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DSGA2\!!Secure Data\SFR\2017\KS4\Revised\Final\Unrestricted\"/>
    </mc:Choice>
  </mc:AlternateContent>
  <bookViews>
    <workbookView xWindow="0" yWindow="0" windowWidth="28800" windowHeight="11010"/>
  </bookViews>
  <sheets>
    <sheet name="Cover" sheetId="88" r:id="rId1"/>
    <sheet name="Index" sheetId="12" r:id="rId2"/>
    <sheet name="Denominators" sheetId="20" state="hidden" r:id="rId3"/>
    <sheet name="Table 1a" sheetId="99" r:id="rId4"/>
    <sheet name="Table 1b" sheetId="2" r:id="rId5"/>
    <sheet name="Table 1c" sheetId="101" r:id="rId6"/>
    <sheet name="Table 1d" sheetId="98" r:id="rId7"/>
    <sheet name="Calcs 2ab" sheetId="112" state="hidden" r:id="rId8"/>
    <sheet name="Table 2a" sheetId="43" r:id="rId9"/>
    <sheet name="Table 2b" sheetId="133" r:id="rId10"/>
    <sheet name="Calcs 2c" sheetId="122" state="hidden" r:id="rId11"/>
    <sheet name="Table 2c" sheetId="135" r:id="rId12"/>
    <sheet name="Table 2d" sheetId="136" r:id="rId13"/>
    <sheet name="Table 2e" sheetId="137" r:id="rId14"/>
    <sheet name="Table 3" sheetId="138" r:id="rId15"/>
    <sheet name="Suppression and % 4ab" sheetId="117" state="hidden" r:id="rId16"/>
    <sheet name="Table 4a" sheetId="139" r:id="rId17"/>
    <sheet name="Table 4b" sheetId="140" r:id="rId18"/>
    <sheet name="Suppression and % 4c" sheetId="124" state="hidden" r:id="rId19"/>
    <sheet name="Table 4c" sheetId="141" r:id="rId20"/>
    <sheet name="Table 5a" sheetId="143" r:id="rId21"/>
    <sheet name="Table 5b" sheetId="144" r:id="rId22"/>
    <sheet name="Table 5c" sheetId="146" r:id="rId23"/>
    <sheet name="Table 6" sheetId="156" r:id="rId24"/>
    <sheet name="Table 7" sheetId="157" r:id="rId25"/>
  </sheets>
  <definedNames>
    <definedName name="_xlnm._FilterDatabase" localSheetId="2" hidden="1">Denominators!$X$60:$AD$90</definedName>
    <definedName name="_xlnm._FilterDatabase" localSheetId="8" hidden="1">#REF!</definedName>
    <definedName name="_xlnm.Print_Area" localSheetId="11">'Table 2c'!$A$1:$V$34</definedName>
    <definedName name="_xlnm.Print_Area" localSheetId="12">'Table 2d'!$A$1:$K$43</definedName>
    <definedName name="_xlnm.Print_Area" localSheetId="13">'Table 2e'!$A$1:$K$43</definedName>
    <definedName name="_xlnm.Print_Area" localSheetId="14">'Table 3'!$A$1:$K$52</definedName>
    <definedName name="_xlnm.Print_Area" localSheetId="16">'Table 4a'!$A$1:$AN$38</definedName>
    <definedName name="_xlnm.Print_Area" localSheetId="17">'Table 4b'!$A$1:$AN$30</definedName>
    <definedName name="_xlnm.Print_Area" localSheetId="19">'Table 4c'!$A$1:$AN$34</definedName>
    <definedName name="_xlnm.Print_Area" localSheetId="20">'Table 5a'!$A$1:$N$33</definedName>
    <definedName name="_xlnm.Print_Area" localSheetId="21">'Table 5b'!$A$1:$N$26</definedName>
    <definedName name="_xlnm.Print_Area" localSheetId="22">'Table 5c'!$A$1:$N$27</definedName>
  </definedNames>
  <calcPr calcId="162913"/>
</workbook>
</file>

<file path=xl/calcChain.xml><?xml version="1.0" encoding="utf-8"?>
<calcChain xmlns="http://schemas.openxmlformats.org/spreadsheetml/2006/main">
  <c r="AA14" i="139" l="1"/>
  <c r="C9" i="133" l="1"/>
  <c r="L21" i="43" l="1"/>
  <c r="A5" i="141" l="1"/>
  <c r="A5" i="140"/>
  <c r="A5" i="139"/>
  <c r="G15" i="141" l="1"/>
  <c r="AB14" i="141" l="1"/>
  <c r="O16" i="141"/>
  <c r="B9" i="141"/>
  <c r="F11" i="141"/>
  <c r="AM12" i="141"/>
  <c r="S9" i="141"/>
  <c r="K8" i="141"/>
  <c r="D8" i="141"/>
  <c r="D14" i="141"/>
  <c r="O13" i="141"/>
  <c r="D10" i="141"/>
  <c r="H16" i="141"/>
  <c r="B13" i="141"/>
  <c r="D13" i="141"/>
  <c r="H12" i="141"/>
  <c r="F14" i="141"/>
  <c r="S15" i="141"/>
  <c r="G14" i="141"/>
  <c r="X10" i="141"/>
  <c r="X14" i="141"/>
  <c r="X16" i="141"/>
  <c r="F9" i="141"/>
  <c r="V9" i="141"/>
  <c r="V13" i="141"/>
  <c r="R10" i="141"/>
  <c r="AF14" i="141"/>
  <c r="G16" i="141"/>
  <c r="B12" i="141"/>
  <c r="N16" i="141"/>
  <c r="O8" i="141"/>
  <c r="H9" i="141"/>
  <c r="V11" i="141"/>
  <c r="AA12" i="141"/>
  <c r="X13" i="141"/>
  <c r="J15" i="141"/>
  <c r="R15" i="141"/>
  <c r="AE13" i="141"/>
  <c r="P11" i="141"/>
  <c r="T11" i="141"/>
  <c r="AB15" i="141"/>
  <c r="W14" i="141"/>
  <c r="R14" i="141"/>
  <c r="C10" i="141"/>
  <c r="C15" i="141"/>
  <c r="T8" i="141"/>
  <c r="X8" i="141"/>
  <c r="V10" i="141"/>
  <c r="K11" i="141"/>
  <c r="P12" i="141"/>
  <c r="J14" i="141"/>
  <c r="K15" i="141"/>
  <c r="AD10" i="141"/>
  <c r="AD13" i="141"/>
  <c r="O10" i="141"/>
  <c r="AA14" i="141"/>
  <c r="AF11" i="141"/>
  <c r="N8" i="141"/>
  <c r="P10" i="141"/>
  <c r="D12" i="141"/>
  <c r="H13" i="141"/>
  <c r="C13" i="141"/>
  <c r="W8" i="141"/>
  <c r="W9" i="141"/>
  <c r="W13" i="141"/>
  <c r="AD12" i="141"/>
  <c r="AD16" i="141"/>
  <c r="V12" i="141"/>
  <c r="K10" i="141"/>
  <c r="F8" i="141"/>
  <c r="H15" i="141"/>
  <c r="Z8" i="141"/>
  <c r="AA9" i="141"/>
  <c r="Z12" i="141"/>
  <c r="AA13" i="141"/>
  <c r="AD8" i="141"/>
  <c r="AE12" i="141"/>
  <c r="AE16" i="141"/>
  <c r="AB16" i="141"/>
  <c r="N9" i="141"/>
  <c r="N13" i="141"/>
  <c r="AE15" i="141"/>
  <c r="K12" i="141"/>
  <c r="G9" i="141"/>
  <c r="B8" i="141"/>
  <c r="B14" i="141"/>
  <c r="AA8" i="141"/>
  <c r="L9" i="141"/>
  <c r="P9" i="141"/>
  <c r="Z11" i="141"/>
  <c r="S12" i="141"/>
  <c r="AB13" i="141"/>
  <c r="V15" i="141"/>
  <c r="AF13" i="141"/>
  <c r="Z13" i="141"/>
  <c r="L11" i="141"/>
  <c r="P15" i="141"/>
  <c r="T15" i="141"/>
  <c r="AB8" i="141"/>
  <c r="K14" i="141"/>
  <c r="C11" i="141"/>
  <c r="K16" i="141"/>
  <c r="H8" i="141"/>
  <c r="F10" i="141"/>
  <c r="Z10" i="141"/>
  <c r="W11" i="141"/>
  <c r="L12" i="141"/>
  <c r="V14" i="141"/>
  <c r="W15" i="141"/>
  <c r="AE14" i="141"/>
  <c r="AD14" i="141"/>
  <c r="D11" i="141"/>
  <c r="AA10" i="141"/>
  <c r="S14" i="141"/>
  <c r="H10" i="141"/>
  <c r="E16" i="141"/>
  <c r="F16" i="141"/>
  <c r="F15" i="141"/>
  <c r="S13" i="141"/>
  <c r="AF12" i="141"/>
  <c r="J12" i="141"/>
  <c r="H11" i="141"/>
  <c r="R8" i="141"/>
  <c r="T10" i="141"/>
  <c r="R12" i="141"/>
  <c r="T14" i="141"/>
  <c r="AE8" i="141"/>
  <c r="P16" i="141"/>
  <c r="R9" i="141"/>
  <c r="R13" i="141"/>
  <c r="AD15" i="141"/>
  <c r="W12" i="141"/>
  <c r="G13" i="141"/>
  <c r="B10" i="141"/>
  <c r="B15" i="141"/>
  <c r="S8" i="141"/>
  <c r="X9" i="141"/>
  <c r="T9" i="141"/>
  <c r="N11" i="141"/>
  <c r="O12" i="141"/>
  <c r="P13" i="141"/>
  <c r="Z15" i="141"/>
  <c r="AE9" i="141"/>
  <c r="D15" i="141"/>
  <c r="X11" i="141"/>
  <c r="L15" i="141"/>
  <c r="Z9" i="141"/>
  <c r="O9" i="141"/>
  <c r="C8" i="141"/>
  <c r="C12" i="141"/>
  <c r="W16" i="141"/>
  <c r="P8" i="141"/>
  <c r="N10" i="141"/>
  <c r="G11" i="141"/>
  <c r="AA11" i="141"/>
  <c r="X12" i="141"/>
  <c r="Z14" i="141"/>
  <c r="AA15" i="141"/>
  <c r="S10" i="141"/>
  <c r="AE11" i="141"/>
  <c r="V8" i="141"/>
  <c r="F12" i="141"/>
  <c r="B16" i="141"/>
  <c r="D9" i="141"/>
  <c r="AF10" i="141"/>
  <c r="W10" i="141"/>
  <c r="AB12" i="141"/>
  <c r="D16" i="141"/>
  <c r="S16" i="141"/>
  <c r="N12" i="141"/>
  <c r="F13" i="141"/>
  <c r="K9" i="141"/>
  <c r="L10" i="141"/>
  <c r="K13" i="141"/>
  <c r="L14" i="141"/>
  <c r="AF16" i="141"/>
  <c r="L16" i="141"/>
  <c r="T16" i="141"/>
  <c r="J9" i="141"/>
  <c r="J13" i="141"/>
  <c r="AF15" i="141"/>
  <c r="V16" i="141"/>
  <c r="H14" i="141"/>
  <c r="B11" i="141"/>
  <c r="C16" i="141"/>
  <c r="Z16" i="141"/>
  <c r="G8" i="141"/>
  <c r="AB9" i="141"/>
  <c r="J11" i="141"/>
  <c r="R11" i="141"/>
  <c r="L13" i="141"/>
  <c r="T13" i="141"/>
  <c r="N15" i="141"/>
  <c r="AF9" i="141"/>
  <c r="AB11" i="141"/>
  <c r="X15" i="141"/>
  <c r="S11" i="141"/>
  <c r="P14" i="141"/>
  <c r="C9" i="141"/>
  <c r="C14" i="141"/>
  <c r="AA16" i="141"/>
  <c r="L8" i="141"/>
  <c r="J10" i="141"/>
  <c r="O11" i="141"/>
  <c r="T12" i="141"/>
  <c r="N14" i="141"/>
  <c r="O15" i="141"/>
  <c r="AE10" i="141"/>
  <c r="G10" i="141"/>
  <c r="O14" i="141"/>
  <c r="AD11" i="141"/>
  <c r="J8" i="141"/>
  <c r="AB10" i="141"/>
  <c r="AF8" i="141"/>
  <c r="G12" i="141"/>
  <c r="AD9" i="141"/>
  <c r="AL8" i="141"/>
  <c r="AI16" i="141"/>
  <c r="AN15" i="141"/>
  <c r="AI9" i="141"/>
  <c r="AM13" i="141"/>
  <c r="AL11" i="141"/>
  <c r="AN10" i="141"/>
  <c r="AM14" i="141"/>
  <c r="AM11" i="141"/>
  <c r="AJ8" i="141"/>
  <c r="AH10" i="141"/>
  <c r="AM8" i="141"/>
  <c r="AN13" i="141"/>
  <c r="AH8" i="141"/>
  <c r="AH12" i="141"/>
  <c r="AJ16" i="141"/>
  <c r="AH15" i="141"/>
  <c r="AJ9" i="141"/>
  <c r="AL9" i="141"/>
  <c r="AH13" i="141"/>
  <c r="AN16" i="141"/>
  <c r="AJ10" i="141"/>
  <c r="AI10" i="141"/>
  <c r="AN11" i="141"/>
  <c r="AH14" i="141"/>
  <c r="AN8" i="141"/>
  <c r="AI12" i="141"/>
  <c r="AN12" i="141"/>
  <c r="AM16" i="141"/>
  <c r="AL16" i="141"/>
  <c r="AJ15" i="141"/>
  <c r="AN9" i="141"/>
  <c r="AM9" i="141"/>
  <c r="AI13" i="141"/>
  <c r="AM10" i="141"/>
  <c r="AL10" i="141"/>
  <c r="AN14" i="141"/>
  <c r="AI14" i="141"/>
  <c r="AH11" i="141"/>
  <c r="AJ12" i="141"/>
  <c r="AL15" i="141"/>
  <c r="AI15" i="141"/>
  <c r="AI8" i="141"/>
  <c r="AL12" i="141"/>
  <c r="AM15" i="141"/>
  <c r="AI11" i="141"/>
  <c r="AH9" i="141"/>
  <c r="AJ13" i="141"/>
  <c r="AL13" i="141"/>
  <c r="AJ14" i="141"/>
  <c r="AL14" i="141"/>
  <c r="AJ11" i="141"/>
  <c r="AH16" i="141"/>
  <c r="T15" i="135" l="1"/>
  <c r="G15" i="135" l="1"/>
  <c r="R14" i="139" l="1"/>
  <c r="B15" i="135"/>
  <c r="M15" i="135" l="1"/>
  <c r="H15" i="135"/>
  <c r="K15" i="135"/>
  <c r="B17" i="135"/>
  <c r="U15" i="135"/>
  <c r="I15" i="135"/>
  <c r="O14" i="135"/>
  <c r="O10" i="135"/>
  <c r="O8" i="135"/>
  <c r="O13" i="135"/>
  <c r="O11" i="135"/>
  <c r="O9" i="135"/>
  <c r="O17" i="135"/>
  <c r="O15" i="135" l="1"/>
  <c r="E15" i="135"/>
  <c r="O12" i="135"/>
  <c r="L15" i="135"/>
  <c r="C15" i="135"/>
  <c r="P17" i="135"/>
  <c r="P9" i="135"/>
  <c r="P14" i="135"/>
  <c r="Q14" i="135"/>
  <c r="R15" i="135"/>
  <c r="P15" i="135"/>
  <c r="Q15" i="135"/>
  <c r="P10" i="135"/>
  <c r="Q10" i="135"/>
  <c r="P11" i="135"/>
  <c r="P13" i="135"/>
  <c r="R13" i="135"/>
  <c r="P8" i="135"/>
  <c r="R12" i="135"/>
  <c r="P12" i="135"/>
  <c r="B11" i="133"/>
  <c r="Q13" i="135" l="1"/>
  <c r="B9" i="133"/>
  <c r="B10" i="133"/>
  <c r="B8" i="133"/>
  <c r="Q8" i="135"/>
  <c r="Q11" i="135"/>
  <c r="R9" i="135"/>
  <c r="R17" i="135"/>
  <c r="Q17" i="135"/>
  <c r="Q12" i="135"/>
  <c r="R8" i="135"/>
  <c r="R14" i="135"/>
  <c r="Q9" i="135"/>
  <c r="R11" i="135"/>
  <c r="R10" i="135"/>
  <c r="B12" i="43"/>
  <c r="B11" i="43"/>
  <c r="B14" i="43"/>
  <c r="B15" i="43"/>
  <c r="B13" i="43"/>
  <c r="B8" i="43"/>
  <c r="C11" i="133" l="1"/>
  <c r="C10" i="133"/>
  <c r="C8" i="133"/>
  <c r="AC2" i="133"/>
  <c r="H11" i="133" l="1"/>
  <c r="M9" i="133"/>
  <c r="G8" i="133"/>
  <c r="T10" i="133"/>
  <c r="AM11" i="140"/>
  <c r="AN11" i="140"/>
  <c r="R10" i="140"/>
  <c r="J10" i="140"/>
  <c r="N10" i="140"/>
  <c r="V10" i="140"/>
  <c r="Z10" i="140"/>
  <c r="S9" i="140"/>
  <c r="K9" i="140"/>
  <c r="O9" i="140"/>
  <c r="W9" i="140"/>
  <c r="AA9" i="140"/>
  <c r="T8" i="140"/>
  <c r="L8" i="140"/>
  <c r="P8" i="140"/>
  <c r="X8" i="140"/>
  <c r="AB8" i="140"/>
  <c r="AM10" i="140"/>
  <c r="AN10" i="140"/>
  <c r="J9" i="140"/>
  <c r="N9" i="140"/>
  <c r="V9" i="140"/>
  <c r="Z9" i="140"/>
  <c r="R9" i="140"/>
  <c r="K8" i="140"/>
  <c r="O8" i="140"/>
  <c r="W8" i="140"/>
  <c r="AA8" i="140"/>
  <c r="S8" i="140"/>
  <c r="L11" i="140"/>
  <c r="P11" i="140"/>
  <c r="X11" i="140"/>
  <c r="AB11" i="140"/>
  <c r="T11" i="140"/>
  <c r="O11" i="140"/>
  <c r="W11" i="140"/>
  <c r="AA11" i="140"/>
  <c r="S11" i="140"/>
  <c r="K11" i="140"/>
  <c r="P10" i="140"/>
  <c r="X10" i="140"/>
  <c r="AB10" i="140"/>
  <c r="T10" i="140"/>
  <c r="L10" i="140"/>
  <c r="AN9" i="140"/>
  <c r="AM9" i="140"/>
  <c r="N8" i="140"/>
  <c r="V8" i="140"/>
  <c r="Z8" i="140"/>
  <c r="R8" i="140"/>
  <c r="J8" i="140"/>
  <c r="Z11" i="140"/>
  <c r="R11" i="140"/>
  <c r="J11" i="140"/>
  <c r="V11" i="140"/>
  <c r="N11" i="140"/>
  <c r="AA10" i="140"/>
  <c r="S10" i="140"/>
  <c r="K10" i="140"/>
  <c r="W10" i="140"/>
  <c r="O10" i="140"/>
  <c r="AB9" i="140"/>
  <c r="T9" i="140"/>
  <c r="L9" i="140"/>
  <c r="X9" i="140"/>
  <c r="P9" i="140"/>
  <c r="AM8" i="140"/>
  <c r="AN8" i="140"/>
  <c r="AL11" i="140"/>
  <c r="AL10" i="140"/>
  <c r="AL9" i="140"/>
  <c r="AL8" i="140"/>
  <c r="P8" i="133"/>
  <c r="O8" i="133"/>
  <c r="O11" i="133"/>
  <c r="O9" i="133"/>
  <c r="O10" i="133"/>
  <c r="K9" i="133"/>
  <c r="I11" i="133" l="1"/>
  <c r="U11" i="133"/>
  <c r="H9" i="133"/>
  <c r="L10" i="133"/>
  <c r="M11" i="133"/>
  <c r="M10" i="133"/>
  <c r="E10" i="133"/>
  <c r="H10" i="133"/>
  <c r="L11" i="133"/>
  <c r="I9" i="133"/>
  <c r="K11" i="133"/>
  <c r="L9" i="133"/>
  <c r="K10" i="133"/>
  <c r="L8" i="133"/>
  <c r="T9" i="133"/>
  <c r="T11" i="133"/>
  <c r="G10" i="133"/>
  <c r="U10" i="133"/>
  <c r="E9" i="133"/>
  <c r="U9" i="133"/>
  <c r="I10" i="133"/>
  <c r="I8" i="133"/>
  <c r="G9" i="133"/>
  <c r="H8" i="133"/>
  <c r="E11" i="133"/>
  <c r="AE8" i="140"/>
  <c r="AF9" i="140"/>
  <c r="H8" i="140"/>
  <c r="D11" i="140"/>
  <c r="AJ8" i="140"/>
  <c r="AI8" i="140"/>
  <c r="H9" i="140"/>
  <c r="G10" i="140"/>
  <c r="G9" i="140"/>
  <c r="AD9" i="140"/>
  <c r="AJ9" i="140"/>
  <c r="C11" i="140"/>
  <c r="C8" i="140"/>
  <c r="F9" i="140"/>
  <c r="E9" i="140"/>
  <c r="AD10" i="140"/>
  <c r="AI10" i="140"/>
  <c r="H11" i="140"/>
  <c r="AF11" i="140"/>
  <c r="AH11" i="140"/>
  <c r="E10" i="140"/>
  <c r="F10" i="140"/>
  <c r="F8" i="140"/>
  <c r="E8" i="140"/>
  <c r="G8" i="140"/>
  <c r="AF8" i="140"/>
  <c r="AH8" i="140"/>
  <c r="D9" i="140"/>
  <c r="C9" i="140"/>
  <c r="AE9" i="140"/>
  <c r="AI9" i="140"/>
  <c r="H10" i="140"/>
  <c r="G11" i="140"/>
  <c r="AF10" i="140"/>
  <c r="AE11" i="140"/>
  <c r="AD8" i="140"/>
  <c r="C10" i="140"/>
  <c r="B11" i="140"/>
  <c r="B9" i="140"/>
  <c r="AJ10" i="140"/>
  <c r="AD11" i="140"/>
  <c r="E11" i="140"/>
  <c r="F11" i="140"/>
  <c r="B10" i="140"/>
  <c r="B8" i="140"/>
  <c r="AH9" i="140"/>
  <c r="D10" i="140"/>
  <c r="D8" i="140"/>
  <c r="AE10" i="140"/>
  <c r="AH10" i="140"/>
  <c r="AI11" i="140"/>
  <c r="AJ11" i="140"/>
  <c r="P9" i="133"/>
  <c r="P11" i="133"/>
  <c r="P10" i="133"/>
  <c r="E8" i="133"/>
  <c r="T8" i="133"/>
  <c r="U8" i="133"/>
  <c r="G11" i="133"/>
  <c r="M8" i="133"/>
  <c r="K8" i="133"/>
  <c r="R8" i="133" l="1"/>
  <c r="Q8" i="133"/>
  <c r="R11" i="133"/>
  <c r="Q11" i="133"/>
  <c r="R10" i="133"/>
  <c r="Q10" i="133"/>
  <c r="R9" i="133"/>
  <c r="Q9" i="133"/>
  <c r="D14" i="139" l="1"/>
  <c r="T18" i="139"/>
  <c r="AN15" i="139"/>
  <c r="D12" i="139"/>
  <c r="AL9" i="139"/>
  <c r="D18" i="139"/>
  <c r="AJ11" i="139"/>
  <c r="C13" i="139"/>
  <c r="AL11" i="139"/>
  <c r="AM13" i="139"/>
  <c r="AM12" i="139"/>
  <c r="AN8" i="139"/>
  <c r="AJ8" i="139"/>
  <c r="AI12" i="139" l="1"/>
  <c r="AJ16" i="139"/>
  <c r="AH9" i="139"/>
  <c r="AH17" i="139"/>
  <c r="D8" i="139"/>
  <c r="AL18" i="139"/>
  <c r="AL13" i="139"/>
  <c r="AF8" i="139"/>
  <c r="AL15" i="139"/>
  <c r="K10" i="139"/>
  <c r="Z11" i="139"/>
  <c r="N18" i="139"/>
  <c r="C12" i="139"/>
  <c r="B12" i="139"/>
  <c r="AB12" i="139"/>
  <c r="AD14" i="139"/>
  <c r="F16" i="139"/>
  <c r="T16" i="139"/>
  <c r="Z17" i="139"/>
  <c r="AD13" i="139"/>
  <c r="B15" i="139"/>
  <c r="S8" i="139"/>
  <c r="K15" i="139"/>
  <c r="K18" i="139"/>
  <c r="C9" i="139"/>
  <c r="AF13" i="139"/>
  <c r="C15" i="139"/>
  <c r="AH8" i="139"/>
  <c r="L18" i="139"/>
  <c r="D11" i="139"/>
  <c r="S10" i="139"/>
  <c r="J11" i="139"/>
  <c r="R11" i="139"/>
  <c r="AE9" i="139"/>
  <c r="X10" i="139"/>
  <c r="AE18" i="139"/>
  <c r="D10" i="139"/>
  <c r="Z18" i="139"/>
  <c r="F18" i="139"/>
  <c r="W12" i="139"/>
  <c r="X11" i="139"/>
  <c r="P11" i="139"/>
  <c r="J12" i="139"/>
  <c r="H13" i="139"/>
  <c r="P13" i="139"/>
  <c r="X12" i="139"/>
  <c r="B13" i="139"/>
  <c r="V13" i="139"/>
  <c r="H14" i="139"/>
  <c r="AB14" i="139"/>
  <c r="AD9" i="139"/>
  <c r="AF12" i="139"/>
  <c r="S13" i="139"/>
  <c r="K9" i="139"/>
  <c r="O9" i="139"/>
  <c r="AB8" i="139"/>
  <c r="R9" i="139"/>
  <c r="V9" i="139"/>
  <c r="Z14" i="139"/>
  <c r="N14" i="139"/>
  <c r="P15" i="139"/>
  <c r="V16" i="139"/>
  <c r="J16" i="139"/>
  <c r="P17" i="139"/>
  <c r="H17" i="139"/>
  <c r="X16" i="139"/>
  <c r="J17" i="139"/>
  <c r="F17" i="139"/>
  <c r="B8" i="139"/>
  <c r="L9" i="139"/>
  <c r="H9" i="139"/>
  <c r="AA11" i="139"/>
  <c r="S11" i="139"/>
  <c r="AE13" i="139"/>
  <c r="G14" i="139"/>
  <c r="AA16" i="139"/>
  <c r="W16" i="139"/>
  <c r="N15" i="139"/>
  <c r="F15" i="139"/>
  <c r="O8" i="139"/>
  <c r="O15" i="139"/>
  <c r="S17" i="139"/>
  <c r="W18" i="139"/>
  <c r="N10" i="139"/>
  <c r="AI17" i="139"/>
  <c r="AF17" i="139"/>
  <c r="T10" i="139"/>
  <c r="H18" i="139"/>
  <c r="P10" i="139"/>
  <c r="AF14" i="139"/>
  <c r="AE10" i="139"/>
  <c r="B18" i="139"/>
  <c r="H11" i="139"/>
  <c r="Z12" i="139"/>
  <c r="R13" i="139"/>
  <c r="G13" i="139"/>
  <c r="H8" i="139"/>
  <c r="B9" i="139"/>
  <c r="B14" i="139"/>
  <c r="T15" i="139"/>
  <c r="AB17" i="139"/>
  <c r="Z8" i="139"/>
  <c r="P9" i="139"/>
  <c r="AB9" i="139"/>
  <c r="C16" i="139"/>
  <c r="W14" i="139"/>
  <c r="V15" i="139"/>
  <c r="K8" i="139"/>
  <c r="O18" i="139"/>
  <c r="R10" i="139"/>
  <c r="X18" i="139"/>
  <c r="AB18" i="139"/>
  <c r="AF11" i="139"/>
  <c r="AF15" i="139"/>
  <c r="G10" i="139"/>
  <c r="B11" i="139"/>
  <c r="H10" i="139"/>
  <c r="AF18" i="139"/>
  <c r="AE17" i="139"/>
  <c r="C10" i="139"/>
  <c r="AD10" i="139"/>
  <c r="J18" i="139"/>
  <c r="V18" i="139"/>
  <c r="AA12" i="139"/>
  <c r="G12" i="139"/>
  <c r="L11" i="139"/>
  <c r="R12" i="139"/>
  <c r="F12" i="139"/>
  <c r="T13" i="139"/>
  <c r="X13" i="139"/>
  <c r="T12" i="139"/>
  <c r="N13" i="139"/>
  <c r="J13" i="139"/>
  <c r="T14" i="139"/>
  <c r="K13" i="139"/>
  <c r="AA13" i="139"/>
  <c r="G9" i="139"/>
  <c r="P8" i="139"/>
  <c r="L8" i="139"/>
  <c r="N9" i="139"/>
  <c r="Z9" i="139"/>
  <c r="V14" i="139"/>
  <c r="AB15" i="139"/>
  <c r="B16" i="139"/>
  <c r="Z16" i="139"/>
  <c r="T17" i="139"/>
  <c r="AA17" i="139"/>
  <c r="P16" i="139"/>
  <c r="V17" i="139"/>
  <c r="B17" i="139"/>
  <c r="C11" i="139"/>
  <c r="Q8" i="139"/>
  <c r="J8" i="139"/>
  <c r="N8" i="139"/>
  <c r="X9" i="139"/>
  <c r="W11" i="139"/>
  <c r="G11" i="139"/>
  <c r="AE12" i="139"/>
  <c r="O14" i="139"/>
  <c r="G16" i="139"/>
  <c r="K16" i="139"/>
  <c r="AE8" i="139"/>
  <c r="Z15" i="139"/>
  <c r="R15" i="139"/>
  <c r="W8" i="139"/>
  <c r="W15" i="139"/>
  <c r="G17" i="139"/>
  <c r="AA18" i="139"/>
  <c r="J10" i="139"/>
  <c r="Z10" i="139"/>
  <c r="AE15" i="139"/>
  <c r="D9" i="139"/>
  <c r="AF9" i="139"/>
  <c r="AD12" i="139"/>
  <c r="AD18" i="139"/>
  <c r="AE11" i="139"/>
  <c r="AE14" i="139"/>
  <c r="C14" i="139"/>
  <c r="O10" i="139"/>
  <c r="N11" i="139"/>
  <c r="AB10" i="139"/>
  <c r="D16" i="139"/>
  <c r="O12" i="139"/>
  <c r="T11" i="139"/>
  <c r="AB13" i="139"/>
  <c r="H12" i="139"/>
  <c r="X14" i="139"/>
  <c r="P14" i="139"/>
  <c r="S9" i="139"/>
  <c r="F9" i="139"/>
  <c r="F14" i="139"/>
  <c r="L15" i="139"/>
  <c r="L17" i="139"/>
  <c r="C8" i="139"/>
  <c r="AB16" i="139"/>
  <c r="AD15" i="139"/>
  <c r="V8" i="139"/>
  <c r="O11" i="139"/>
  <c r="S14" i="139"/>
  <c r="S16" i="139"/>
  <c r="AA15" i="139"/>
  <c r="K17" i="139"/>
  <c r="O17" i="139"/>
  <c r="AD11" i="139"/>
  <c r="AL8" i="139"/>
  <c r="AD8" i="139"/>
  <c r="P18" i="139"/>
  <c r="D15" i="139"/>
  <c r="W10" i="139"/>
  <c r="AA10" i="139"/>
  <c r="F11" i="139"/>
  <c r="V11" i="139"/>
  <c r="L10" i="139"/>
  <c r="AF16" i="139"/>
  <c r="AF10" i="139"/>
  <c r="R18" i="139"/>
  <c r="S12" i="139"/>
  <c r="K12" i="139"/>
  <c r="AD17" i="139"/>
  <c r="AB11" i="139"/>
  <c r="V12" i="139"/>
  <c r="N12" i="139"/>
  <c r="L13" i="139"/>
  <c r="AA9" i="139"/>
  <c r="P12" i="139"/>
  <c r="L12" i="139"/>
  <c r="F13" i="139"/>
  <c r="Z13" i="139"/>
  <c r="L14" i="139"/>
  <c r="W13" i="139"/>
  <c r="O13" i="139"/>
  <c r="AE16" i="139"/>
  <c r="C18" i="139"/>
  <c r="W9" i="139"/>
  <c r="C17" i="139"/>
  <c r="X8" i="139"/>
  <c r="T8" i="139"/>
  <c r="J9" i="139"/>
  <c r="J14" i="139"/>
  <c r="H15" i="139"/>
  <c r="N16" i="139"/>
  <c r="R16" i="139"/>
  <c r="X17" i="139"/>
  <c r="L16" i="139"/>
  <c r="H16" i="139"/>
  <c r="R17" i="139"/>
  <c r="N17" i="139"/>
  <c r="D13" i="139"/>
  <c r="F8" i="139"/>
  <c r="R8" i="139"/>
  <c r="T9" i="139"/>
  <c r="K11" i="139"/>
  <c r="K14" i="139"/>
  <c r="O16" i="139"/>
  <c r="J15" i="139"/>
  <c r="AA8" i="139"/>
  <c r="G8" i="139"/>
  <c r="S15" i="139"/>
  <c r="G15" i="139"/>
  <c r="W17" i="139"/>
  <c r="G18" i="139"/>
  <c r="S18" i="139"/>
  <c r="B10" i="139"/>
  <c r="F10" i="139"/>
  <c r="V10" i="139"/>
  <c r="X15" i="139"/>
  <c r="AD16" i="139"/>
  <c r="D17" i="139"/>
  <c r="AM14" i="139"/>
  <c r="AH14" i="139"/>
  <c r="AN13" i="139"/>
  <c r="AL10" i="139"/>
  <c r="AI11" i="139"/>
  <c r="AJ15" i="139"/>
  <c r="AL14" i="139"/>
  <c r="AI13" i="139"/>
  <c r="AN14" i="139"/>
  <c r="AM15" i="139"/>
  <c r="AI16" i="139"/>
  <c r="AH11" i="139"/>
  <c r="AN10" i="139"/>
  <c r="AH15" i="139"/>
  <c r="AM16" i="139"/>
  <c r="AI8" i="139"/>
  <c r="AN12" i="139"/>
  <c r="AN11" i="139"/>
  <c r="AM9" i="139"/>
  <c r="AH12" i="139"/>
  <c r="AH18" i="139"/>
  <c r="AJ10" i="139"/>
  <c r="AM11" i="139"/>
  <c r="AJ9" i="139"/>
  <c r="AN9" i="139"/>
  <c r="AM18" i="139"/>
  <c r="AJ14" i="139"/>
  <c r="AN18" i="139"/>
  <c r="AJ13" i="139"/>
  <c r="AL16" i="139"/>
  <c r="AI10" i="139"/>
  <c r="AM17" i="139"/>
  <c r="AI14" i="139"/>
  <c r="AI15" i="139"/>
  <c r="AH13" i="139"/>
  <c r="AL17" i="139"/>
  <c r="AM10" i="139"/>
  <c r="AH10" i="139"/>
  <c r="AH16" i="139"/>
  <c r="AJ18" i="139"/>
  <c r="AN17" i="139"/>
  <c r="AL12" i="139"/>
  <c r="AI9" i="139"/>
  <c r="AJ12" i="139"/>
  <c r="AI18" i="139"/>
  <c r="AJ17" i="139"/>
  <c r="AM8" i="139"/>
  <c r="AN16" i="139"/>
  <c r="C17" i="135" l="1"/>
  <c r="H14" i="135"/>
  <c r="T14" i="135"/>
  <c r="K14" i="135"/>
  <c r="L14" i="135"/>
  <c r="I14" i="135"/>
  <c r="U14" i="135"/>
  <c r="M14" i="135"/>
  <c r="G14" i="135"/>
  <c r="E14" i="135"/>
  <c r="C8" i="135"/>
  <c r="C9" i="135"/>
  <c r="C10" i="135"/>
  <c r="C12" i="135"/>
  <c r="C13" i="135"/>
  <c r="C14" i="135"/>
  <c r="B8" i="135"/>
  <c r="B9" i="135"/>
  <c r="B12" i="135"/>
  <c r="B13" i="135"/>
  <c r="B10" i="135"/>
  <c r="B14" i="135"/>
  <c r="B11" i="135"/>
  <c r="C11" i="135"/>
  <c r="D8" i="135"/>
  <c r="G13" i="135" l="1"/>
  <c r="L13" i="135"/>
  <c r="T12" i="135"/>
  <c r="K12" i="135"/>
  <c r="U11" i="135"/>
  <c r="G11" i="135"/>
  <c r="U10" i="135"/>
  <c r="K10" i="135"/>
  <c r="T9" i="135"/>
  <c r="U8" i="135"/>
  <c r="I8" i="135"/>
  <c r="U17" i="135"/>
  <c r="E9" i="135"/>
  <c r="E13" i="135"/>
  <c r="K13" i="135"/>
  <c r="L12" i="135"/>
  <c r="U12" i="135"/>
  <c r="E12" i="135"/>
  <c r="K11" i="135"/>
  <c r="I11" i="135"/>
  <c r="T10" i="135"/>
  <c r="E10" i="135"/>
  <c r="H10" i="135"/>
  <c r="G9" i="135"/>
  <c r="K9" i="135"/>
  <c r="H8" i="135"/>
  <c r="E8" i="135"/>
  <c r="K8" i="135"/>
  <c r="I17" i="135"/>
  <c r="K17" i="135"/>
  <c r="U13" i="135"/>
  <c r="M13" i="135"/>
  <c r="M12" i="135"/>
  <c r="H12" i="135"/>
  <c r="H11" i="135"/>
  <c r="M11" i="135"/>
  <c r="G10" i="135"/>
  <c r="I10" i="135"/>
  <c r="U9" i="135"/>
  <c r="M9" i="135"/>
  <c r="T8" i="135"/>
  <c r="L8" i="135"/>
  <c r="H17" i="135"/>
  <c r="M17" i="135"/>
  <c r="H13" i="135"/>
  <c r="I13" i="135"/>
  <c r="T13" i="135"/>
  <c r="G12" i="135"/>
  <c r="I12" i="135"/>
  <c r="T11" i="135"/>
  <c r="E11" i="135"/>
  <c r="L11" i="135"/>
  <c r="M10" i="135"/>
  <c r="L10" i="135"/>
  <c r="H9" i="135"/>
  <c r="L9" i="135"/>
  <c r="I9" i="135"/>
  <c r="G8" i="135"/>
  <c r="M8" i="135"/>
  <c r="E17" i="135"/>
  <c r="L17" i="135"/>
  <c r="G17" i="135"/>
  <c r="T17" i="135"/>
  <c r="S17" i="135"/>
  <c r="C75" i="20" l="1"/>
  <c r="C62" i="20"/>
  <c r="C89" i="20"/>
  <c r="C91" i="20"/>
  <c r="C79" i="20"/>
  <c r="D77" i="20"/>
  <c r="C77" i="20"/>
  <c r="J16" i="141" l="1"/>
  <c r="R16" i="141"/>
  <c r="D62" i="20" l="1"/>
  <c r="E62" i="20"/>
  <c r="C8" i="43" s="1"/>
  <c r="C64" i="20"/>
  <c r="D64" i="20"/>
  <c r="E64" i="20"/>
  <c r="C66" i="20"/>
  <c r="D66" i="20"/>
  <c r="E66" i="20"/>
  <c r="C67" i="20"/>
  <c r="D67" i="20"/>
  <c r="E67" i="20"/>
  <c r="C68" i="20"/>
  <c r="D68" i="20"/>
  <c r="E68" i="20"/>
  <c r="C69" i="20"/>
  <c r="D69" i="20"/>
  <c r="E69" i="20"/>
  <c r="C70" i="20"/>
  <c r="D70" i="20"/>
  <c r="E70" i="20"/>
  <c r="C71" i="20"/>
  <c r="D71" i="20"/>
  <c r="E71" i="20"/>
  <c r="C73" i="20"/>
  <c r="D73" i="20"/>
  <c r="E73" i="20"/>
  <c r="D75" i="20"/>
  <c r="E75" i="20"/>
  <c r="E77" i="20"/>
  <c r="D79" i="20"/>
  <c r="E79" i="20"/>
  <c r="C81" i="20"/>
  <c r="D81" i="20"/>
  <c r="E81" i="20"/>
  <c r="C83" i="20"/>
  <c r="D83" i="20"/>
  <c r="E83" i="20"/>
  <c r="C84" i="20"/>
  <c r="D84" i="20"/>
  <c r="E84" i="20"/>
  <c r="C85" i="20"/>
  <c r="D85" i="20"/>
  <c r="E85" i="20"/>
  <c r="C87" i="20"/>
  <c r="D87" i="20"/>
  <c r="E87" i="20"/>
  <c r="D89" i="20"/>
  <c r="E89" i="20"/>
  <c r="D91" i="20"/>
  <c r="E91" i="20"/>
  <c r="L19" i="43" l="1"/>
  <c r="B19" i="43"/>
  <c r="B9" i="43"/>
  <c r="B26" i="43"/>
  <c r="B16" i="43"/>
  <c r="C26" i="43"/>
  <c r="B22" i="43"/>
  <c r="L25" i="43" l="1"/>
  <c r="O21" i="43"/>
  <c r="O11" i="43"/>
  <c r="V9" i="133"/>
  <c r="B25" i="43"/>
  <c r="O12" i="43"/>
  <c r="B21" i="43"/>
  <c r="O13" i="43"/>
  <c r="B10" i="43"/>
  <c r="B23" i="43"/>
  <c r="O8" i="43"/>
  <c r="O15" i="43"/>
  <c r="O16" i="43"/>
  <c r="V11" i="133"/>
  <c r="O9" i="43"/>
  <c r="O17" i="43"/>
  <c r="O14" i="43"/>
  <c r="B24" i="43"/>
  <c r="B17" i="43"/>
  <c r="O18" i="43"/>
  <c r="V8" i="133" l="1"/>
  <c r="P9" i="43"/>
  <c r="R8" i="43"/>
  <c r="V10" i="133"/>
  <c r="B18" i="43"/>
  <c r="B20" i="43"/>
  <c r="O25" i="43"/>
  <c r="O10" i="43"/>
  <c r="P8" i="43"/>
  <c r="P12" i="43"/>
  <c r="P18" i="43"/>
  <c r="R12" i="43"/>
  <c r="R21" i="43"/>
  <c r="R18" i="43"/>
  <c r="P21" i="43"/>
  <c r="P16" i="43"/>
  <c r="P14" i="43"/>
  <c r="P11" i="43"/>
  <c r="P15" i="43"/>
  <c r="P17" i="43"/>
  <c r="P13" i="43"/>
  <c r="P25" i="43" l="1"/>
  <c r="P10" i="43"/>
  <c r="Q12" i="43"/>
  <c r="Q18" i="43"/>
  <c r="Q8" i="43"/>
  <c r="Q21" i="43"/>
  <c r="R9" i="43"/>
  <c r="Q9" i="43"/>
  <c r="R10" i="43"/>
  <c r="R16" i="43"/>
  <c r="Q16" i="43"/>
  <c r="R15" i="43"/>
  <c r="Q15" i="43"/>
  <c r="R14" i="43"/>
  <c r="Q14" i="43"/>
  <c r="R13" i="43"/>
  <c r="Q13" i="43"/>
  <c r="R17" i="43"/>
  <c r="Q17" i="43"/>
  <c r="R11" i="43"/>
  <c r="Q11" i="43"/>
  <c r="Q25" i="43" l="1"/>
  <c r="R25" i="43"/>
  <c r="Q10" i="43"/>
  <c r="L23" i="43" l="1"/>
  <c r="H25" i="43"/>
  <c r="L16" i="43"/>
  <c r="H16" i="43"/>
  <c r="L22" i="43"/>
  <c r="H22" i="43"/>
  <c r="H10" i="43"/>
  <c r="L10" i="43"/>
  <c r="L14" i="43"/>
  <c r="H14" i="43"/>
  <c r="L9" i="43"/>
  <c r="H9" i="43"/>
  <c r="L12" i="43"/>
  <c r="H12" i="43"/>
  <c r="L18" i="43"/>
  <c r="H18" i="43"/>
  <c r="H19" i="43"/>
  <c r="L13" i="43"/>
  <c r="H13" i="43"/>
  <c r="H21" i="43"/>
  <c r="L26" i="43"/>
  <c r="H26" i="43"/>
  <c r="L20" i="43"/>
  <c r="H20" i="43"/>
  <c r="L24" i="43"/>
  <c r="H24" i="43"/>
  <c r="L17" i="43"/>
  <c r="H17" i="43"/>
  <c r="H15" i="43"/>
  <c r="L15" i="43"/>
  <c r="H23" i="43"/>
  <c r="H11" i="43"/>
  <c r="L11" i="43"/>
  <c r="L8" i="43"/>
  <c r="H8" i="43"/>
  <c r="T18" i="43"/>
  <c r="V18" i="43"/>
  <c r="M18" i="43"/>
  <c r="M26" i="43"/>
  <c r="K26" i="43"/>
  <c r="G26" i="43"/>
  <c r="I20" i="43"/>
  <c r="G20" i="43"/>
  <c r="M20" i="43"/>
  <c r="T24" i="43"/>
  <c r="M24" i="43"/>
  <c r="V24" i="43"/>
  <c r="T9" i="43"/>
  <c r="G9" i="43"/>
  <c r="M9" i="43"/>
  <c r="T19" i="43"/>
  <c r="V19" i="43"/>
  <c r="M19" i="43"/>
  <c r="G19" i="43"/>
  <c r="M17" i="43"/>
  <c r="G17" i="43"/>
  <c r="M15" i="43"/>
  <c r="I15" i="43"/>
  <c r="K15" i="43"/>
  <c r="G23" i="43"/>
  <c r="K23" i="43"/>
  <c r="I23" i="43"/>
  <c r="M23" i="43"/>
  <c r="G11" i="43"/>
  <c r="V11" i="43"/>
  <c r="I11" i="43"/>
  <c r="M11" i="43"/>
  <c r="G12" i="43"/>
  <c r="I12" i="43"/>
  <c r="K12" i="43"/>
  <c r="M12" i="43"/>
  <c r="M25" i="43"/>
  <c r="V25" i="43"/>
  <c r="T25" i="43"/>
  <c r="T13" i="43"/>
  <c r="V13" i="43"/>
  <c r="M13" i="43"/>
  <c r="I13" i="43"/>
  <c r="G13" i="43"/>
  <c r="I16" i="43"/>
  <c r="V16" i="43"/>
  <c r="M16" i="43"/>
  <c r="G16" i="43"/>
  <c r="V21" i="43"/>
  <c r="G21" i="43"/>
  <c r="M21" i="43"/>
  <c r="K21" i="43"/>
  <c r="T21" i="43"/>
  <c r="I21" i="43"/>
  <c r="G22" i="43"/>
  <c r="M22" i="43"/>
  <c r="V22" i="43"/>
  <c r="T22" i="43"/>
  <c r="K22" i="43"/>
  <c r="T10" i="43"/>
  <c r="G10" i="43"/>
  <c r="I10" i="43"/>
  <c r="M10" i="43"/>
  <c r="M14" i="43"/>
  <c r="I14" i="43"/>
  <c r="G14" i="43"/>
  <c r="K14" i="43"/>
  <c r="V14" i="43"/>
  <c r="E26" i="43"/>
  <c r="I26" i="43"/>
  <c r="M8" i="43"/>
  <c r="T8" i="43"/>
  <c r="I8" i="43"/>
  <c r="G8" i="43"/>
  <c r="K8" i="43"/>
  <c r="E17" i="43"/>
  <c r="I17" i="43"/>
  <c r="E9" i="43"/>
  <c r="K19" i="43"/>
  <c r="K20" i="43"/>
  <c r="V20" i="43"/>
  <c r="G15" i="43"/>
  <c r="T15" i="43"/>
  <c r="K11" i="43"/>
  <c r="I24" i="43"/>
  <c r="K24" i="43"/>
  <c r="K13" i="43"/>
  <c r="I25" i="43"/>
  <c r="T23" i="43"/>
  <c r="I18" i="43"/>
  <c r="I22" i="43"/>
  <c r="T14" i="43"/>
  <c r="E15" i="43"/>
  <c r="V15" i="43"/>
  <c r="T11" i="43"/>
  <c r="K25" i="43"/>
  <c r="G25" i="43"/>
  <c r="G24" i="43"/>
  <c r="K16" i="43"/>
  <c r="T16" i="43"/>
  <c r="K17" i="43"/>
  <c r="T17" i="43"/>
  <c r="K18" i="43"/>
  <c r="G18" i="43"/>
  <c r="E22" i="43"/>
  <c r="E12" i="43"/>
  <c r="T12" i="43"/>
  <c r="V26" i="43"/>
  <c r="V23" i="43"/>
  <c r="K9" i="43"/>
  <c r="I9" i="43"/>
  <c r="I19" i="43"/>
  <c r="K10" i="43"/>
  <c r="T20" i="43"/>
  <c r="T26" i="43"/>
  <c r="V17" i="43"/>
  <c r="E14" i="43" l="1"/>
  <c r="E16" i="43"/>
  <c r="E25" i="43"/>
  <c r="E11" i="43"/>
  <c r="E23" i="43"/>
  <c r="E20" i="43"/>
  <c r="E18" i="43"/>
  <c r="E8" i="43"/>
  <c r="E10" i="43"/>
  <c r="E13" i="43"/>
  <c r="E19" i="43"/>
  <c r="E24" i="43"/>
  <c r="E21" i="43"/>
  <c r="V12" i="43"/>
  <c r="V9" i="43"/>
  <c r="V8" i="43"/>
  <c r="V10" i="43"/>
  <c r="C9" i="43" l="1"/>
  <c r="C11" i="43"/>
  <c r="C21" i="43"/>
  <c r="C13" i="43"/>
  <c r="C17" i="43"/>
  <c r="C23" i="43"/>
  <c r="C24" i="43"/>
  <c r="C16" i="43"/>
  <c r="C12" i="43"/>
  <c r="C15" i="43"/>
  <c r="C14" i="43"/>
  <c r="C19" i="43"/>
  <c r="C25" i="43"/>
  <c r="C10" i="43"/>
  <c r="C22" i="43"/>
  <c r="C18" i="43"/>
  <c r="C20" i="43"/>
</calcChain>
</file>

<file path=xl/sharedStrings.xml><?xml version="1.0" encoding="utf-8"?>
<sst xmlns="http://schemas.openxmlformats.org/spreadsheetml/2006/main" count="2239" uniqueCount="767">
  <si>
    <t>Coverage: England</t>
  </si>
  <si>
    <t>2009/10</t>
  </si>
  <si>
    <t xml:space="preserve">2010/11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</si>
  <si>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</si>
  <si>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</si>
  <si>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</si>
  <si>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</si>
  <si>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</si>
  <si>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</si>
  <si>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</si>
  <si>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</si>
  <si>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</si>
  <si>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</si>
  <si>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</si>
  <si>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F</t>
  </si>
  <si>
    <t>W</t>
  </si>
  <si>
    <t>English Baccalaureate</t>
  </si>
  <si>
    <t>Selective Schools</t>
  </si>
  <si>
    <t>Independent schools</t>
  </si>
  <si>
    <t>Independent special schools</t>
  </si>
  <si>
    <t>All schools</t>
  </si>
  <si>
    <t>Below Level 4</t>
  </si>
  <si>
    <t>Above Level 4</t>
  </si>
  <si>
    <t>National tables</t>
  </si>
  <si>
    <t>Table 1a</t>
  </si>
  <si>
    <t>Table 1b</t>
  </si>
  <si>
    <t>Table 1c</t>
  </si>
  <si>
    <t>Table 1d</t>
  </si>
  <si>
    <t>2011/12</t>
  </si>
  <si>
    <t>All special schools</t>
  </si>
  <si>
    <t>Table 4a</t>
  </si>
  <si>
    <t>Non-maintained special schools</t>
  </si>
  <si>
    <t xml:space="preserve"> </t>
  </si>
  <si>
    <t>All</t>
  </si>
  <si>
    <t>TPRIORLO</t>
  </si>
  <si>
    <t>TPRIORAV</t>
  </si>
  <si>
    <t>TPRIORHI</t>
  </si>
  <si>
    <t>x   Figure has been suppressed due to low numbers (1 or 2 pupils) or where secondary suppression has been applied.</t>
  </si>
  <si>
    <t>No valid KS2 level</t>
  </si>
  <si>
    <t>TPRIOR</t>
  </si>
  <si>
    <t>2012/13</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</si>
  <si>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</si>
  <si>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</si>
  <si>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</si>
  <si>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 xml:space="preserve">Number of end of key stage 4 pupils </t>
  </si>
  <si>
    <t>Number of schools</t>
  </si>
  <si>
    <t xml:space="preserve">Gender: </t>
  </si>
  <si>
    <t>All Special schools</t>
  </si>
  <si>
    <t>Number of sponsored academies</t>
  </si>
  <si>
    <t>Please select criteria</t>
  </si>
  <si>
    <t>MPRIOR</t>
  </si>
  <si>
    <t>MPRIORLO</t>
  </si>
  <si>
    <t>MPRIORAV</t>
  </si>
  <si>
    <t>MPRIORHI</t>
  </si>
  <si>
    <t>FPRIOR</t>
  </si>
  <si>
    <t>FPRIORLO</t>
  </si>
  <si>
    <t>FPRIORAV</t>
  </si>
  <si>
    <t>FPRIORHI</t>
  </si>
  <si>
    <t>All sponsored academies</t>
  </si>
  <si>
    <t>At 
Level 4</t>
  </si>
  <si>
    <t>All state-funded mainstream schools</t>
  </si>
  <si>
    <t>Local authority maintained mainstream schools</t>
  </si>
  <si>
    <t>All Academies and free schools</t>
  </si>
  <si>
    <t>Sponsored Academies</t>
  </si>
  <si>
    <t>Converter Academies</t>
  </si>
  <si>
    <t>Free schools</t>
  </si>
  <si>
    <t>All State-funded schools</t>
  </si>
  <si>
    <t>Hospital schools, Pupil Referral Units (PRUs) and Alternative Provision (AP)</t>
  </si>
  <si>
    <t>All State-funded schools including hospital schools, PRUs and AP</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</si>
  <si>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</si>
  <si>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</si>
  <si>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</si>
  <si>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</si>
  <si>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t>Percentage of pupils who achieved the English Baccalaureate:</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</si>
  <si>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</si>
  <si>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</si>
  <si>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</si>
  <si>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</si>
  <si>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</si>
  <si>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</si>
  <si>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</si>
  <si>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t>
  </si>
  <si>
    <t>Source: key stage 4 attainment data</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</si>
  <si>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</si>
  <si>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Number of pupils at the end of key stage 4</t>
  </si>
  <si>
    <t>Further education colleges with provision for 14- to 16-year-olds7</t>
  </si>
  <si>
    <r>
      <t>Free schools</t>
    </r>
    <r>
      <rPr>
        <i/>
        <vertAlign val="superscript"/>
        <sz val="10"/>
        <rFont val="Arial"/>
        <family val="2"/>
      </rPr>
      <t>6</t>
    </r>
  </si>
  <si>
    <r>
      <t>All state-funded special schools</t>
    </r>
    <r>
      <rPr>
        <vertAlign val="superscript"/>
        <sz val="10"/>
        <rFont val="Arial"/>
        <family val="2"/>
      </rPr>
      <t>8</t>
    </r>
  </si>
  <si>
    <r>
      <t>All state-funded schools</t>
    </r>
    <r>
      <rPr>
        <b/>
        <vertAlign val="superscript"/>
        <sz val="10"/>
        <rFont val="Arial"/>
        <family val="2"/>
      </rPr>
      <t>9</t>
    </r>
  </si>
  <si>
    <r>
      <t>All independent schools</t>
    </r>
    <r>
      <rPr>
        <b/>
        <vertAlign val="superscript"/>
        <sz val="10"/>
        <rFont val="Arial"/>
        <family val="2"/>
      </rPr>
      <t>10</t>
    </r>
  </si>
  <si>
    <t>T3abcd</t>
  </si>
  <si>
    <r>
      <t>All state-funded mainstream schools</t>
    </r>
    <r>
      <rPr>
        <vertAlign val="superscript"/>
        <sz val="10"/>
        <rFont val="Arial"/>
        <family val="2"/>
      </rPr>
      <t>4</t>
    </r>
  </si>
  <si>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</si>
  <si>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</si>
  <si>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</si>
  <si>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</si>
  <si>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</si>
  <si>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</si>
  <si>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</si>
  <si>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</si>
  <si>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</si>
  <si>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</si>
  <si>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</si>
  <si>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</si>
  <si>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</si>
  <si>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t>All State-funded special schools</t>
  </si>
  <si>
    <r>
      <t>Further education colleges with provision for 14- to 16-year-olds</t>
    </r>
    <r>
      <rPr>
        <vertAlign val="superscript"/>
        <sz val="10"/>
        <rFont val="Arial"/>
        <family val="2"/>
      </rPr>
      <t>7</t>
    </r>
  </si>
  <si>
    <t>University technical colleges (UTCs)</t>
  </si>
  <si>
    <t>Studio Schools</t>
  </si>
  <si>
    <t>FE 14-16 colleges</t>
  </si>
  <si>
    <t>All independent schools</t>
  </si>
  <si>
    <t>M</t>
  </si>
  <si>
    <t>State-funded mainstream schools</t>
  </si>
  <si>
    <t>State-funded schools</t>
  </si>
  <si>
    <t>schools</t>
  </si>
  <si>
    <t>MANYPASS</t>
  </si>
  <si>
    <t>MEBACC_E</t>
  </si>
  <si>
    <t>FANYPASS</t>
  </si>
  <si>
    <t>FEBACC_E</t>
  </si>
  <si>
    <t>NULL</t>
  </si>
  <si>
    <t>admission_type</t>
  </si>
  <si>
    <t>1_Comprehensive</t>
  </si>
  <si>
    <t>2_Selective</t>
  </si>
  <si>
    <t>3_Modern</t>
  </si>
  <si>
    <t>gender</t>
  </si>
  <si>
    <t>pupils</t>
  </si>
  <si>
    <t>TYPE</t>
  </si>
  <si>
    <t>Sponsored academies</t>
  </si>
  <si>
    <t>Converter academies</t>
  </si>
  <si>
    <t>All state-funded mainstream schools4</t>
  </si>
  <si>
    <t>Count of suppression across genders. Make sure there are at least two suppression within total, male and female (if there are any suppressions at all)</t>
  </si>
  <si>
    <t>Index</t>
  </si>
  <si>
    <r>
      <rPr>
        <b/>
        <sz val="10"/>
        <rFont val="Arial"/>
        <family val="2"/>
      </rPr>
      <t xml:space="preserve">Coverage: </t>
    </r>
    <r>
      <rPr>
        <sz val="10"/>
        <rFont val="Arial"/>
        <family val="2"/>
      </rPr>
      <t>England</t>
    </r>
  </si>
  <si>
    <t>Table Number</t>
  </si>
  <si>
    <t>Table title</t>
  </si>
  <si>
    <t>School types covered</t>
  </si>
  <si>
    <t>Period</t>
  </si>
  <si>
    <t>The English Baccalaureate</t>
  </si>
  <si>
    <t>7.  From 2013/14 sciences include computer science.</t>
  </si>
  <si>
    <t>4.  All schools includes state-funded schools, independent schools, independent special schools, non-maintained special schools, hospital schools, pupil referral units and alternative provision. Alternative provision includes academy and free school alternative provision.</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</si>
  <si>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</si>
  <si>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</si>
  <si>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</si>
  <si>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</si>
  <si>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</si>
  <si>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</si>
  <si>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</si>
  <si>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Average score per pupil in each element:</t>
  </si>
  <si>
    <t>Lower confidence interval</t>
  </si>
  <si>
    <t>Upper confidence interval</t>
  </si>
  <si>
    <t>Number of pupils included</t>
  </si>
  <si>
    <t>Percentage of pupils entering the English Baccalaureate</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</si>
  <si>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</si>
  <si>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</si>
  <si>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t>Table 2a</t>
  </si>
  <si>
    <t>Table 2c</t>
  </si>
  <si>
    <t>Table 2d</t>
  </si>
  <si>
    <t>Table 3</t>
  </si>
  <si>
    <t>Transition matrices in English and mathematics showing attainment at key stage 4 by key stage 2 attainment level</t>
  </si>
  <si>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</si>
  <si>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</si>
  <si>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  An explanation of how prior attainment bands are calculated is included in the quality and methodology document of this SFR.</t>
  </si>
  <si>
    <t xml:space="preserve">Table 2a: GCSE and equivalent entries and achievements of pupils at the end of key stage 4 by type of school and gender </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</si>
  <si>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</si>
  <si>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2015/16</t>
    </r>
    <r>
      <rPr>
        <vertAlign val="superscript"/>
        <sz val="8"/>
        <rFont val="Arial"/>
        <family val="2"/>
      </rPr>
      <t>2</t>
    </r>
  </si>
  <si>
    <r>
      <t xml:space="preserve"> - English</t>
    </r>
    <r>
      <rPr>
        <vertAlign val="superscript"/>
        <sz val="8"/>
        <rFont val="Arial"/>
        <family val="2"/>
      </rPr>
      <t>2</t>
    </r>
  </si>
  <si>
    <t>Average score per pupil in the open element in:</t>
  </si>
  <si>
    <t xml:space="preserve"> - GCSEs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</si>
  <si>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</si>
  <si>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</si>
  <si>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</si>
  <si>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English Baccalaureate</t>
    </r>
    <r>
      <rPr>
        <vertAlign val="superscript"/>
        <sz val="8"/>
        <rFont val="Arial"/>
        <family val="2"/>
      </rPr>
      <t>7</t>
    </r>
  </si>
  <si>
    <r>
      <t xml:space="preserve"> - Open</t>
    </r>
    <r>
      <rPr>
        <vertAlign val="superscript"/>
        <sz val="8"/>
        <rFont val="Arial"/>
        <family val="2"/>
      </rPr>
      <t>8</t>
    </r>
  </si>
  <si>
    <r>
      <t xml:space="preserve"> - non-GCSEs</t>
    </r>
    <r>
      <rPr>
        <vertAlign val="superscript"/>
        <sz val="8"/>
        <rFont val="Arial"/>
        <family val="2"/>
      </rPr>
      <t>9</t>
    </r>
  </si>
  <si>
    <t>2.  Including entries and achievements in previous academic years.</t>
  </si>
  <si>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</si>
  <si>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r>
      <t>Average Attainment 8 score per pupil</t>
    </r>
    <r>
      <rPr>
        <b/>
        <vertAlign val="superscript"/>
        <sz val="8"/>
        <rFont val="Arial"/>
        <family val="2"/>
      </rPr>
      <t>1</t>
    </r>
    <r>
      <rPr>
        <b/>
        <sz val="8"/>
        <rFont val="Arial"/>
        <family val="2"/>
      </rPr>
      <t>:</t>
    </r>
  </si>
  <si>
    <r>
      <t>Average Attainment 8 score per pupil</t>
    </r>
    <r>
      <rPr>
        <vertAlign val="superscript"/>
        <sz val="8"/>
        <rFont val="Arial"/>
        <family val="2"/>
      </rPr>
      <t>4</t>
    </r>
  </si>
  <si>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</si>
  <si>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</si>
  <si>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</si>
  <si>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</si>
  <si>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</si>
  <si>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</si>
  <si>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</si>
  <si>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</si>
  <si>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</si>
  <si>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</si>
  <si>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</si>
  <si>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</si>
  <si>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</si>
  <si>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r>
      <t>Average number of slots filled</t>
    </r>
    <r>
      <rPr>
        <b/>
        <vertAlign val="superscript"/>
        <sz val="8"/>
        <rFont val="Arial"/>
        <family val="2"/>
      </rPr>
      <t>10</t>
    </r>
    <r>
      <rPr>
        <b/>
        <sz val="8"/>
        <rFont val="Arial"/>
        <family val="2"/>
      </rPr>
      <t>:</t>
    </r>
  </si>
  <si>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</si>
  <si>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</si>
  <si>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</si>
  <si>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</si>
  <si>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t>3.  All schools includes state-funded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</si>
  <si>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</si>
  <si>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</si>
  <si>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</si>
  <si>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</si>
  <si>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(No column name)</t>
  </si>
  <si>
    <t>TEBACC_E</t>
  </si>
  <si>
    <t>tpup</t>
  </si>
  <si>
    <t>bpup</t>
  </si>
  <si>
    <t>gpup</t>
  </si>
  <si>
    <t>DESCRIPTION</t>
  </si>
  <si>
    <t>Academy Sponsor Led</t>
  </si>
  <si>
    <t>Community School</t>
  </si>
  <si>
    <t>Voluntary Aided School</t>
  </si>
  <si>
    <t>Voluntary Controlled School</t>
  </si>
  <si>
    <t>Foundation School</t>
  </si>
  <si>
    <t>City Technology College</t>
  </si>
  <si>
    <t>Community Special School</t>
  </si>
  <si>
    <t>Foundation Special School</t>
  </si>
  <si>
    <t>Non-maintained Special School</t>
  </si>
  <si>
    <t>Independent School</t>
  </si>
  <si>
    <t>Further Education Sector Institution</t>
  </si>
  <si>
    <t>Community Hospital School</t>
  </si>
  <si>
    <t>Foundation Hospital School</t>
  </si>
  <si>
    <t>Pupil Referral Unit</t>
  </si>
  <si>
    <t>Independent Special School</t>
  </si>
  <si>
    <t>Academy Special</t>
  </si>
  <si>
    <t>Academy Converter</t>
  </si>
  <si>
    <t>Free School – Mainstream</t>
  </si>
  <si>
    <t xml:space="preserve">Special Free Schools </t>
  </si>
  <si>
    <t>Converter special academies</t>
  </si>
  <si>
    <t>Free School AP</t>
  </si>
  <si>
    <t>Free School UTC (University Technical College)</t>
  </si>
  <si>
    <t>Free School – Studio School</t>
  </si>
  <si>
    <t>Academy - Converter Alternative Provision (AP)</t>
  </si>
  <si>
    <t>Academy - Sponsor led Alternative Provision (AP)</t>
  </si>
  <si>
    <t>AP</t>
  </si>
  <si>
    <t>record</t>
  </si>
  <si>
    <t>school_type</t>
  </si>
  <si>
    <t>MBASICS_E</t>
  </si>
  <si>
    <t>MP8MEA</t>
  </si>
  <si>
    <t>FBASICS_E</t>
  </si>
  <si>
    <t>FP8MEA</t>
  </si>
  <si>
    <t>MTOTATT8</t>
  </si>
  <si>
    <t>MP8PUP</t>
  </si>
  <si>
    <t>MTOTP8MEA</t>
  </si>
  <si>
    <t>MENTRY1</t>
  </si>
  <si>
    <t>FTOTATT8</t>
  </si>
  <si>
    <t>FP8PUP</t>
  </si>
  <si>
    <t>FTOTP8MEA</t>
  </si>
  <si>
    <t>FENTRY1</t>
  </si>
  <si>
    <t>TBASICS_E</t>
  </si>
  <si>
    <t>TP8PUP</t>
  </si>
  <si>
    <t>TTOTP8MEA</t>
  </si>
  <si>
    <t>TENTRY1</t>
  </si>
  <si>
    <t>TANYPASS</t>
  </si>
  <si>
    <t>TTOTATT8</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</si>
  <si>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</si>
  <si>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</si>
  <si>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</si>
  <si>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</si>
  <si>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</si>
  <si>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</si>
  <si>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</si>
  <si>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</si>
  <si>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</si>
  <si>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</si>
  <si>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</si>
  <si>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</si>
  <si>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</si>
  <si>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</si>
  <si>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</si>
  <si>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</si>
  <si>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</si>
  <si>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   Not applicable</t>
  </si>
  <si>
    <t>TP8MEA</t>
  </si>
  <si>
    <t>TATT8</t>
  </si>
  <si>
    <t>MATT8</t>
  </si>
  <si>
    <t>FATT8</t>
  </si>
  <si>
    <t>MATT8LO</t>
  </si>
  <si>
    <t>MATT8AV</t>
  </si>
  <si>
    <t>MATT8HI</t>
  </si>
  <si>
    <t>MP8MEALO</t>
  </si>
  <si>
    <t>MP8MEAAV</t>
  </si>
  <si>
    <t>MP8MEAHI</t>
  </si>
  <si>
    <t>MEBACC_E_LO</t>
  </si>
  <si>
    <t>MEBACC_E_AV</t>
  </si>
  <si>
    <t>MEBACC_E_HI</t>
  </si>
  <si>
    <t>FATT8LO</t>
  </si>
  <si>
    <t>FATT8AV</t>
  </si>
  <si>
    <t>FATT8HI</t>
  </si>
  <si>
    <t>FP8MEALO</t>
  </si>
  <si>
    <t>FP8MEAAV</t>
  </si>
  <si>
    <t>FP8MEAHI</t>
  </si>
  <si>
    <t>FEBACC_E_LO</t>
  </si>
  <si>
    <t>FEBACC_E_AV</t>
  </si>
  <si>
    <t>FEBACC_E_HI</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</si>
  <si>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</si>
  <si>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</si>
  <si>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</si>
  <si>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</si>
  <si>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</si>
  <si>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</si>
  <si>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</si>
  <si>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</si>
  <si>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</si>
  <si>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</si>
  <si>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</si>
  <si>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</si>
  <si>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</si>
  <si>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</si>
  <si>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MINP8MEALO</t>
  </si>
  <si>
    <t>MINP8MEAAV</t>
  </si>
  <si>
    <t>MINP8MEAHI</t>
  </si>
  <si>
    <t>FINP8MEALO</t>
  </si>
  <si>
    <t>FINP8MEAAV</t>
  </si>
  <si>
    <t>FINP8MEAHI</t>
  </si>
  <si>
    <t>TINP8MEALO</t>
  </si>
  <si>
    <t>TINP8MEAAV</t>
  </si>
  <si>
    <t>TINP8MEAHI</t>
  </si>
  <si>
    <t>Check (RHS) for any denominators that are 1 or 2 - all %s based on these should be suppressed</t>
  </si>
  <si>
    <t>Calculate %s</t>
  </si>
  <si>
    <t>Suppressions</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</si>
  <si>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</si>
  <si>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</si>
  <si>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</si>
  <si>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</si>
  <si>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</si>
  <si>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</si>
  <si>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</si>
  <si>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</si>
  <si>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</si>
  <si>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</si>
  <si>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</si>
  <si>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</si>
  <si>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</si>
  <si>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Table 2d: GCSE and equivalent entries and achievements for pupils at the end of key stage 4 in sponsored academies</t>
    </r>
    <r>
      <rPr>
        <b/>
        <vertAlign val="superscript"/>
        <sz val="9"/>
        <rFont val="Arial"/>
        <family val="2"/>
      </rPr>
      <t>1</t>
    </r>
    <r>
      <rPr>
        <b/>
        <sz val="9"/>
        <rFont val="Arial"/>
        <family val="2"/>
      </rPr>
      <t xml:space="preserve"> by length of time open</t>
    </r>
  </si>
  <si>
    <t>Table 2e</t>
  </si>
  <si>
    <t>Table 4c</t>
  </si>
  <si>
    <r>
      <t>Progress 8</t>
    </r>
    <r>
      <rPr>
        <vertAlign val="superscript"/>
        <sz val="8"/>
        <rFont val="Arial"/>
        <family val="2"/>
      </rPr>
      <t>3,4</t>
    </r>
  </si>
  <si>
    <r>
      <t>Average Attainment 8 score per pupil</t>
    </r>
    <r>
      <rPr>
        <vertAlign val="superscript"/>
        <sz val="8"/>
        <rFont val="Arial"/>
        <family val="2"/>
      </rPr>
      <t>3</t>
    </r>
  </si>
  <si>
    <r>
      <t>Average Progress 8 score</t>
    </r>
    <r>
      <rPr>
        <vertAlign val="superscript"/>
        <sz val="8"/>
        <rFont val="Arial"/>
        <family val="2"/>
      </rPr>
      <t>4</t>
    </r>
  </si>
  <si>
    <r>
      <t>Average Attainment 8 score</t>
    </r>
    <r>
      <rPr>
        <vertAlign val="superscript"/>
        <sz val="8"/>
        <rFont val="Arial"/>
        <family val="2"/>
      </rPr>
      <t>4</t>
    </r>
    <r>
      <rPr>
        <sz val="8"/>
        <rFont val="Arial"/>
        <family val="2"/>
      </rPr>
      <t xml:space="preserve"> for pupils whose prior attainment was:</t>
    </r>
  </si>
  <si>
    <t>FEcolleges</t>
  </si>
  <si>
    <t>nftype</t>
  </si>
  <si>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</si>
  <si>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</si>
  <si>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</si>
  <si>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</si>
  <si>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</si>
  <si>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</si>
  <si>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</si>
  <si>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</si>
  <si>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</si>
  <si>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</si>
  <si>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</si>
  <si>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</si>
  <si>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</si>
  <si>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</si>
  <si>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</si>
  <si>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</si>
  <si>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</si>
  <si>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</si>
  <si>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r>
      <t>Progress 8 lower confidence interval</t>
    </r>
    <r>
      <rPr>
        <i/>
        <vertAlign val="superscript"/>
        <sz val="8"/>
        <rFont val="Arial"/>
        <family val="2"/>
      </rPr>
      <t>5</t>
    </r>
    <r>
      <rPr>
        <i/>
        <sz val="8"/>
        <rFont val="Arial"/>
        <family val="2"/>
      </rPr>
      <t xml:space="preserve"> for pupils whose prior attainment was:</t>
    </r>
  </si>
  <si>
    <r>
      <t>Progress 8 upper confidence interval</t>
    </r>
    <r>
      <rPr>
        <i/>
        <vertAlign val="superscript"/>
        <sz val="8"/>
        <rFont val="Arial"/>
        <family val="2"/>
      </rPr>
      <t>5</t>
    </r>
    <r>
      <rPr>
        <i/>
        <sz val="8"/>
        <rFont val="Arial"/>
        <family val="2"/>
      </rPr>
      <t xml:space="preserve"> for pupils whose prior attainment was:</t>
    </r>
  </si>
  <si>
    <r>
      <t>Progress 8 score</t>
    </r>
    <r>
      <rPr>
        <vertAlign val="superscript"/>
        <sz val="8"/>
        <rFont val="Arial"/>
        <family val="2"/>
      </rPr>
      <t>4,5</t>
    </r>
    <r>
      <rPr>
        <sz val="8"/>
        <rFont val="Arial"/>
        <family val="2"/>
      </rPr>
      <t xml:space="preserve"> for pupils whose prior attainment was:</t>
    </r>
  </si>
  <si>
    <r>
      <t>Table 2c: GCSE and equivalent entries and achievements of pupils at the end of key stage 4 by gender and religious character of school</t>
    </r>
    <r>
      <rPr>
        <b/>
        <vertAlign val="superscript"/>
        <sz val="9"/>
        <rFont val="Arial"/>
        <family val="2"/>
      </rPr>
      <t>1</t>
    </r>
  </si>
  <si>
    <t>Religious character of school</t>
  </si>
  <si>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</si>
  <si>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</si>
  <si>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</si>
  <si>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3.  Includes entries and achievements by these pupils in previous academic years.</t>
  </si>
  <si>
    <t>Comparison over time in headline measures</t>
  </si>
  <si>
    <t>GCSE and equivalent entries and achievements of pupils at the end of key stage 4 by gender and religious character of school</t>
  </si>
  <si>
    <r>
      <t>Percentage</t>
    </r>
    <r>
      <rPr>
        <vertAlign val="superscript"/>
        <sz val="8"/>
        <rFont val="Arial"/>
        <family val="2"/>
      </rPr>
      <t>4</t>
    </r>
    <r>
      <rPr>
        <sz val="8"/>
        <rFont val="Arial"/>
        <family val="2"/>
      </rPr>
      <t xml:space="preserve"> of pupils whose prior attainment was:</t>
    </r>
  </si>
  <si>
    <r>
      <t>Average Attainment 8 score</t>
    </r>
    <r>
      <rPr>
        <vertAlign val="superscript"/>
        <sz val="8"/>
        <rFont val="Arial"/>
        <family val="2"/>
      </rPr>
      <t>5</t>
    </r>
    <r>
      <rPr>
        <sz val="8"/>
        <rFont val="Arial"/>
        <family val="2"/>
      </rPr>
      <t xml:space="preserve"> for pupils whose prior attainment was:</t>
    </r>
  </si>
  <si>
    <r>
      <t>Progress 8 score</t>
    </r>
    <r>
      <rPr>
        <vertAlign val="superscript"/>
        <sz val="8"/>
        <rFont val="Arial"/>
        <family val="2"/>
      </rPr>
      <t>5,6</t>
    </r>
    <r>
      <rPr>
        <sz val="8"/>
        <rFont val="Arial"/>
        <family val="2"/>
      </rPr>
      <t xml:space="preserve"> for pupils whose prior attainment was:</t>
    </r>
  </si>
  <si>
    <r>
      <t>Progress 8 lower confidence interval</t>
    </r>
    <r>
      <rPr>
        <i/>
        <vertAlign val="superscript"/>
        <sz val="8"/>
        <rFont val="Arial"/>
        <family val="2"/>
      </rPr>
      <t>6</t>
    </r>
    <r>
      <rPr>
        <i/>
        <sz val="8"/>
        <rFont val="Arial"/>
        <family val="2"/>
      </rPr>
      <t xml:space="preserve"> for pupils whose prior attainment was:</t>
    </r>
  </si>
  <si>
    <r>
      <t>Progress 8 upper confidence interval</t>
    </r>
    <r>
      <rPr>
        <i/>
        <vertAlign val="superscript"/>
        <sz val="8"/>
        <rFont val="Arial"/>
        <family val="2"/>
      </rPr>
      <t>6</t>
    </r>
    <r>
      <rPr>
        <i/>
        <sz val="8"/>
        <rFont val="Arial"/>
        <family val="2"/>
      </rPr>
      <t xml:space="preserve"> for pupils whose prior attainment was:</t>
    </r>
  </si>
  <si>
    <r>
      <t>Selective schools</t>
    </r>
    <r>
      <rPr>
        <vertAlign val="superscript"/>
        <sz val="8"/>
        <rFont val="Arial"/>
        <family val="2"/>
      </rPr>
      <t>8</t>
    </r>
  </si>
  <si>
    <r>
      <t>All state-funded mainstream schools</t>
    </r>
    <r>
      <rPr>
        <vertAlign val="superscript"/>
        <sz val="8"/>
        <rFont val="Arial"/>
        <family val="2"/>
      </rPr>
      <t>10,11</t>
    </r>
  </si>
  <si>
    <t xml:space="preserve">11.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</si>
  <si>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</si>
  <si>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</si>
  <si>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</si>
  <si>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</si>
  <si>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</si>
  <si>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</si>
  <si>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</si>
  <si>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</si>
  <si>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</si>
  <si>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t>3. Some zero percentages may represent small numbers due to rounding.</t>
  </si>
  <si>
    <t>4. Some zero percentages may represent small numbers due to rounding.</t>
  </si>
  <si>
    <r>
      <t>Percentage</t>
    </r>
    <r>
      <rPr>
        <vertAlign val="superscript"/>
        <sz val="8"/>
        <rFont val="Arial"/>
        <family val="2"/>
      </rPr>
      <t>5</t>
    </r>
    <r>
      <rPr>
        <sz val="8"/>
        <rFont val="Arial"/>
        <family val="2"/>
      </rPr>
      <t xml:space="preserve"> of pupils entered for components</t>
    </r>
  </si>
  <si>
    <r>
      <t>Percentage</t>
    </r>
    <r>
      <rPr>
        <vertAlign val="superscript"/>
        <sz val="8"/>
        <rFont val="Arial"/>
        <family val="2"/>
      </rPr>
      <t>5</t>
    </r>
    <r>
      <rPr>
        <sz val="8"/>
        <rFont val="Arial"/>
        <family val="2"/>
      </rPr>
      <t xml:space="preserve"> of pupils entered for all components</t>
    </r>
  </si>
  <si>
    <r>
      <t>Percentage</t>
    </r>
    <r>
      <rPr>
        <vertAlign val="superscript"/>
        <sz val="8"/>
        <rFont val="Arial"/>
        <family val="2"/>
      </rPr>
      <t>5</t>
    </r>
    <r>
      <rPr>
        <sz val="8"/>
        <rFont val="Arial"/>
        <family val="2"/>
      </rPr>
      <t xml:space="preserve"> of pupils entered for GCSEs or equivalents</t>
    </r>
  </si>
  <si>
    <r>
      <t xml:space="preserve"> Percentage</t>
    </r>
    <r>
      <rPr>
        <vertAlign val="superscript"/>
        <sz val="8"/>
        <rFont val="Arial"/>
        <family val="2"/>
      </rPr>
      <t>5</t>
    </r>
    <r>
      <rPr>
        <sz val="8"/>
        <rFont val="Arial"/>
        <family val="2"/>
      </rPr>
      <t xml:space="preserve"> of pupils who achieved any passes at GCSE or equivalent</t>
    </r>
  </si>
  <si>
    <t>5. Some zero percentages may represent small numbers due to rounding.</t>
  </si>
  <si>
    <r>
      <t>Percentage</t>
    </r>
    <r>
      <rPr>
        <vertAlign val="superscript"/>
        <sz val="8"/>
        <rFont val="Arial"/>
        <family val="2"/>
      </rPr>
      <t>5</t>
    </r>
    <r>
      <rPr>
        <sz val="8"/>
        <rFont val="Arial"/>
        <family val="2"/>
      </rPr>
      <t xml:space="preserve"> entered for components</t>
    </r>
  </si>
  <si>
    <r>
      <t>Percentage</t>
    </r>
    <r>
      <rPr>
        <vertAlign val="superscript"/>
        <sz val="8"/>
        <rFont val="Arial"/>
        <family val="2"/>
      </rPr>
      <t>5</t>
    </r>
    <r>
      <rPr>
        <sz val="8"/>
        <rFont val="Arial"/>
        <family val="2"/>
      </rPr>
      <t xml:space="preserve"> entered for all components</t>
    </r>
  </si>
  <si>
    <r>
      <t>Percentage</t>
    </r>
    <r>
      <rPr>
        <vertAlign val="superscript"/>
        <sz val="8"/>
        <rFont val="Arial"/>
        <family val="2"/>
      </rPr>
      <t>5</t>
    </r>
    <r>
      <rPr>
        <sz val="8"/>
        <rFont val="Arial"/>
        <family val="2"/>
      </rPr>
      <t xml:space="preserve"> entered for GCSEs or equivalents</t>
    </r>
  </si>
  <si>
    <r>
      <t>Percentage</t>
    </r>
    <r>
      <rPr>
        <vertAlign val="superscript"/>
        <sz val="8"/>
        <rFont val="Arial"/>
        <family val="2"/>
      </rPr>
      <t>5</t>
    </r>
    <r>
      <rPr>
        <sz val="8"/>
        <rFont val="Arial"/>
        <family val="2"/>
      </rPr>
      <t xml:space="preserve"> who achieved any passes at GCSE or equivalent</t>
    </r>
  </si>
  <si>
    <r>
      <t>Percentage</t>
    </r>
    <r>
      <rPr>
        <vertAlign val="superscript"/>
        <sz val="8"/>
        <rFont val="Arial"/>
        <family val="2"/>
      </rPr>
      <t>3</t>
    </r>
    <r>
      <rPr>
        <sz val="8"/>
        <rFont val="Arial"/>
        <family val="2"/>
      </rPr>
      <t xml:space="preserve"> of pupils whose prior attainment was:</t>
    </r>
  </si>
  <si>
    <r>
      <t>Percentage</t>
    </r>
    <r>
      <rPr>
        <vertAlign val="superscript"/>
        <sz val="8"/>
        <rFont val="Arial"/>
        <family val="2"/>
      </rPr>
      <t>3</t>
    </r>
    <r>
      <rPr>
        <sz val="8"/>
        <rFont val="Arial"/>
        <family val="2"/>
      </rPr>
      <t xml:space="preserve"> of pupils entering the English Baccalaureate whose prior attainment was:</t>
    </r>
  </si>
  <si>
    <r>
      <t>All state-funded special schools</t>
    </r>
    <r>
      <rPr>
        <vertAlign val="superscript"/>
        <sz val="8"/>
        <rFont val="Arial"/>
        <family val="2"/>
      </rPr>
      <t>11</t>
    </r>
  </si>
  <si>
    <r>
      <t>All state-funded schools</t>
    </r>
    <r>
      <rPr>
        <b/>
        <vertAlign val="superscript"/>
        <sz val="8"/>
        <rFont val="Arial"/>
        <family val="2"/>
      </rPr>
      <t>12</t>
    </r>
  </si>
  <si>
    <t>10.  Since September 2013, general further education colleges and sixth-form colleges have been able to directly enrol 14- to 16-year-olds. Figures presented here include attempts and achievements by pupils at the end of key stage 4 in these colleges.</t>
  </si>
  <si>
    <t>11.  State-funded special schools include community special schools, foundation special schools, special sponsored academies, special converter academies and special free schools.</t>
  </si>
  <si>
    <t>3_Other_non_selective</t>
  </si>
  <si>
    <t>Non-selective schools in highly selective areas</t>
  </si>
  <si>
    <t>All other non-selective schools</t>
  </si>
  <si>
    <t>admission_type_new</t>
  </si>
  <si>
    <t>1_Selective</t>
  </si>
  <si>
    <t>2_Non_selective_in_highly_selective</t>
  </si>
  <si>
    <t>Academies and free schools</t>
  </si>
  <si>
    <t>Studio schools</t>
  </si>
  <si>
    <t>x</t>
  </si>
  <si>
    <t>Attainment of pupils at the end of key stage 4 by prior attainment band, gender and religious character of school</t>
  </si>
  <si>
    <t>Hospital schools and alternative provision including academy and free school alternative provision</t>
  </si>
  <si>
    <t>All state-funded schools, hospital schools and alternative provision including academy and free school alternative provision</t>
  </si>
  <si>
    <t>5.  Some zero percentages may represent small numbers due to rounding.</t>
  </si>
  <si>
    <r>
      <t>Number of schools</t>
    </r>
    <r>
      <rPr>
        <vertAlign val="superscript"/>
        <sz val="8"/>
        <rFont val="Arial"/>
        <family val="2"/>
      </rPr>
      <t>2</t>
    </r>
  </si>
  <si>
    <r>
      <t>All state-funded mainstream schools</t>
    </r>
    <r>
      <rPr>
        <vertAlign val="superscript"/>
        <sz val="8"/>
        <rFont val="Arial"/>
        <family val="2"/>
      </rPr>
      <t>8</t>
    </r>
  </si>
  <si>
    <r>
      <t>Local authority maintained mainstream schools</t>
    </r>
    <r>
      <rPr>
        <vertAlign val="superscript"/>
        <sz val="8"/>
        <rFont val="Arial"/>
        <family val="2"/>
      </rPr>
      <t>9</t>
    </r>
  </si>
  <si>
    <r>
      <t>Further education colleges with provision for 14- to 16-year-olds</t>
    </r>
    <r>
      <rPr>
        <vertAlign val="superscript"/>
        <sz val="8"/>
        <rFont val="Arial"/>
        <family val="2"/>
      </rPr>
      <t>10</t>
    </r>
  </si>
  <si>
    <r>
      <t>All independent schools</t>
    </r>
    <r>
      <rPr>
        <b/>
        <vertAlign val="superscript"/>
        <sz val="8"/>
        <rFont val="Arial"/>
        <family val="2"/>
      </rPr>
      <t>13</t>
    </r>
  </si>
  <si>
    <t>9.  Local authority maintained mainstream schools include community schools, voluntary aided schools, voluntary controlled schools and foundation schools.</t>
  </si>
  <si>
    <t>13.  All independent schools include non-maintained special schools, independent special schools and independent schools.</t>
  </si>
  <si>
    <r>
      <t>Non-selective schools in highly selective areas</t>
    </r>
    <r>
      <rPr>
        <vertAlign val="superscript"/>
        <sz val="8"/>
        <rFont val="Arial"/>
        <family val="2"/>
      </rPr>
      <t>9</t>
    </r>
  </si>
  <si>
    <r>
      <t>Other non-selective schools</t>
    </r>
    <r>
      <rPr>
        <vertAlign val="superscript"/>
        <sz val="8"/>
        <rFont val="Arial"/>
        <family val="2"/>
      </rPr>
      <t>10</t>
    </r>
  </si>
  <si>
    <r>
      <t>All state-funded mainstream schools</t>
    </r>
    <r>
      <rPr>
        <vertAlign val="superscript"/>
        <sz val="8"/>
        <rFont val="Arial"/>
        <family val="2"/>
      </rPr>
      <t>11,12</t>
    </r>
  </si>
  <si>
    <t>8.  Selective schools admit pupils wholly or mainly with reference to ability. These schools are formally designated as grammar schools.</t>
  </si>
  <si>
    <t>9.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</si>
  <si>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10.  Includes all non-selective schools that are not in highly selective areas, including those in areas with some selection.</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</si>
  <si>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</si>
  <si>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r>
      <t>Selective schools</t>
    </r>
    <r>
      <rPr>
        <vertAlign val="superscript"/>
        <sz val="8"/>
        <rFont val="Arial"/>
        <family val="2"/>
      </rPr>
      <t>9</t>
    </r>
  </si>
  <si>
    <r>
      <t>Other Christian Faith</t>
    </r>
    <r>
      <rPr>
        <vertAlign val="superscript"/>
        <sz val="8"/>
        <rFont val="Arial"/>
        <family val="2"/>
      </rPr>
      <t>8</t>
    </r>
  </si>
  <si>
    <t>8. Includes schools of mixed denomination or other Christian beliefs (e.g. Greek Orthodox).</t>
  </si>
  <si>
    <t>9. Due to one school being recorded under this religious character, any figures that are not published in the performance tables are suppressed within this table.</t>
  </si>
  <si>
    <r>
      <t>Progress 8</t>
    </r>
    <r>
      <rPr>
        <vertAlign val="superscript"/>
        <sz val="8"/>
        <rFont val="Arial"/>
        <family val="2"/>
      </rPr>
      <t>4,8</t>
    </r>
  </si>
  <si>
    <t>4.  Attainment 8 and Progress 8 are part of the new secondary accountability system being implemented from 2016. More information on the calculation of these measures is available in the Progress 8 guidance:</t>
  </si>
  <si>
    <t>8.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</si>
  <si>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8.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</si>
  <si>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University technical colleges (UTCs)</t>
    </r>
    <r>
      <rPr>
        <i/>
        <vertAlign val="superscript"/>
        <sz val="8"/>
        <rFont val="Arial"/>
        <family val="2"/>
      </rPr>
      <t>10</t>
    </r>
  </si>
  <si>
    <r>
      <t>Studio schools</t>
    </r>
    <r>
      <rPr>
        <i/>
        <vertAlign val="superscript"/>
        <sz val="8"/>
        <rFont val="Arial"/>
        <family val="2"/>
      </rPr>
      <t>10</t>
    </r>
  </si>
  <si>
    <r>
      <t>Further education colleges with provision for 14- to 16-year-olds</t>
    </r>
    <r>
      <rPr>
        <vertAlign val="superscript"/>
        <sz val="8"/>
        <rFont val="Arial"/>
        <family val="2"/>
      </rPr>
      <t>10,11</t>
    </r>
  </si>
  <si>
    <r>
      <t>All state-funded special schools</t>
    </r>
    <r>
      <rPr>
        <vertAlign val="superscript"/>
        <sz val="8"/>
        <rFont val="Arial"/>
        <family val="2"/>
      </rPr>
      <t>12</t>
    </r>
  </si>
  <si>
    <r>
      <t>All state-funded schools</t>
    </r>
    <r>
      <rPr>
        <b/>
        <vertAlign val="superscript"/>
        <sz val="8"/>
        <rFont val="Arial"/>
        <family val="2"/>
      </rPr>
      <t>13</t>
    </r>
  </si>
  <si>
    <t>11.  Since September 2013, general further education colleges and sixth-form colleges have been able to directly enrol 14- to 16-year-olds. Figures presented here include attempts and achievements by pupils at the end of key stage 4 in these colleges.</t>
  </si>
  <si>
    <t>12.  State-funded special schools include community special schools, foundation special schools, special sponsored academies, special converter academies and special free schools.</t>
  </si>
  <si>
    <r>
      <t>Non-selective schools in highly selective areas</t>
    </r>
    <r>
      <rPr>
        <vertAlign val="superscript"/>
        <sz val="8"/>
        <rFont val="Arial"/>
        <family val="2"/>
      </rPr>
      <t>10</t>
    </r>
  </si>
  <si>
    <r>
      <t>Other non-selective schools</t>
    </r>
    <r>
      <rPr>
        <vertAlign val="superscript"/>
        <sz val="8"/>
        <rFont val="Arial"/>
        <family val="2"/>
      </rPr>
      <t>11</t>
    </r>
  </si>
  <si>
    <r>
      <t>All state-funded mainstream schools</t>
    </r>
    <r>
      <rPr>
        <vertAlign val="superscript"/>
        <sz val="8"/>
        <rFont val="Arial"/>
        <family val="2"/>
      </rPr>
      <t>12,13</t>
    </r>
  </si>
  <si>
    <t>9.  Selective schools admit pupils wholly or mainly with reference to ability. These schools are formally designated as grammar schools.</t>
  </si>
  <si>
    <t>10.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</si>
  <si>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11.  Includes all non-selective schools that are not in highly selective areas, including those in areas with some selection.</t>
  </si>
  <si>
    <t xml:space="preserve">13.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</si>
  <si>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Includes schools of mixed denomination or other Christian beliefs (e.g. Greek Orthodox).</t>
  </si>
  <si>
    <t>10. Due to one school being recorded under this religious character, all figures are suppressed as they are not published in the performance tables.</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</si>
  <si>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</si>
  <si>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Percentage of pupils achieving the English Baccalaureate</t>
    </r>
    <r>
      <rPr>
        <vertAlign val="superscript"/>
        <sz val="8"/>
        <rFont val="Arial"/>
        <family val="2"/>
      </rPr>
      <t>11</t>
    </r>
  </si>
  <si>
    <r>
      <t>2016/17</t>
    </r>
    <r>
      <rPr>
        <b/>
        <vertAlign val="superscript"/>
        <sz val="8"/>
        <rFont val="Arial"/>
        <family val="2"/>
      </rPr>
      <t>9,11</t>
    </r>
  </si>
  <si>
    <t xml:space="preserve">9.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</si>
  <si>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t>8.  From 2013/14 sciences include computer science.</t>
  </si>
  <si>
    <r>
      <t xml:space="preserve"> - Sciences</t>
    </r>
    <r>
      <rPr>
        <vertAlign val="superscript"/>
        <sz val="8"/>
        <rFont val="Arial"/>
        <family val="2"/>
      </rPr>
      <t>8</t>
    </r>
  </si>
  <si>
    <t>7.New GCSEs in English and mathematics were taught from September 2015 with the first examinations taking place in September 2017. New GCSEs in other subjects were phased in for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t>
  </si>
  <si>
    <r>
      <t>2016/17</t>
    </r>
    <r>
      <rPr>
        <vertAlign val="superscript"/>
        <sz val="8"/>
        <rFont val="Arial"/>
        <family val="2"/>
      </rPr>
      <t>7</t>
    </r>
  </si>
  <si>
    <r>
      <t>Percentage of pupils who achieved the components of the English Baccalaureate</t>
    </r>
    <r>
      <rPr>
        <b/>
        <vertAlign val="superscript"/>
        <sz val="8"/>
        <rFont val="Arial"/>
        <family val="2"/>
      </rPr>
      <t>9,10:</t>
    </r>
  </si>
  <si>
    <t>TEBACC_95</t>
  </si>
  <si>
    <r>
      <t>2016/17</t>
    </r>
    <r>
      <rPr>
        <vertAlign val="superscript"/>
        <sz val="8"/>
        <rFont val="Arial"/>
        <family val="2"/>
      </rPr>
      <t>2</t>
    </r>
  </si>
  <si>
    <r>
      <t>2016/17</t>
    </r>
    <r>
      <rPr>
        <vertAlign val="superscript"/>
        <sz val="8"/>
        <rFont val="Arial"/>
        <family val="2"/>
      </rPr>
      <t>3</t>
    </r>
  </si>
  <si>
    <t>MBASICS_95</t>
  </si>
  <si>
    <t>MEBACC_95</t>
  </si>
  <si>
    <t>FBASICS_95</t>
  </si>
  <si>
    <t>FEBACC_95</t>
  </si>
  <si>
    <t>TBASICS_95</t>
  </si>
  <si>
    <t>2.  Includes schools that were open before 12 September 2016.</t>
  </si>
  <si>
    <t>11.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2016.</t>
  </si>
  <si>
    <t>10.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Includes schools that were open before 12 September 2016.</t>
  </si>
  <si>
    <t>9 Hindu</t>
  </si>
  <si>
    <t>MBASICS_94</t>
  </si>
  <si>
    <t>MEBACC_94</t>
  </si>
  <si>
    <t>FBASICS_94</t>
  </si>
  <si>
    <t>FEBACC_94</t>
  </si>
  <si>
    <t>TBASICS_94</t>
  </si>
  <si>
    <t>TEBACC_94</t>
  </si>
  <si>
    <t>4.  Attainment 8 and Progress 8 are part of the new secondary accountability system that was implemented from 2016. More information on the calculation of these measures is available in the Progress 8 guidance:</t>
  </si>
  <si>
    <t>English and maths GCSEs</t>
  </si>
  <si>
    <t xml:space="preserve">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t>
  </si>
  <si>
    <t>4.  Prior to 2017, English and mathematics test results were used to calculate key stage 2 prior attainment fine levels for use in progress 8. From 2017 onwards, reading and mathematics tests results only will be used in calculating key stage 2 prior attainment fine levels for use in progress 8. Therefore the definition has been adjusted accordingly within this table.</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</si>
  <si>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</si>
  <si>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 xml:space="preserve">1.  In 2017, new GCSE qualifications in English and mathematics, graded 1-9, are included in performance tables, with others to follow in 2018 and 2019. Points will be allocated to the new GCSEs on a 1-9 point scale corresponding to the new 1 to 9 grades, e.g. a grade 9 will get 9 points in the performance measures. To minimize change, legacy GCSEs and all other qualifications will be mapped onto the 1-9 scale from 2017 (with 8.5 being the maximum points available for legacy GCSEs), rather than mapping new GCSEs onto the 1-8 scale and moving to 1-9 when legacy GCSEs are no longer available. For more information on these changes, see page 26 of the Progress 8 guidance: </t>
  </si>
  <si>
    <t xml:space="preserve">
No entry</t>
  </si>
  <si>
    <r>
      <t>GCSE mathematics grade</t>
    </r>
    <r>
      <rPr>
        <b/>
        <vertAlign val="superscript"/>
        <sz val="8"/>
        <rFont val="Arial"/>
        <family val="2"/>
      </rPr>
      <t>1</t>
    </r>
  </si>
  <si>
    <r>
      <t>GCSE English grade</t>
    </r>
    <r>
      <rPr>
        <b/>
        <vertAlign val="superscript"/>
        <sz val="8"/>
        <rFont val="Arial"/>
        <family val="2"/>
      </rPr>
      <t>1</t>
    </r>
  </si>
  <si>
    <r>
      <t>State-funded schools</t>
    </r>
    <r>
      <rPr>
        <b/>
        <vertAlign val="superscript"/>
        <sz val="9"/>
        <rFont val="Arial"/>
        <family val="2"/>
      </rPr>
      <t>5</t>
    </r>
  </si>
  <si>
    <r>
      <t>State-funded mainstream schools</t>
    </r>
    <r>
      <rPr>
        <b/>
        <vertAlign val="superscript"/>
        <sz val="9"/>
        <rFont val="Arial"/>
        <family val="2"/>
      </rPr>
      <t>3</t>
    </r>
  </si>
  <si>
    <r>
      <t>Table 3: Transition matrices in English and mathematics</t>
    </r>
    <r>
      <rPr>
        <b/>
        <vertAlign val="superscript"/>
        <sz val="9"/>
        <rFont val="Arial"/>
        <family val="2"/>
      </rPr>
      <t>1</t>
    </r>
    <r>
      <rPr>
        <b/>
        <sz val="9"/>
        <rFont val="Arial"/>
        <family val="2"/>
      </rPr>
      <t xml:space="preserve"> showing attainment at key stage 4 by key stage 2 attainment level</t>
    </r>
  </si>
  <si>
    <t>MBASICS_94_LO</t>
  </si>
  <si>
    <t>MBASICS_94_AV</t>
  </si>
  <si>
    <t>MBASICS_95_LO</t>
  </si>
  <si>
    <t>MBASICS_95_AV</t>
  </si>
  <si>
    <t>MBASICS_95_HI</t>
  </si>
  <si>
    <t>MEBACC_94_LO</t>
  </si>
  <si>
    <t>MEBACC_94_AV</t>
  </si>
  <si>
    <t>MEBACC_94_HI</t>
  </si>
  <si>
    <t>MEBACC_95_LO</t>
  </si>
  <si>
    <t>MEBACC_95_AV</t>
  </si>
  <si>
    <t>MEBACC_95_HI</t>
  </si>
  <si>
    <t>FBASICS_94_LO</t>
  </si>
  <si>
    <t>FBASICS_94_AV</t>
  </si>
  <si>
    <t>FBASICS_95_LO</t>
  </si>
  <si>
    <t>FBASICS_95_AV</t>
  </si>
  <si>
    <t>FBASICS_95_HI</t>
  </si>
  <si>
    <t>FEBACC_94_LO</t>
  </si>
  <si>
    <t>FEBACC_94_AV</t>
  </si>
  <si>
    <t>FEBACC_94_HI</t>
  </si>
  <si>
    <t>FEBACC_95_LO</t>
  </si>
  <si>
    <t>FEBACC_95_AV</t>
  </si>
  <si>
    <t>FEBACC_95_HI</t>
  </si>
  <si>
    <t>TBASICS_94_LO</t>
  </si>
  <si>
    <t>TBASICS_94_AV</t>
  </si>
  <si>
    <t>TBASICS_94_HI</t>
  </si>
  <si>
    <t>TBASICS_95_LO</t>
  </si>
  <si>
    <t>TBASICS_95_AV</t>
  </si>
  <si>
    <t>TBASICS_95_HI</t>
  </si>
  <si>
    <t>TEBACC_94_LO</t>
  </si>
  <si>
    <t>TEBACC_94_AV</t>
  </si>
  <si>
    <t>TEBACC_94_HI</t>
  </si>
  <si>
    <t>TEBACC_95_LO</t>
  </si>
  <si>
    <t>TEBACC_95_AV</t>
  </si>
  <si>
    <t>TEBACC_95_HI</t>
  </si>
  <si>
    <t>MP8LO_CILOW</t>
  </si>
  <si>
    <t>MP8AV_CILOW</t>
  </si>
  <si>
    <t>MP8HI_CILOW</t>
  </si>
  <si>
    <t>MP8LO_CIUPP</t>
  </si>
  <si>
    <t>MP8AV_CIUPP</t>
  </si>
  <si>
    <t>MP8HI_CIUPP</t>
  </si>
  <si>
    <t>FP8LO_CILOW</t>
  </si>
  <si>
    <t>FP8AV_CILOW</t>
  </si>
  <si>
    <t>FP8HI_CILOW</t>
  </si>
  <si>
    <t>FP8LO_CIUPP</t>
  </si>
  <si>
    <t>FP8AV_CIUPP</t>
  </si>
  <si>
    <t>FP8HI_CIUPP</t>
  </si>
  <si>
    <t>TP8LO_CILOW</t>
  </si>
  <si>
    <t>TP8AV_CILOW</t>
  </si>
  <si>
    <t>TP8HI_CILOW</t>
  </si>
  <si>
    <t>TP8LO_CIUPP</t>
  </si>
  <si>
    <t>TP8AV_CIUPP</t>
  </si>
  <si>
    <t>TP8HI_CIUPP</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</si>
  <si>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</si>
  <si>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r>
      <t>Table 4b: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</si>
  <si>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t>12.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</si>
  <si>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MBASICS_94_HI</t>
  </si>
  <si>
    <t>FBASICS_94_HI</t>
  </si>
  <si>
    <t>11.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</si>
  <si>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r>
      <t>Other Christian Faith</t>
    </r>
    <r>
      <rPr>
        <vertAlign val="superscript"/>
        <sz val="8"/>
        <rFont val="Arial"/>
        <family val="2"/>
      </rPr>
      <t>9</t>
    </r>
  </si>
  <si>
    <t>Pass in English and maths GCSEs</t>
  </si>
  <si>
    <t>-</t>
  </si>
  <si>
    <r>
      <t>-English at grade 4 or above</t>
    </r>
    <r>
      <rPr>
        <i/>
        <vertAlign val="superscript"/>
        <sz val="8"/>
        <rFont val="Arial"/>
        <family val="2"/>
      </rPr>
      <t>2</t>
    </r>
  </si>
  <si>
    <t>-Mathematics at grade 4 or above</t>
  </si>
  <si>
    <t>Sikh</t>
  </si>
  <si>
    <r>
      <t>All schools</t>
    </r>
    <r>
      <rPr>
        <vertAlign val="superscript"/>
        <sz val="8"/>
        <rFont val="Arial"/>
        <family val="2"/>
      </rPr>
      <t>4</t>
    </r>
  </si>
  <si>
    <r>
      <t>2013/14 (2013 methodology</t>
    </r>
    <r>
      <rPr>
        <i/>
        <vertAlign val="superscript"/>
        <sz val="8"/>
        <rFont val="Arial"/>
        <family val="2"/>
      </rPr>
      <t>5</t>
    </r>
    <r>
      <rPr>
        <i/>
        <sz val="8"/>
        <rFont val="Arial"/>
        <family val="2"/>
      </rPr>
      <t>)</t>
    </r>
  </si>
  <si>
    <r>
      <t>2013/14 (2014 methodology</t>
    </r>
    <r>
      <rPr>
        <vertAlign val="superscript"/>
        <sz val="8"/>
        <rFont val="Arial"/>
        <family val="2"/>
      </rPr>
      <t>6</t>
    </r>
    <r>
      <rPr>
        <sz val="8"/>
        <rFont val="Arial"/>
        <family val="2"/>
      </rPr>
      <t>)</t>
    </r>
  </si>
  <si>
    <r>
      <t>2014/15</t>
    </r>
    <r>
      <rPr>
        <vertAlign val="superscript"/>
        <sz val="8"/>
        <rFont val="Arial"/>
        <family val="2"/>
      </rPr>
      <t>7</t>
    </r>
  </si>
  <si>
    <r>
      <t>2015/16 (2015 methodology</t>
    </r>
    <r>
      <rPr>
        <i/>
        <vertAlign val="superscript"/>
        <sz val="8"/>
        <rFont val="Arial"/>
        <family val="2"/>
      </rPr>
      <t>8</t>
    </r>
    <r>
      <rPr>
        <i/>
        <sz val="8"/>
        <rFont val="Arial"/>
        <family val="2"/>
      </rPr>
      <t>)</t>
    </r>
  </si>
  <si>
    <r>
      <t>2015/16 (2016 methodology</t>
    </r>
    <r>
      <rPr>
        <vertAlign val="superscript"/>
        <sz val="8"/>
        <rFont val="Arial"/>
        <family val="2"/>
      </rPr>
      <t>9</t>
    </r>
    <r>
      <rPr>
        <sz val="8"/>
        <rFont val="Arial"/>
        <family val="2"/>
      </rPr>
      <t>)</t>
    </r>
  </si>
  <si>
    <r>
      <t>Pupils at end key stage 4 in state-funded schools</t>
    </r>
    <r>
      <rPr>
        <vertAlign val="superscript"/>
        <sz val="8"/>
        <rFont val="Arial"/>
        <family val="2"/>
      </rPr>
      <t>10</t>
    </r>
  </si>
  <si>
    <r>
      <t>2016/17</t>
    </r>
    <r>
      <rPr>
        <b/>
        <vertAlign val="superscript"/>
        <sz val="8"/>
        <rFont val="Arial"/>
        <family val="2"/>
      </rPr>
      <t>10,11</t>
    </r>
  </si>
  <si>
    <r>
      <t>Table 1a: Comparison over time in headline measures</t>
    </r>
    <r>
      <rPr>
        <b/>
        <vertAlign val="superscript"/>
        <sz val="9"/>
        <rFont val="Arial"/>
        <family val="2"/>
      </rPr>
      <t>1</t>
    </r>
  </si>
  <si>
    <t>indicates manual secondary suppression</t>
  </si>
  <si>
    <r>
      <t>Hindu</t>
    </r>
    <r>
      <rPr>
        <vertAlign val="superscript"/>
        <sz val="8"/>
        <rFont val="Arial"/>
        <family val="2"/>
      </rPr>
      <t>10</t>
    </r>
  </si>
  <si>
    <r>
      <t>Hindu</t>
    </r>
    <r>
      <rPr>
        <vertAlign val="superscript"/>
        <sz val="8"/>
        <rFont val="Arial"/>
        <family val="2"/>
      </rPr>
      <t>9</t>
    </r>
  </si>
  <si>
    <t>Table 2b</t>
  </si>
  <si>
    <t>Table 4b</t>
  </si>
  <si>
    <t>2009/10 to 2016/17</t>
  </si>
  <si>
    <t>2014/15 to 2016/17</t>
  </si>
  <si>
    <t>2016/17</t>
  </si>
  <si>
    <r>
      <t>2016/17</t>
    </r>
    <r>
      <rPr>
        <i/>
        <vertAlign val="superscript"/>
        <sz val="8"/>
        <rFont val="Arial"/>
        <family val="2"/>
      </rPr>
      <t xml:space="preserve">9,11 </t>
    </r>
    <r>
      <rPr>
        <i/>
        <sz val="8"/>
        <rFont val="Arial"/>
        <family val="2"/>
      </rPr>
      <t>(at grades 4 or above in English and maths)</t>
    </r>
  </si>
  <si>
    <r>
      <t>Percentage of pupils achieving a pass in English and mathematics</t>
    </r>
    <r>
      <rPr>
        <vertAlign val="superscript"/>
        <sz val="8"/>
        <rFont val="Arial"/>
        <family val="2"/>
      </rPr>
      <t>10</t>
    </r>
  </si>
  <si>
    <t>Percentage of pupils who achieved the English Baccalaureate with a grade 4 or above in English and maths:</t>
  </si>
  <si>
    <t>less than 10%</t>
  </si>
  <si>
    <t>10% and less than 20%</t>
  </si>
  <si>
    <t>20% and less than 30%</t>
  </si>
  <si>
    <t>30% and less than 40%</t>
  </si>
  <si>
    <t>40% and less than 50%</t>
  </si>
  <si>
    <t>50% and less than 60%</t>
  </si>
  <si>
    <t>60% and less than 70%</t>
  </si>
  <si>
    <t>70% and less than 80%</t>
  </si>
  <si>
    <t>80% and less than 90%</t>
  </si>
  <si>
    <t>90% or over</t>
  </si>
  <si>
    <r>
      <t>All state-funded mainstream schools</t>
    </r>
    <r>
      <rPr>
        <vertAlign val="superscript"/>
        <sz val="8"/>
        <rFont val="Arial"/>
        <family val="2"/>
      </rPr>
      <t>6,7</t>
    </r>
  </si>
  <si>
    <t>6.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</si>
  <si>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r>
      <t>Selective schools</t>
    </r>
    <r>
      <rPr>
        <vertAlign val="superscript"/>
        <sz val="8"/>
        <rFont val="Arial"/>
        <family val="2"/>
      </rPr>
      <t>4</t>
    </r>
  </si>
  <si>
    <t>4.  Selective schools admit pupils wholly or mainly with reference to ability. These schools are formally designated as grammar schools.</t>
  </si>
  <si>
    <t xml:space="preserve">7.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</si>
  <si>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 xml:space="preserve">Religious </t>
  </si>
  <si>
    <t xml:space="preserve">A school or college is below the Progress 8 floor standard if its Progress 8 score is below  -0.5 and the upper band of the 95% confidence interval is below zero. </t>
  </si>
  <si>
    <t>Progress 8 score</t>
  </si>
  <si>
    <t>95% confidence interval upper band below zero</t>
  </si>
  <si>
    <t>95% confidence interval upper band zero or above</t>
  </si>
  <si>
    <t>Below -0.5</t>
  </si>
  <si>
    <t>-0.5 or above</t>
  </si>
  <si>
    <t xml:space="preserve">                           Number of schools included in the measure:</t>
  </si>
  <si>
    <t>Indicates the number of schools that are below the floor.</t>
  </si>
  <si>
    <t>2.  State-funded mainstream schools include academies, free schools and city technology colleges. They exclude state-funded special schools, independent schools, independent special schools, non-maintained special schools, hospital schools and alternative provision. Alternative provision includes academy and free school alternative provision.</t>
  </si>
  <si>
    <r>
      <t>Coverage: England (state-funded mainstream schools)</t>
    </r>
    <r>
      <rPr>
        <b/>
        <vertAlign val="superscript"/>
        <sz val="9"/>
        <rFont val="Arial"/>
        <family val="2"/>
      </rPr>
      <t>4,5</t>
    </r>
  </si>
  <si>
    <t>Number of eligible schools</t>
  </si>
  <si>
    <t>Number of schools meeting the coasting definition</t>
  </si>
  <si>
    <t>Percentage of schools meeting the coasting definition</t>
  </si>
  <si>
    <r>
      <t>All state-funded mainstream schools</t>
    </r>
    <r>
      <rPr>
        <b/>
        <vertAlign val="superscript"/>
        <sz val="8"/>
        <rFont val="Arial"/>
        <family val="2"/>
      </rPr>
      <t>4,5</t>
    </r>
  </si>
  <si>
    <t>1.  The Education and Adoption Act 2016 allows the department to identify and support 'coasting' schools for the first time.</t>
  </si>
  <si>
    <t>- In 2015, fewer than 60% of pupils achieved 5 A*-C at GCSE (including English and maths), and the school has less than the national median percentage of pupils who achieved expected progress in English and in mathematics (and a Progress 8 score below -0.25, with the upper band of the 95% confidence interval below zero, for schools which opted in to Progress 8 in 2015); and</t>
  </si>
  <si>
    <t>3.  When a school falls within the coasting definition, Regional Schools Commissioners acting on behalf of the Secretary of State will engage the school to consider whether additional support is required. Details of this process are set out in the Schools Causing Concern guidance:</t>
  </si>
  <si>
    <t>https://www.gov.uk/government/publications/schools-causing-concern--2</t>
  </si>
  <si>
    <t>5.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Alternative provision includes academy and free school alternative provision.</t>
  </si>
  <si>
    <t>Year: 2016/17 (revised)</t>
  </si>
  <si>
    <t>Source: 2016/17 key stage 4 attainment data (revised)</t>
  </si>
  <si>
    <t>Number of schools showing the percentage of pupils at the end of key stage 4 achieving the English Baccalaureate by type of school</t>
  </si>
  <si>
    <t>Number of schools showing the percentage of pupils at the end of key stage 4 achieving the English Baccalaureate by admission basis</t>
  </si>
  <si>
    <t>Number of schools showing the percentage of pupils at the end of key stage 4 achieving the English Baccalaureate by religious character of the school</t>
  </si>
  <si>
    <t>Table 7</t>
  </si>
  <si>
    <t>Number of schools achieving the floor standard</t>
  </si>
  <si>
    <t>Table 5a</t>
  </si>
  <si>
    <t>Table 5b</t>
  </si>
  <si>
    <t>Table 5c</t>
  </si>
  <si>
    <t>Table 6</t>
  </si>
  <si>
    <r>
      <t>Table 6: Number of schools</t>
    </r>
    <r>
      <rPr>
        <b/>
        <vertAlign val="superscript"/>
        <sz val="9"/>
        <rFont val="Arial"/>
        <family val="2"/>
      </rPr>
      <t>1</t>
    </r>
    <r>
      <rPr>
        <b/>
        <sz val="9"/>
        <rFont val="Arial"/>
        <family val="2"/>
      </rPr>
      <t xml:space="preserve"> achieving the floor standard</t>
    </r>
  </si>
  <si>
    <r>
      <t>Table 7: Number of schools meeting the coasting definition</t>
    </r>
    <r>
      <rPr>
        <b/>
        <vertAlign val="superscript"/>
        <sz val="9"/>
        <rFont val="Arial"/>
        <family val="2"/>
      </rPr>
      <t>1,2,3</t>
    </r>
  </si>
  <si>
    <r>
      <t>Table 5a: Number of schools</t>
    </r>
    <r>
      <rPr>
        <b/>
        <vertAlign val="superscript"/>
        <sz val="9"/>
        <rFont val="Arial"/>
        <family val="2"/>
      </rPr>
      <t>1</t>
    </r>
    <r>
      <rPr>
        <b/>
        <sz val="9"/>
        <rFont val="Arial"/>
        <family val="2"/>
      </rPr>
      <t xml:space="preserve"> showing the percentage of pupils at the end of key stage 4 achieving the English Baccalaureate by type of school</t>
    </r>
  </si>
  <si>
    <r>
      <t>Table 5b: Number of schools</t>
    </r>
    <r>
      <rPr>
        <b/>
        <vertAlign val="superscript"/>
        <sz val="9"/>
        <rFont val="Arial"/>
        <family val="2"/>
      </rPr>
      <t>1</t>
    </r>
    <r>
      <rPr>
        <b/>
        <sz val="9"/>
        <rFont val="Arial"/>
        <family val="2"/>
      </rPr>
      <t xml:space="preserve"> showing the percentage of pupils at the end of key stage 4 achieving the English Baccalaureate by admission basis</t>
    </r>
    <r>
      <rPr>
        <b/>
        <vertAlign val="superscript"/>
        <sz val="9"/>
        <rFont val="Arial"/>
        <family val="2"/>
      </rPr>
      <t>2</t>
    </r>
  </si>
  <si>
    <r>
      <t>Table 5c: Number of schools</t>
    </r>
    <r>
      <rPr>
        <b/>
        <vertAlign val="superscript"/>
        <sz val="9"/>
        <rFont val="Arial"/>
        <family val="2"/>
      </rPr>
      <t>1</t>
    </r>
    <r>
      <rPr>
        <b/>
        <sz val="9"/>
        <rFont val="Arial"/>
        <family val="2"/>
      </rPr>
      <t xml:space="preserve"> showing the percentage of pupils at the end of key stage 4 achieving the English Baccalaureate by religious character of the school</t>
    </r>
    <r>
      <rPr>
        <b/>
        <vertAlign val="superscript"/>
        <sz val="9"/>
        <rFont val="Arial"/>
        <family val="2"/>
      </rPr>
      <t>2</t>
    </r>
  </si>
  <si>
    <t>1.  Including only those mainstream schools with results published in the 2016/17 Secondary School Performance Tables and with more than 10 pupils at the end of key stage 4.</t>
  </si>
  <si>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</si>
  <si>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r>
      <t>Pupils achieving English Baccalaureate (including a 9-5 pass in English and maths)</t>
    </r>
    <r>
      <rPr>
        <b/>
        <vertAlign val="superscript"/>
        <sz val="8"/>
        <rFont val="Arial"/>
        <family val="2"/>
      </rPr>
      <t>2</t>
    </r>
  </si>
  <si>
    <r>
      <t>Pupils achieving English Baccalaureate (including a 9-4 pass in English and maths)</t>
    </r>
    <r>
      <rPr>
        <b/>
        <vertAlign val="superscript"/>
        <sz val="8"/>
        <rFont val="Arial"/>
        <family val="2"/>
      </rPr>
      <t>2</t>
    </r>
  </si>
  <si>
    <r>
      <t>All state-funded mainstream schools</t>
    </r>
    <r>
      <rPr>
        <vertAlign val="superscript"/>
        <sz val="8"/>
        <rFont val="Arial"/>
        <family val="2"/>
      </rPr>
      <t>3</t>
    </r>
  </si>
  <si>
    <r>
      <t>Local Authority maintained mainstream schools</t>
    </r>
    <r>
      <rPr>
        <vertAlign val="superscript"/>
        <sz val="8"/>
        <rFont val="Arial"/>
        <family val="2"/>
      </rPr>
      <t>4</t>
    </r>
  </si>
  <si>
    <r>
      <t>Academies and free schools</t>
    </r>
    <r>
      <rPr>
        <vertAlign val="superscript"/>
        <sz val="8"/>
        <rFont val="Arial"/>
        <family val="2"/>
      </rPr>
      <t>5</t>
    </r>
  </si>
  <si>
    <t>4.  Local authority maintained mainstream schools include community schools, voluntary aided schools, voluntary controlled schools and foundation schools.</t>
  </si>
  <si>
    <t>5.  Includes all academies and free schools that have been operating for at least a full academic year.</t>
  </si>
  <si>
    <r>
      <t>Further education colleges with provision for 14- to 16-year-olds</t>
    </r>
    <r>
      <rPr>
        <vertAlign val="superscript"/>
        <sz val="8"/>
        <rFont val="Arial"/>
        <family val="2"/>
      </rPr>
      <t>6</t>
    </r>
  </si>
  <si>
    <r>
      <t>Independent schools</t>
    </r>
    <r>
      <rPr>
        <vertAlign val="superscript"/>
        <sz val="8"/>
        <rFont val="Arial"/>
        <family val="2"/>
      </rPr>
      <t>7</t>
    </r>
  </si>
  <si>
    <t>6.  Since September 2013, general further education colleges and sixth-form colleges have been able to directly enrol 14- to 16-year-olds. Figures presented here include attempts and achievements by pupils at the end of key stage 4 in these colleges.</t>
  </si>
  <si>
    <t>7.  Includes mainstream independent schools but excludes independent special schools and non-maintained special schools.</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</si>
  <si>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</si>
  <si>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</si>
  <si>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r>
      <t>Pupils achieving English Baccalaureate (including a 9-5 pass in English and maths)</t>
    </r>
    <r>
      <rPr>
        <b/>
        <vertAlign val="superscript"/>
        <sz val="8"/>
        <rFont val="Arial"/>
        <family val="2"/>
      </rPr>
      <t>3</t>
    </r>
  </si>
  <si>
    <r>
      <t>Pupils achieving English Baccalaureate (including a 9-4 pass in English and maths)</t>
    </r>
    <r>
      <rPr>
        <b/>
        <vertAlign val="superscript"/>
        <sz val="8"/>
        <rFont val="Arial"/>
        <family val="2"/>
      </rPr>
      <t>3</t>
    </r>
  </si>
  <si>
    <t xml:space="preserve">3.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</si>
  <si>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r>
      <t>Non-selective schools in highly selective areas</t>
    </r>
    <r>
      <rPr>
        <vertAlign val="superscript"/>
        <sz val="8"/>
        <rFont val="Arial"/>
        <family val="2"/>
      </rPr>
      <t>5</t>
    </r>
  </si>
  <si>
    <r>
      <t>Other non-selective schools</t>
    </r>
    <r>
      <rPr>
        <vertAlign val="superscript"/>
        <sz val="8"/>
        <rFont val="Arial"/>
        <family val="2"/>
      </rPr>
      <t>6</t>
    </r>
  </si>
  <si>
    <r>
      <t>All state-funded mainstream schools</t>
    </r>
    <r>
      <rPr>
        <vertAlign val="superscript"/>
        <sz val="8"/>
        <rFont val="Arial"/>
        <family val="2"/>
      </rPr>
      <t>7,8</t>
    </r>
  </si>
  <si>
    <t>5.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</si>
  <si>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6.  Includes all non-selective schools that are not in highly selective areas, including those in areas with some selection.</t>
  </si>
  <si>
    <t>7.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</si>
  <si>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8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by admission basis will not add up to the figure for all state-funded mainstream schools.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</si>
  <si>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</si>
  <si>
    <t xml:space="preserve">3.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</si>
  <si>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4.  Includes schools of mixed denomination or other Christian beliefs (e.g. Greek Orthodox).</t>
  </si>
  <si>
    <r>
      <t>Other Christian Faith</t>
    </r>
    <r>
      <rPr>
        <vertAlign val="superscript"/>
        <sz val="8"/>
        <rFont val="Arial"/>
        <family val="2"/>
      </rPr>
      <t>4</t>
    </r>
  </si>
  <si>
    <r>
      <t>Hindu</t>
    </r>
    <r>
      <rPr>
        <vertAlign val="superscript"/>
        <sz val="8"/>
        <rFont val="Arial"/>
        <family val="2"/>
      </rPr>
      <t>5</t>
    </r>
  </si>
  <si>
    <t>5. Due to one school being recorded under this religious character, any figures that are not published in the performance tables are suppressed within this table.</t>
  </si>
  <si>
    <t>1.  Includes only those state-funded schools included in the Progress 8 measure with results published in the 2016/17 Secondary School Performance Tables.  The standard does not apply to special schools, independent schools, pupil referral units, alternative provision or hospital schools. Schools will be excluded from a Progress 8 floor standard in a particular year where they have fewer than 6 pupils at the end of key stage 4, or where less than 50% of pupils have key stage 2 assessments that can be used as prior attainment in the calculations of Progress 8.</t>
  </si>
  <si>
    <t>2.  In 2017, a secondary school meets the definiton of coasting if:</t>
  </si>
  <si>
    <t>- In 2016 and 2017, the school has a Progress 8 score below -0.25 and the upper band of the 95% confidence interval is below zero.</t>
  </si>
  <si>
    <t>4.  Includes state-funded mainstream schools with results published in the relevant year's secondary school performance tables. The coasting definition does not apply to special schools, independent schools, pupil referral units, alternative provision or hospital schools. A school will also be excluded from the coasting definition if the number of eligible pupils at key stage 4 is fewer than 11 in 2015, or fewer than 6 in 2016 and 2017; the school does not have published results against all relevant performance measures; fewer than 50% of pupils have key stage 2 tests or assessments that can be used as prior attainment in the calculations of progress measures; or the school closed within the academic year and did not re-open as a converter academy.</t>
  </si>
  <si>
    <r>
      <t>State-funded mainstream schools</t>
    </r>
    <r>
      <rPr>
        <vertAlign val="superscript"/>
        <sz val="8"/>
        <rFont val="Arial"/>
        <family val="2"/>
      </rPr>
      <t>2</t>
    </r>
    <r>
      <rPr>
        <sz val="8"/>
        <rFont val="Arial"/>
        <family val="2"/>
      </rPr>
      <t>:</t>
    </r>
  </si>
  <si>
    <t>Number</t>
  </si>
  <si>
    <t>Percentage</t>
  </si>
  <si>
    <t>Number of schools that do not meet the coasting definition</t>
  </si>
  <si>
    <t>Percentage of schools that do not meet the coasting definition</t>
  </si>
  <si>
    <r>
      <t>Sponsored academies</t>
    </r>
    <r>
      <rPr>
        <vertAlign val="superscript"/>
        <sz val="8"/>
        <rFont val="Arial"/>
        <family val="2"/>
      </rPr>
      <t>5</t>
    </r>
  </si>
  <si>
    <r>
      <t>Converter academies</t>
    </r>
    <r>
      <rPr>
        <vertAlign val="superscript"/>
        <sz val="8"/>
        <rFont val="Arial"/>
        <family val="2"/>
      </rPr>
      <t>5</t>
    </r>
  </si>
  <si>
    <r>
      <t>Free schools</t>
    </r>
    <r>
      <rPr>
        <vertAlign val="superscript"/>
        <sz val="8"/>
        <rFont val="Arial"/>
        <family val="2"/>
      </rPr>
      <t>5</t>
    </r>
  </si>
  <si>
    <r>
      <t>University technical colleges (UTCs)</t>
    </r>
    <r>
      <rPr>
        <vertAlign val="superscript"/>
        <sz val="8"/>
        <rFont val="Arial"/>
        <family val="2"/>
      </rPr>
      <t>5</t>
    </r>
  </si>
  <si>
    <r>
      <t>Studio schools</t>
    </r>
    <r>
      <rPr>
        <vertAlign val="superscript"/>
        <sz val="8"/>
        <rFont val="Arial"/>
        <family val="2"/>
      </rPr>
      <t>5</t>
    </r>
  </si>
  <si>
    <t>3.  Figures for 2016/17 are revised, all other figures are final.</t>
  </si>
  <si>
    <r>
      <t>Years: 2009/10 to 2016/17</t>
    </r>
    <r>
      <rPr>
        <b/>
        <vertAlign val="superscript"/>
        <sz val="9"/>
        <rFont val="Arial"/>
        <family val="2"/>
      </rPr>
      <t>2</t>
    </r>
    <r>
      <rPr>
        <b/>
        <sz val="9"/>
        <rFont val="Arial"/>
        <family val="2"/>
      </rPr>
      <t xml:space="preserve"> (revised)</t>
    </r>
    <r>
      <rPr>
        <b/>
        <vertAlign val="superscript"/>
        <sz val="9"/>
        <rFont val="Arial"/>
        <family val="2"/>
      </rPr>
      <t>3</t>
    </r>
  </si>
  <si>
    <r>
      <rPr>
        <b/>
        <sz val="10"/>
        <rFont val="Arial"/>
        <family val="2"/>
      </rPr>
      <t xml:space="preserve">Source: </t>
    </r>
    <r>
      <rPr>
        <sz val="10"/>
        <rFont val="Arial"/>
        <family val="2"/>
      </rPr>
      <t>key stage 4 revised attainment data</t>
    </r>
  </si>
  <si>
    <t>Tables 1a to 7</t>
  </si>
  <si>
    <t>Statistician: Kathryn Kenney</t>
  </si>
  <si>
    <t>Education Data Division, Department for Education, Bishopsgate House, Feethams, Darlington, DL1 5QE</t>
  </si>
  <si>
    <t>Published: 25th January 2018</t>
  </si>
  <si>
    <t>Crown copyright © 2018</t>
  </si>
  <si>
    <r>
      <t>Years: 2009/10 to 2016/17</t>
    </r>
    <r>
      <rPr>
        <b/>
        <vertAlign val="superscript"/>
        <sz val="9"/>
        <rFont val="Arial"/>
        <family val="2"/>
      </rPr>
      <t>1,2</t>
    </r>
    <r>
      <rPr>
        <b/>
        <sz val="9"/>
        <rFont val="Arial"/>
        <family val="2"/>
      </rPr>
      <t xml:space="preserve"> (revised)</t>
    </r>
    <r>
      <rPr>
        <b/>
        <vertAlign val="superscript"/>
        <sz val="9"/>
        <rFont val="Arial"/>
        <family val="2"/>
      </rPr>
      <t>3</t>
    </r>
  </si>
  <si>
    <t>2.  Figures for 2016/17 are revised, all other figures are final.</t>
  </si>
  <si>
    <r>
      <t>Years: 2009/10 to 2016/17</t>
    </r>
    <r>
      <rPr>
        <b/>
        <vertAlign val="superscript"/>
        <sz val="9"/>
        <rFont val="Arial"/>
        <family val="2"/>
      </rPr>
      <t>1</t>
    </r>
    <r>
      <rPr>
        <b/>
        <sz val="9"/>
        <rFont val="Arial"/>
        <family val="2"/>
      </rPr>
      <t xml:space="preserve"> (revised)</t>
    </r>
    <r>
      <rPr>
        <b/>
        <vertAlign val="superscript"/>
        <sz val="9"/>
        <rFont val="Arial"/>
        <family val="2"/>
      </rPr>
      <t>2</t>
    </r>
  </si>
  <si>
    <r>
      <t>Years: 2014/15 to 2016/17</t>
    </r>
    <r>
      <rPr>
        <b/>
        <vertAlign val="superscript"/>
        <sz val="9"/>
        <rFont val="Arial"/>
        <family val="2"/>
      </rPr>
      <t>2</t>
    </r>
    <r>
      <rPr>
        <b/>
        <sz val="9"/>
        <rFont val="Arial"/>
        <family val="2"/>
      </rPr>
      <t xml:space="preserve"> (revised)</t>
    </r>
    <r>
      <rPr>
        <b/>
        <vertAlign val="superscript"/>
        <sz val="9"/>
        <rFont val="Arial"/>
        <family val="2"/>
      </rPr>
      <t>3</t>
    </r>
  </si>
  <si>
    <r>
      <t>Year: 2016/17</t>
    </r>
    <r>
      <rPr>
        <b/>
        <vertAlign val="superscript"/>
        <sz val="9"/>
        <rFont val="Arial"/>
        <family val="2"/>
      </rPr>
      <t>1</t>
    </r>
    <r>
      <rPr>
        <b/>
        <sz val="9"/>
        <rFont val="Arial"/>
        <family val="2"/>
      </rPr>
      <t xml:space="preserve"> (revised)</t>
    </r>
  </si>
  <si>
    <r>
      <t>Year: 2016/17</t>
    </r>
    <r>
      <rPr>
        <b/>
        <vertAlign val="superscript"/>
        <sz val="9"/>
        <rFont val="Arial"/>
        <family val="2"/>
      </rPr>
      <t>2</t>
    </r>
    <r>
      <rPr>
        <b/>
        <sz val="9"/>
        <rFont val="Arial"/>
        <family val="2"/>
      </rPr>
      <t xml:space="preserve"> (revised)</t>
    </r>
  </si>
  <si>
    <t>6.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</si>
  <si>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7.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</si>
  <si>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10.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</si>
  <si>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t xml:space="preserve">13.  State-funded schools include academies, free schools, city technology colleges, further education colleges with provision for 14- to 16-year-olds and state-funded special schools but exclude independent schools, independent special schools, non-maintained special schools, hospital schools and alternative provision. Includes schools that were open before 12 September 2016. </t>
  </si>
  <si>
    <t>4.  Attainment 8 and Progress 8 are part of the new secondary accountability system that was implemented from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</si>
  <si>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</si>
  <si>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5.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methodology.More information on the calculation of these measures is available in the secondary accountability guidance:</t>
  </si>
  <si>
    <t>6.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</si>
  <si>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</si>
  <si>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8.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</si>
  <si>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</si>
  <si>
    <t>5.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</si>
  <si>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1.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</si>
  <si>
    <t>3.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</si>
  <si>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4.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</si>
  <si>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</si>
  <si>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7. As a percentage of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</si>
  <si>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 xml:space="preserve">1.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</si>
  <si>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3.  Attainment 8 and Progress 8 are part of the new secondary accountability system being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</si>
  <si>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3.  Attainment 8 and Progress 8 are part of the new secondary accountability system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</si>
  <si>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4.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</si>
  <si>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14.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</si>
  <si>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t>1.  Attainment 8 is part of the new secondary accountability system implemented for all schools from 2016. More information on the calculation of this measure is available in the secondary accountability guidance:</t>
  </si>
  <si>
    <t xml:space="preserve">7.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</si>
  <si>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t>8.  The English Baccalaureate element includes the three highest point scores from any of the English Baccalaureate qualifications in science subjects, computer science, history, geography, and languages.</t>
  </si>
  <si>
    <t>9.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</si>
  <si>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10.  Includes all non-GCSE qualifications on the DfE approved list. When there is a tie on points between a GCSE and non-GCSE qualification, the methodology prioritises the GCSE qualification.</t>
  </si>
  <si>
    <t>11.  U grades or other qualifications scoring 0 points are counted as a non-filled slot.</t>
  </si>
  <si>
    <t xml:space="preserve">3.  Figures for 2016/17 are revised, all other figures are final.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t>
  </si>
  <si>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 In 2016/17, following the introduction of the reformed 9 to 1 GCSEs in English, exams in both had to be taken and a grade 5 or above achieved in either English language or English literature to achieve a pass in the English requirement of the EBacc. In 2016/17, following the introduction of the reformed 9 to 1 GCSEs in English, exams in both had to be taken and a grade 5 or above achieved in either English language or English literature to achieve a strong pass in the English requirement of the EBacc. </t>
  </si>
  <si>
    <t>10. In 2016/17, headline threshold attainment measures use a grade 5  for reformed English and mathematics. From 2017, the definition of 'percentage achieving the English Baccalaureate' has changed to 'the proportion of pupils achieving the EBacc which includes a grade 5 or above in English and mathematics, and grade C or above in unreformed subjects'.</t>
  </si>
  <si>
    <t>4.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16-year-olds. 2014/15 was the first year in which colleges have pupils at the end of key stage 4. From 2016 onwards, entries and achievements for these pupils are included in figures as state-funded schools.</t>
  </si>
  <si>
    <t>5  The effects of both Wolf and early entry rules (see footnote 6) have been removed from calculations to create a proxy for 2013 methodology.</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</si>
  <si>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</si>
  <si>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7.  Since September 2013, general further education colleges and sixth-form colleges have been able to directly enrol 14- to 16-year-olds. 2014/15 was the first year in which these colleges have pupils at the end of key stage 4 and are included in the data.</t>
  </si>
  <si>
    <t>8.  The effects of the 2015/16 methodology changes (see footnote 9) have been removed from calculations to create a proxy for 2015 methodology.</t>
  </si>
  <si>
    <t xml:space="preserve">9.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 In 2016/17, following the introduction of the reformed 9 to 1 GCSEs in English, exams in both had to be taken and a grade 5 or above achieved in either English language or English literature to achieve a pass in the English requirement of the EBacc. </t>
  </si>
  <si>
    <t xml:space="preserve">10.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</si>
  <si>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t>11. In 2016/17, headline threshold attainment measures use a grade 5 for reformed English and mathematics. From 2017, the previous headline measure of 'percentage achieving A*-C in English and mathematics GCSEs' is now 'the proportion of pupils achieving a pass in English and mathematics at grade 5 or above'. From 2017, the definition of 'percentage achieving the English Baccalaureate' has changed to 'the proportion of pupils achieving the Ebacc which includes a grade 5 or above in English and mathematics, and grade C or above in unreformed subjects.'</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</si>
  <si>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</si>
  <si>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t xml:space="preserve">1. In addition to the headline measures, this table includes attainment at grades 4 and above in threshold measures to allow comparisons over time. </t>
  </si>
  <si>
    <r>
      <t>Table 2b: GCSE and equivalent entries and achievements of pupils at the end of key stage 4 by school admission basis</t>
    </r>
    <r>
      <rPr>
        <b/>
        <vertAlign val="superscript"/>
        <sz val="9"/>
        <rFont val="Arial"/>
        <family val="2"/>
      </rPr>
      <t>1</t>
    </r>
    <r>
      <rPr>
        <b/>
        <sz val="9"/>
        <rFont val="Arial"/>
        <family val="2"/>
      </rPr>
      <t xml:space="preserve"> and gender </t>
    </r>
  </si>
  <si>
    <r>
      <t>Key stage 2 Reading</t>
    </r>
    <r>
      <rPr>
        <b/>
        <vertAlign val="superscript"/>
        <sz val="8"/>
        <rFont val="Arial"/>
        <family val="2"/>
      </rPr>
      <t>4</t>
    </r>
    <r>
      <rPr>
        <b/>
        <sz val="8"/>
        <rFont val="Arial"/>
        <family val="2"/>
      </rPr>
      <t xml:space="preserve"> attainment level</t>
    </r>
  </si>
  <si>
    <r>
      <t>Percentage</t>
    </r>
    <r>
      <rPr>
        <vertAlign val="superscript"/>
        <sz val="8"/>
        <rFont val="Arial"/>
        <family val="2"/>
      </rPr>
      <t>3</t>
    </r>
    <r>
      <rPr>
        <sz val="8"/>
        <rFont val="Arial"/>
        <family val="2"/>
      </rPr>
      <t xml:space="preserve"> of pupils achieving the English Baccalaureate (including a 9-4 pass in English and maths)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</si>
  <si>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9-5 pass in English and maths)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</si>
  <si>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</si>
  <si>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9-5 pass n both English and mathematics GCSEs</t>
    </r>
    <r>
      <rPr>
        <vertAlign val="superscript"/>
        <sz val="8"/>
        <rFont val="Arial"/>
        <family val="2"/>
      </rPr>
      <t>6</t>
    </r>
    <r>
      <rPr>
        <sz val="8"/>
        <rFont val="Arial"/>
        <family val="2"/>
      </rPr>
      <t xml:space="preserve"> whose prior attainment was:</t>
    </r>
  </si>
  <si>
    <r>
      <t>Year: 2016/17</t>
    </r>
    <r>
      <rPr>
        <b/>
        <vertAlign val="superscript"/>
        <sz val="9"/>
        <rFont val="Arial"/>
        <family val="2"/>
      </rPr>
      <t>3</t>
    </r>
    <r>
      <rPr>
        <b/>
        <sz val="9"/>
        <rFont val="Arial"/>
        <family val="2"/>
      </rPr>
      <t xml:space="preserve"> (revised)</t>
    </r>
  </si>
  <si>
    <r>
      <t>Percentage</t>
    </r>
    <r>
      <rPr>
        <vertAlign val="superscript"/>
        <sz val="8"/>
        <rFont val="Arial"/>
        <family val="2"/>
      </rPr>
      <t>3</t>
    </r>
    <r>
      <rPr>
        <sz val="8"/>
        <rFont val="Arial"/>
        <family val="2"/>
      </rPr>
      <t xml:space="preserve"> of pupils achieving
a 9-5 pass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</si>
  <si>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</si>
  <si>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9-5 pass in English and maths)</t>
    </r>
    <r>
      <rPr>
        <vertAlign val="superscript"/>
        <sz val="8"/>
        <rFont val="Arial"/>
        <family val="2"/>
      </rPr>
      <t>8</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</si>
  <si>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9-4 pass in English and maths)</t>
    </r>
    <r>
      <rPr>
        <vertAlign val="superscript"/>
        <sz val="8"/>
        <rFont val="Arial"/>
        <family val="2"/>
      </rPr>
      <t>8</t>
    </r>
    <r>
      <rPr>
        <sz val="8"/>
        <rFont val="Arial"/>
        <family val="2"/>
      </rPr>
      <t xml:space="preserve"> whose prior attainment was:</t>
    </r>
  </si>
  <si>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</si>
  <si>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Percentage</t>
    </r>
    <r>
      <rPr>
        <vertAlign val="superscript"/>
        <sz val="8"/>
        <rFont val="Arial"/>
        <family val="2"/>
      </rPr>
      <t>5</t>
    </r>
    <r>
      <rPr>
        <sz val="8"/>
        <rFont val="Arial"/>
        <family val="2"/>
      </rPr>
      <t xml:space="preserve"> of pupils who achieved a 9-5 pass  </t>
    </r>
    <r>
      <rPr>
        <vertAlign val="superscript"/>
        <sz val="8"/>
        <rFont val="Arial"/>
        <family val="2"/>
      </rPr>
      <t>6</t>
    </r>
  </si>
  <si>
    <r>
      <t>Percentage</t>
    </r>
    <r>
      <rPr>
        <vertAlign val="superscript"/>
        <sz val="8"/>
        <rFont val="Arial"/>
        <family val="2"/>
      </rPr>
      <t>5</t>
    </r>
    <r>
      <rPr>
        <sz val="8"/>
        <rFont val="Arial"/>
        <family val="2"/>
      </rPr>
      <t xml:space="preserve"> of pupils who achieved all components (9-4 pass in English and maths)</t>
    </r>
    <r>
      <rPr>
        <vertAlign val="superscript"/>
        <sz val="8"/>
        <rFont val="Arial"/>
        <family val="2"/>
      </rPr>
      <t>7</t>
    </r>
  </si>
  <si>
    <r>
      <t>Percentage</t>
    </r>
    <r>
      <rPr>
        <vertAlign val="superscript"/>
        <sz val="8"/>
        <rFont val="Arial"/>
        <family val="2"/>
      </rPr>
      <t>5</t>
    </r>
    <r>
      <rPr>
        <sz val="8"/>
        <rFont val="Arial"/>
        <family val="2"/>
      </rPr>
      <t xml:space="preserve"> of pupils who achieved all components (9-5 pass in English and maths)</t>
    </r>
    <r>
      <rPr>
        <vertAlign val="superscript"/>
        <sz val="8"/>
        <rFont val="Arial"/>
        <family val="2"/>
      </rPr>
      <t>7</t>
    </r>
  </si>
  <si>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</si>
  <si>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Percentage</t>
    </r>
    <r>
      <rPr>
        <vertAlign val="superscript"/>
        <sz val="8"/>
        <rFont val="Arial"/>
        <family val="2"/>
      </rPr>
      <t>5</t>
    </r>
    <r>
      <rPr>
        <sz val="8"/>
        <rFont val="Arial"/>
        <family val="2"/>
      </rPr>
      <t xml:space="preserve"> of pupils who achieved a  9-5 pass  </t>
    </r>
    <r>
      <rPr>
        <vertAlign val="superscript"/>
        <sz val="8"/>
        <rFont val="Arial"/>
        <family val="2"/>
      </rPr>
      <t>6</t>
    </r>
  </si>
  <si>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</si>
  <si>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Opened in 2015/16
(1 academic year</t>
    </r>
    <r>
      <rPr>
        <vertAlign val="superscript"/>
        <sz val="8"/>
        <rFont val="Arial"/>
        <family val="2"/>
      </rPr>
      <t>3</t>
    </r>
    <r>
      <rPr>
        <sz val="8"/>
        <rFont val="Arial"/>
        <family val="2"/>
      </rPr>
      <t>)</t>
    </r>
  </si>
  <si>
    <r>
      <t>Opened in 2014/15
(2 academic years</t>
    </r>
    <r>
      <rPr>
        <vertAlign val="superscript"/>
        <sz val="8"/>
        <rFont val="Arial"/>
        <family val="2"/>
      </rPr>
      <t>3</t>
    </r>
    <r>
      <rPr>
        <sz val="8"/>
        <rFont val="Arial"/>
        <family val="2"/>
      </rPr>
      <t>)</t>
    </r>
  </si>
  <si>
    <t>Opened in 2013/14
(3 academic years)</t>
  </si>
  <si>
    <t>Opened in 2012/13
(4 academic years)</t>
  </si>
  <si>
    <t>Opened in 2011/12
(5 academic years)</t>
  </si>
  <si>
    <t>Opened in 2010/11
(6 academic years)</t>
  </si>
  <si>
    <t>Opened in 2009/10 or earlier (7 or more academic years)</t>
  </si>
  <si>
    <r>
      <t>Percentage</t>
    </r>
    <r>
      <rPr>
        <vertAlign val="superscript"/>
        <sz val="8"/>
        <rFont val="Arial"/>
        <family val="2"/>
      </rPr>
      <t>5</t>
    </r>
    <r>
      <rPr>
        <sz val="8"/>
        <rFont val="Arial"/>
        <family val="2"/>
      </rPr>
      <t xml:space="preserve"> who achieved a 9-5 pass</t>
    </r>
    <r>
      <rPr>
        <vertAlign val="superscript"/>
        <sz val="8"/>
        <rFont val="Arial"/>
        <family val="2"/>
      </rPr>
      <t>6</t>
    </r>
  </si>
  <si>
    <r>
      <t>Percentage</t>
    </r>
    <r>
      <rPr>
        <i/>
        <vertAlign val="superscript"/>
        <sz val="8"/>
        <rFont val="Arial"/>
        <family val="2"/>
      </rPr>
      <t>5</t>
    </r>
    <r>
      <rPr>
        <i/>
        <sz val="8"/>
        <rFont val="Arial"/>
        <family val="2"/>
      </rPr>
      <t xml:space="preserve"> who achieved a 9-4 pass</t>
    </r>
    <r>
      <rPr>
        <i/>
        <vertAlign val="superscript"/>
        <sz val="8"/>
        <rFont val="Arial"/>
        <family val="2"/>
      </rPr>
      <t>6</t>
    </r>
  </si>
  <si>
    <r>
      <t>Percentage</t>
    </r>
    <r>
      <rPr>
        <vertAlign val="superscript"/>
        <sz val="8"/>
        <rFont val="Arial"/>
        <family val="2"/>
      </rPr>
      <t>5</t>
    </r>
    <r>
      <rPr>
        <sz val="8"/>
        <rFont val="Arial"/>
        <family val="2"/>
      </rPr>
      <t xml:space="preserve"> who achieved (including a 9-5 pass in English and maths)</t>
    </r>
    <r>
      <rPr>
        <vertAlign val="superscript"/>
        <sz val="8"/>
        <rFont val="Arial"/>
        <family val="2"/>
      </rPr>
      <t>7</t>
    </r>
  </si>
  <si>
    <r>
      <t>Percentage</t>
    </r>
    <r>
      <rPr>
        <i/>
        <vertAlign val="superscript"/>
        <sz val="8"/>
        <rFont val="Arial"/>
        <family val="2"/>
      </rPr>
      <t>5</t>
    </r>
    <r>
      <rPr>
        <i/>
        <sz val="8"/>
        <rFont val="Arial"/>
        <family val="2"/>
      </rPr>
      <t xml:space="preserve"> who achieved (including a 9-4 pass in English and maths)</t>
    </r>
    <r>
      <rPr>
        <i/>
        <vertAlign val="superscript"/>
        <sz val="8"/>
        <rFont val="Arial"/>
        <family val="2"/>
      </rPr>
      <t>7</t>
    </r>
  </si>
  <si>
    <t xml:space="preserve">1.  Includes all sponsored academies that were open before 12 September 2016. </t>
  </si>
  <si>
    <t>3.  For this table one academic year is between 12 September 2015 and 11 September 2016.</t>
  </si>
  <si>
    <t xml:space="preserve">6.  As a percentage of all pupils at the end of key stage 4. In 2014/15 and earlier, where the English language and English literature option was chosen in English, exams in both had to be taken and a C grade or above achieved in English language. In 2015/16, to meet the English requirement of the A*-C in English and maths attainment measure, a C in either English language or English literature counted and there was no requirement to take both. In 2016/17, following the introduction of the reformed 9 to 1 GCSEs in English, a grade 5 or above in either English language or English literature counts and there remains no requirement to take both in order to achieve a strong pass. Schools are held accountable according to achievement of the 'strong pass' in English and mathematics. The standard pass shows pupils who achieved a grade 4 or above in either English language or English literature and Mathematics and is shown alongside the headline measure as a grade 4 is the threshold pupils should reach in order to avoid resitting English and maths during post 16 study. </t>
  </si>
  <si>
    <t xml:space="preserve">7. As a percentage of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strong pass in the English requirement of the EBacc. The standard pass shows pupils who achieved a grade 4 or above in English and matheamtics, and a grade C in unreformed subjects and is shown alongside the headline measure as a grade 4 is the threshold pupils should reach in order to avoid resitting English and mathermatics during post 16 study. </t>
  </si>
  <si>
    <r>
      <t>Percentage</t>
    </r>
    <r>
      <rPr>
        <vertAlign val="superscript"/>
        <sz val="8"/>
        <rFont val="Arial"/>
        <family val="2"/>
      </rPr>
      <t>5</t>
    </r>
    <r>
      <rPr>
        <sz val="8"/>
        <rFont val="Arial"/>
        <family val="2"/>
      </rPr>
      <t xml:space="preserve"> who achieved a 9-4 pass</t>
    </r>
    <r>
      <rPr>
        <vertAlign val="superscript"/>
        <sz val="8"/>
        <rFont val="Arial"/>
        <family val="2"/>
      </rPr>
      <t>6</t>
    </r>
  </si>
  <si>
    <r>
      <t>Percentage</t>
    </r>
    <r>
      <rPr>
        <vertAlign val="superscript"/>
        <sz val="8"/>
        <rFont val="Arial"/>
        <family val="2"/>
      </rPr>
      <t>5</t>
    </r>
    <r>
      <rPr>
        <sz val="8"/>
        <rFont val="Arial"/>
        <family val="2"/>
      </rPr>
      <t xml:space="preserve"> who achieved (including a 9-4 pass in English and maths)</t>
    </r>
    <r>
      <rPr>
        <vertAlign val="superscript"/>
        <sz val="8"/>
        <rFont val="Arial"/>
        <family val="2"/>
      </rPr>
      <t>7</t>
    </r>
  </si>
  <si>
    <t>1.  Includes all converter academies that were open before 12 September 2016.</t>
  </si>
  <si>
    <t>SFR01/2018: GCSE and equivalent results in England 2016/17 (revised)</t>
  </si>
  <si>
    <t>SFR01/2017: GCSE and equivalent results in England 2016/17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</si>
</sst>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0.0"/>
    <numFmt numFmtId="166" formatCode="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i/>
      <vertAlign val="superscript"/>
      <sz val="8"/>
      <name val="Arial"/>
      <family val="2"/>
    </font>
    <font>
      <i/>
      <sz val="8"/>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sz val="8"/>
      <color rgb="FFFF0000"/>
      <name val="Arial"/>
      <family val="2"/>
    </font>
    <font>
      <u/>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b/>
      <sz val="10"/>
      <color rgb="FFFF0000"/>
      <name val="Arial"/>
      <family val="2"/>
    </font>
    <font>
      <b/>
      <sz val="10"/>
      <color rgb="FF7030A0"/>
      <name val="Arial"/>
      <family val="2"/>
    </font>
    <font>
      <b/>
      <sz val="10"/>
      <color rgb="FF00B050"/>
      <name val="Arial"/>
      <family val="2"/>
    </font>
    <font>
      <b/>
      <sz val="11"/>
      <name val="Arial"/>
      <family val="2"/>
    </font>
    <font>
      <b/>
      <sz val="8"/>
      <color rgb="FFFF0000"/>
      <name val="Arial"/>
      <family val="2"/>
    </font>
    <font>
      <b/>
      <sz val="8"/>
      <color rgb="FF00B050"/>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i/>
      <sz val="8"/>
      <color indexed="8"/>
      <name val="Arial"/>
      <family val="2"/>
    </font>
    <font>
      <b/>
      <i/>
      <u/>
      <sz val="10"/>
      <name val="Arial"/>
      <family val="2"/>
    </font>
    <font>
      <sz val="10"/>
      <name val="Arial"/>
      <family val="2"/>
    </font>
    <font>
      <b/>
      <sz val="20"/>
      <color rgb="FFFF0000"/>
      <name val="Arial"/>
      <family val="2"/>
    </font>
    <font>
      <b/>
      <i/>
      <sz val="8"/>
      <name val="Arial"/>
      <family val="2"/>
    </font>
    <font>
      <b/>
      <sz val="10"/>
      <color theme="0"/>
      <name val="Arial"/>
      <family val="2"/>
    </font>
    <font>
      <u/>
      <sz val="8"/>
      <name val="Arial"/>
      <family val="2"/>
    </font>
    <font>
      <sz val="10"/>
      <color theme="0"/>
      <name val="Arial"/>
      <family val="2"/>
    </font>
    <font>
      <sz val="11"/>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indexed="9"/>
        <bgColor indexed="9"/>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right style="hair">
        <color indexed="64"/>
      </right>
      <top/>
      <bottom/>
      <diagonal/>
    </border>
    <border>
      <left style="thin">
        <color indexed="64"/>
      </left>
      <right/>
      <top/>
      <bottom/>
      <diagonal/>
    </border>
  </borders>
  <cellStyleXfs count="5276">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32" fillId="0" borderId="0"/>
    <xf numFmtId="0" fontId="17" fillId="0" borderId="0"/>
    <xf numFmtId="0" fontId="33" fillId="0" borderId="0" applyAlignment="0">
      <alignment vertical="top" wrapText="1"/>
      <protection locked="0"/>
    </xf>
    <xf numFmtId="0" fontId="34" fillId="23" borderId="7" applyNumberFormat="0" applyFont="0" applyAlignment="0" applyProtection="0"/>
    <xf numFmtId="0" fontId="35" fillId="20"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17" fillId="0" borderId="0"/>
    <xf numFmtId="0" fontId="17" fillId="0" borderId="0"/>
    <xf numFmtId="0" fontId="16" fillId="0" borderId="0"/>
    <xf numFmtId="0" fontId="17" fillId="0" borderId="0"/>
    <xf numFmtId="0" fontId="15" fillId="0" borderId="0"/>
    <xf numFmtId="43" fontId="17" fillId="0" borderId="0" applyFont="0" applyFill="0" applyBorder="0" applyAlignment="0" applyProtection="0"/>
    <xf numFmtId="0" fontId="14" fillId="0" borderId="0"/>
    <xf numFmtId="0" fontId="14" fillId="0" borderId="0"/>
    <xf numFmtId="0" fontId="13" fillId="0" borderId="0"/>
    <xf numFmtId="0" fontId="35" fillId="20" borderId="41" applyNumberFormat="0" applyAlignment="0" applyProtection="0"/>
    <xf numFmtId="0" fontId="21" fillId="20" borderId="47" applyNumberFormat="0" applyAlignment="0" applyProtection="0"/>
    <xf numFmtId="0" fontId="29" fillId="7" borderId="43" applyNumberFormat="0" applyAlignment="0" applyProtection="0"/>
    <xf numFmtId="0" fontId="37" fillId="0" borderId="50" applyNumberFormat="0" applyFill="0" applyAlignment="0" applyProtection="0"/>
    <xf numFmtId="0" fontId="21" fillId="20" borderId="39" applyNumberFormat="0" applyAlignment="0" applyProtection="0"/>
    <xf numFmtId="0" fontId="29" fillId="7" borderId="39" applyNumberFormat="0" applyAlignment="0" applyProtection="0"/>
    <xf numFmtId="0" fontId="35" fillId="20" borderId="49" applyNumberFormat="0" applyAlignment="0" applyProtection="0"/>
    <xf numFmtId="0" fontId="17" fillId="23" borderId="44" applyNumberFormat="0" applyFont="0" applyAlignment="0" applyProtection="0"/>
    <xf numFmtId="0" fontId="21" fillId="20" borderId="35" applyNumberFormat="0" applyAlignment="0" applyProtection="0"/>
    <xf numFmtId="0" fontId="17" fillId="23" borderId="48" applyNumberFormat="0" applyFont="0" applyAlignment="0" applyProtection="0"/>
    <xf numFmtId="0" fontId="29" fillId="7" borderId="35" applyNumberFormat="0" applyAlignment="0" applyProtection="0"/>
    <xf numFmtId="0" fontId="17" fillId="23" borderId="40" applyNumberFormat="0" applyFont="0" applyAlignment="0" applyProtection="0"/>
    <xf numFmtId="0" fontId="17" fillId="23" borderId="36" applyNumberFormat="0" applyFont="0" applyAlignment="0" applyProtection="0"/>
    <xf numFmtId="0" fontId="35" fillId="20" borderId="37" applyNumberFormat="0" applyAlignment="0" applyProtection="0"/>
    <xf numFmtId="0" fontId="37" fillId="0" borderId="38" applyNumberFormat="0" applyFill="0" applyAlignment="0" applyProtection="0"/>
    <xf numFmtId="0" fontId="29" fillId="7" borderId="47" applyNumberFormat="0" applyAlignment="0" applyProtection="0"/>
    <xf numFmtId="0" fontId="37" fillId="0" borderId="42" applyNumberFormat="0" applyFill="0" applyAlignment="0" applyProtection="0"/>
    <xf numFmtId="0" fontId="12" fillId="0" borderId="0"/>
    <xf numFmtId="0" fontId="69" fillId="0" borderId="0" applyNumberFormat="0" applyFont="0" applyBorder="0" applyProtection="0"/>
    <xf numFmtId="0" fontId="12" fillId="0" borderId="0"/>
    <xf numFmtId="9" fontId="12" fillId="0" borderId="0" applyFont="0" applyFill="0" applyBorder="0" applyAlignment="0" applyProtection="0"/>
    <xf numFmtId="0" fontId="21" fillId="20" borderId="43" applyNumberFormat="0" applyAlignment="0" applyProtection="0"/>
    <xf numFmtId="0" fontId="29" fillId="7" borderId="51" applyNumberFormat="0" applyAlignment="0" applyProtection="0"/>
    <xf numFmtId="0" fontId="37" fillId="0" borderId="54" applyNumberFormat="0" applyFill="0" applyAlignment="0" applyProtection="0"/>
    <xf numFmtId="0" fontId="37" fillId="0" borderId="46" applyNumberFormat="0" applyFill="0" applyAlignment="0" applyProtection="0"/>
    <xf numFmtId="0" fontId="21" fillId="20" borderId="51" applyNumberFormat="0" applyAlignment="0" applyProtection="0"/>
    <xf numFmtId="0" fontId="35" fillId="20" borderId="45" applyNumberFormat="0" applyAlignment="0" applyProtection="0"/>
    <xf numFmtId="0" fontId="17" fillId="23" borderId="52" applyNumberFormat="0" applyFont="0" applyAlignment="0" applyProtection="0"/>
    <xf numFmtId="0" fontId="35" fillId="20" borderId="53" applyNumberFormat="0" applyAlignment="0" applyProtection="0"/>
    <xf numFmtId="0" fontId="37" fillId="0" borderId="63" applyNumberFormat="0" applyFill="0" applyAlignment="0" applyProtection="0"/>
    <xf numFmtId="0" fontId="37" fillId="0" borderId="59" applyNumberFormat="0" applyFill="0" applyAlignment="0" applyProtection="0"/>
    <xf numFmtId="0" fontId="35" fillId="20" borderId="58" applyNumberFormat="0" applyAlignment="0" applyProtection="0"/>
    <xf numFmtId="0" fontId="17" fillId="23" borderId="57" applyNumberFormat="0" applyFont="0" applyAlignment="0" applyProtection="0"/>
    <xf numFmtId="0" fontId="29" fillId="7" borderId="56" applyNumberFormat="0" applyAlignment="0" applyProtection="0"/>
    <xf numFmtId="0" fontId="17" fillId="23" borderId="61" applyNumberFormat="0" applyFont="0" applyAlignment="0" applyProtection="0"/>
    <xf numFmtId="0" fontId="28" fillId="0" borderId="0" applyNumberFormat="0" applyFill="0" applyBorder="0" applyAlignment="0" applyProtection="0">
      <alignment vertical="top"/>
      <protection locked="0"/>
    </xf>
    <xf numFmtId="0" fontId="35" fillId="20" borderId="62" applyNumberFormat="0" applyAlignment="0" applyProtection="0"/>
    <xf numFmtId="0" fontId="37" fillId="0" borderId="67" applyNumberFormat="0" applyFill="0" applyAlignment="0" applyProtection="0"/>
    <xf numFmtId="0" fontId="29" fillId="7" borderId="60" applyNumberFormat="0" applyAlignment="0" applyProtection="0"/>
    <xf numFmtId="0" fontId="21" fillId="20" borderId="72" applyNumberFormat="0" applyAlignment="0" applyProtection="0"/>
    <xf numFmtId="0" fontId="21" fillId="20" borderId="76" applyNumberFormat="0" applyAlignment="0" applyProtection="0"/>
    <xf numFmtId="0" fontId="35" fillId="20" borderId="86" applyNumberFormat="0" applyAlignment="0" applyProtection="0"/>
    <xf numFmtId="0" fontId="21" fillId="20" borderId="60" applyNumberFormat="0" applyAlignment="0" applyProtection="0"/>
    <xf numFmtId="0" fontId="17" fillId="23" borderId="77" applyNumberFormat="0" applyFont="0" applyAlignment="0" applyProtection="0"/>
    <xf numFmtId="0" fontId="37" fillId="0" borderId="79" applyNumberFormat="0" applyFill="0" applyAlignment="0" applyProtection="0"/>
    <xf numFmtId="0" fontId="21" fillId="20" borderId="56" applyNumberFormat="0" applyAlignment="0" applyProtection="0"/>
    <xf numFmtId="0" fontId="37" fillId="0" borderId="79" applyNumberFormat="0" applyFill="0" applyAlignment="0" applyProtection="0"/>
    <xf numFmtId="0" fontId="17" fillId="23" borderId="65" applyNumberFormat="0" applyFont="0" applyAlignment="0" applyProtection="0"/>
    <xf numFmtId="0" fontId="11" fillId="0" borderId="0"/>
    <xf numFmtId="0" fontId="29" fillId="7" borderId="72" applyNumberFormat="0" applyAlignment="0" applyProtection="0"/>
    <xf numFmtId="0" fontId="11" fillId="0" borderId="0"/>
    <xf numFmtId="9" fontId="11" fillId="0" borderId="0" applyFont="0" applyFill="0" applyBorder="0" applyAlignment="0" applyProtection="0"/>
    <xf numFmtId="0" fontId="35" fillId="20" borderId="86" applyNumberFormat="0" applyAlignment="0" applyProtection="0"/>
    <xf numFmtId="0" fontId="17" fillId="23" borderId="69" applyNumberFormat="0" applyFont="0" applyAlignment="0" applyProtection="0"/>
    <xf numFmtId="0" fontId="35" fillId="20" borderId="78" applyNumberFormat="0" applyAlignment="0" applyProtection="0"/>
    <xf numFmtId="0" fontId="29" fillId="7" borderId="84" applyNumberFormat="0" applyAlignment="0" applyProtection="0"/>
    <xf numFmtId="0" fontId="35" fillId="20" borderId="86" applyNumberFormat="0" applyAlignment="0" applyProtection="0"/>
    <xf numFmtId="0" fontId="21" fillId="20" borderId="84" applyNumberFormat="0" applyAlignment="0" applyProtection="0"/>
    <xf numFmtId="0" fontId="21" fillId="20" borderId="68" applyNumberFormat="0" applyAlignment="0" applyProtection="0"/>
    <xf numFmtId="0" fontId="21" fillId="20" borderId="64" applyNumberFormat="0" applyAlignment="0" applyProtection="0"/>
    <xf numFmtId="0" fontId="37" fillId="0" borderId="79" applyNumberFormat="0" applyFill="0" applyAlignment="0" applyProtection="0"/>
    <xf numFmtId="0" fontId="37" fillId="0" borderId="87" applyNumberFormat="0" applyFill="0" applyAlignment="0" applyProtection="0"/>
    <xf numFmtId="0" fontId="17" fillId="23" borderId="85" applyNumberFormat="0" applyFont="0" applyAlignment="0" applyProtection="0"/>
    <xf numFmtId="0" fontId="29" fillId="7" borderId="68" applyNumberFormat="0" applyAlignment="0" applyProtection="0"/>
    <xf numFmtId="0" fontId="35" fillId="20" borderId="66" applyNumberFormat="0" applyAlignment="0" applyProtection="0"/>
    <xf numFmtId="0" fontId="17" fillId="23" borderId="85" applyNumberFormat="0" applyFont="0" applyAlignment="0" applyProtection="0"/>
    <xf numFmtId="0" fontId="37" fillId="0" borderId="87" applyNumberFormat="0" applyFill="0" applyAlignment="0" applyProtection="0"/>
    <xf numFmtId="0" fontId="37" fillId="0" borderId="79" applyNumberFormat="0" applyFill="0" applyAlignment="0" applyProtection="0"/>
    <xf numFmtId="0" fontId="29" fillId="7" borderId="64" applyNumberFormat="0" applyAlignment="0" applyProtection="0"/>
    <xf numFmtId="0" fontId="29" fillId="7" borderId="76" applyNumberFormat="0" applyAlignment="0" applyProtection="0"/>
    <xf numFmtId="0" fontId="21" fillId="20" borderId="80" applyNumberFormat="0" applyAlignment="0" applyProtection="0"/>
    <xf numFmtId="0" fontId="29" fillId="7" borderId="84" applyNumberFormat="0" applyAlignment="0" applyProtection="0"/>
    <xf numFmtId="0" fontId="37" fillId="0" borderId="79" applyNumberFormat="0" applyFill="0" applyAlignment="0" applyProtection="0"/>
    <xf numFmtId="0" fontId="37" fillId="0" borderId="71" applyNumberFormat="0" applyFill="0" applyAlignment="0" applyProtection="0"/>
    <xf numFmtId="0" fontId="35" fillId="20" borderId="78" applyNumberFormat="0" applyAlignment="0" applyProtection="0"/>
    <xf numFmtId="0" fontId="17" fillId="23" borderId="73" applyNumberFormat="0" applyFont="0" applyAlignment="0" applyProtection="0"/>
    <xf numFmtId="0" fontId="35" fillId="20" borderId="74" applyNumberFormat="0" applyAlignment="0" applyProtection="0"/>
    <xf numFmtId="0" fontId="37" fillId="0" borderId="87" applyNumberFormat="0" applyFill="0" applyAlignment="0" applyProtection="0"/>
    <xf numFmtId="0" fontId="35" fillId="20" borderId="70" applyNumberFormat="0" applyAlignment="0" applyProtection="0"/>
    <xf numFmtId="0" fontId="29" fillId="7" borderId="76" applyNumberFormat="0" applyAlignment="0" applyProtection="0"/>
    <xf numFmtId="0" fontId="35" fillId="20" borderId="82" applyNumberFormat="0" applyAlignment="0" applyProtection="0"/>
    <xf numFmtId="0" fontId="37" fillId="0" borderId="79" applyNumberFormat="0" applyFill="0" applyAlignment="0" applyProtection="0"/>
    <xf numFmtId="0" fontId="37" fillId="0" borderId="87" applyNumberFormat="0" applyFill="0" applyAlignment="0" applyProtection="0"/>
    <xf numFmtId="0" fontId="37" fillId="0" borderId="75" applyNumberFormat="0" applyFill="0" applyAlignment="0" applyProtection="0"/>
    <xf numFmtId="0" fontId="35" fillId="20" borderId="78" applyNumberFormat="0" applyAlignment="0" applyProtection="0"/>
    <xf numFmtId="0" fontId="21" fillId="20" borderId="76" applyNumberFormat="0" applyAlignment="0" applyProtection="0"/>
    <xf numFmtId="0" fontId="21" fillId="20" borderId="84" applyNumberFormat="0" applyAlignment="0" applyProtection="0"/>
    <xf numFmtId="0" fontId="17" fillId="23" borderId="77" applyNumberFormat="0" applyFont="0" applyAlignment="0" applyProtection="0"/>
    <xf numFmtId="0" fontId="29" fillId="7" borderId="76" applyNumberFormat="0" applyAlignment="0" applyProtection="0"/>
    <xf numFmtId="0" fontId="37" fillId="0" borderId="87" applyNumberFormat="0" applyFill="0" applyAlignment="0" applyProtection="0"/>
    <xf numFmtId="0" fontId="37" fillId="0" borderId="87" applyNumberFormat="0" applyFill="0" applyAlignment="0" applyProtection="0"/>
    <xf numFmtId="0" fontId="21" fillId="20" borderId="72" applyNumberFormat="0" applyAlignment="0" applyProtection="0"/>
    <xf numFmtId="0" fontId="29" fillId="7" borderId="72" applyNumberFormat="0" applyAlignment="0" applyProtection="0"/>
    <xf numFmtId="0" fontId="17" fillId="23" borderId="73" applyNumberFormat="0" applyFont="0" applyAlignment="0" applyProtection="0"/>
    <xf numFmtId="0" fontId="35" fillId="20" borderId="74" applyNumberFormat="0" applyAlignment="0" applyProtection="0"/>
    <xf numFmtId="0" fontId="37" fillId="0" borderId="75" applyNumberFormat="0" applyFill="0" applyAlignment="0" applyProtection="0"/>
    <xf numFmtId="9" fontId="17" fillId="0" borderId="0" applyFont="0" applyFill="0" applyBorder="0" applyAlignment="0" applyProtection="0"/>
    <xf numFmtId="0" fontId="11" fillId="0" borderId="0"/>
    <xf numFmtId="0" fontId="35" fillId="20" borderId="74" applyNumberFormat="0" applyAlignment="0" applyProtection="0"/>
    <xf numFmtId="0" fontId="21" fillId="20" borderId="72" applyNumberFormat="0" applyAlignment="0" applyProtection="0"/>
    <xf numFmtId="0" fontId="29" fillId="7" borderId="72" applyNumberFormat="0" applyAlignment="0" applyProtection="0"/>
    <xf numFmtId="0" fontId="37" fillId="0" borderId="75" applyNumberFormat="0" applyFill="0" applyAlignment="0" applyProtection="0"/>
    <xf numFmtId="0" fontId="21" fillId="20" borderId="72" applyNumberFormat="0" applyAlignment="0" applyProtection="0"/>
    <xf numFmtId="0" fontId="29" fillId="7" borderId="72" applyNumberFormat="0" applyAlignment="0" applyProtection="0"/>
    <xf numFmtId="0" fontId="35" fillId="20" borderId="74" applyNumberFormat="0" applyAlignment="0" applyProtection="0"/>
    <xf numFmtId="0" fontId="17" fillId="23" borderId="73" applyNumberFormat="0" applyFont="0" applyAlignment="0" applyProtection="0"/>
    <xf numFmtId="0" fontId="21" fillId="20" borderId="72" applyNumberFormat="0" applyAlignment="0" applyProtection="0"/>
    <xf numFmtId="0" fontId="17" fillId="23" borderId="73" applyNumberFormat="0" applyFont="0" applyAlignment="0" applyProtection="0"/>
    <xf numFmtId="0" fontId="29" fillId="7" borderId="72" applyNumberFormat="0" applyAlignment="0" applyProtection="0"/>
    <xf numFmtId="0" fontId="17" fillId="23" borderId="73" applyNumberFormat="0" applyFont="0" applyAlignment="0" applyProtection="0"/>
    <xf numFmtId="0" fontId="17" fillId="23" borderId="73" applyNumberFormat="0" applyFont="0" applyAlignment="0" applyProtection="0"/>
    <xf numFmtId="0" fontId="35" fillId="20" borderId="74" applyNumberFormat="0" applyAlignment="0" applyProtection="0"/>
    <xf numFmtId="0" fontId="37" fillId="0" borderId="75" applyNumberFormat="0" applyFill="0" applyAlignment="0" applyProtection="0"/>
    <xf numFmtId="0" fontId="29" fillId="7" borderId="72" applyNumberFormat="0" applyAlignment="0" applyProtection="0"/>
    <xf numFmtId="0" fontId="37" fillId="0" borderId="75" applyNumberFormat="0" applyFill="0" applyAlignment="0" applyProtection="0"/>
    <xf numFmtId="0" fontId="11" fillId="0" borderId="0"/>
    <xf numFmtId="0" fontId="11" fillId="0" borderId="0"/>
    <xf numFmtId="9" fontId="11" fillId="0" borderId="0" applyFont="0" applyFill="0" applyBorder="0" applyAlignment="0" applyProtection="0"/>
    <xf numFmtId="0" fontId="21" fillId="20" borderId="72" applyNumberFormat="0" applyAlignment="0" applyProtection="0"/>
    <xf numFmtId="0" fontId="29" fillId="7" borderId="72" applyNumberFormat="0" applyAlignment="0" applyProtection="0"/>
    <xf numFmtId="0" fontId="37" fillId="0" borderId="75" applyNumberFormat="0" applyFill="0" applyAlignment="0" applyProtection="0"/>
    <xf numFmtId="0" fontId="37" fillId="0" borderId="75" applyNumberFormat="0" applyFill="0" applyAlignment="0" applyProtection="0"/>
    <xf numFmtId="0" fontId="21" fillId="20" borderId="72" applyNumberFormat="0" applyAlignment="0" applyProtection="0"/>
    <xf numFmtId="0" fontId="35" fillId="20" borderId="74" applyNumberFormat="0" applyAlignment="0" applyProtection="0"/>
    <xf numFmtId="0" fontId="17" fillId="23" borderId="73" applyNumberFormat="0" applyFont="0" applyAlignment="0" applyProtection="0"/>
    <xf numFmtId="0" fontId="35" fillId="20" borderId="74" applyNumberFormat="0" applyAlignment="0" applyProtection="0"/>
    <xf numFmtId="0" fontId="37" fillId="0" borderId="75" applyNumberFormat="0" applyFill="0" applyAlignment="0" applyProtection="0"/>
    <xf numFmtId="0" fontId="37" fillId="0" borderId="75" applyNumberFormat="0" applyFill="0" applyAlignment="0" applyProtection="0"/>
    <xf numFmtId="0" fontId="35" fillId="20" borderId="74" applyNumberFormat="0" applyAlignment="0" applyProtection="0"/>
    <xf numFmtId="0" fontId="17" fillId="23" borderId="73" applyNumberFormat="0" applyFont="0" applyAlignment="0" applyProtection="0"/>
    <xf numFmtId="0" fontId="29" fillId="7" borderId="72" applyNumberFormat="0" applyAlignment="0" applyProtection="0"/>
    <xf numFmtId="0" fontId="17" fillId="23" borderId="73" applyNumberFormat="0" applyFont="0" applyAlignment="0" applyProtection="0"/>
    <xf numFmtId="0" fontId="35" fillId="20" borderId="74" applyNumberFormat="0" applyAlignment="0" applyProtection="0"/>
    <xf numFmtId="0" fontId="37" fillId="0" borderId="75" applyNumberFormat="0" applyFill="0" applyAlignment="0" applyProtection="0"/>
    <xf numFmtId="0" fontId="29" fillId="7" borderId="72" applyNumberFormat="0" applyAlignment="0" applyProtection="0"/>
    <xf numFmtId="0" fontId="21" fillId="20" borderId="72" applyNumberFormat="0" applyAlignment="0" applyProtection="0"/>
    <xf numFmtId="0" fontId="21" fillId="20" borderId="72" applyNumberFormat="0" applyAlignment="0" applyProtection="0"/>
    <xf numFmtId="0" fontId="17" fillId="23" borderId="73" applyNumberFormat="0" applyFont="0" applyAlignment="0" applyProtection="0"/>
    <xf numFmtId="0" fontId="17" fillId="23" borderId="73" applyNumberFormat="0" applyFont="0" applyAlignment="0" applyProtection="0"/>
    <xf numFmtId="0" fontId="21" fillId="20" borderId="72" applyNumberFormat="0" applyAlignment="0" applyProtection="0"/>
    <xf numFmtId="0" fontId="21" fillId="20" borderId="72" applyNumberFormat="0" applyAlignment="0" applyProtection="0"/>
    <xf numFmtId="0" fontId="29" fillId="7" borderId="72" applyNumberFormat="0" applyAlignment="0" applyProtection="0"/>
    <xf numFmtId="0" fontId="35" fillId="20" borderId="74" applyNumberFormat="0" applyAlignment="0" applyProtection="0"/>
    <xf numFmtId="0" fontId="29" fillId="7" borderId="72" applyNumberFormat="0" applyAlignment="0" applyProtection="0"/>
    <xf numFmtId="0" fontId="37" fillId="0" borderId="75" applyNumberFormat="0" applyFill="0" applyAlignment="0" applyProtection="0"/>
    <xf numFmtId="0" fontId="35" fillId="20" borderId="74" applyNumberFormat="0" applyAlignment="0" applyProtection="0"/>
    <xf numFmtId="0" fontId="17" fillId="23" borderId="81" applyNumberFormat="0" applyFont="0" applyAlignment="0" applyProtection="0"/>
    <xf numFmtId="0" fontId="21" fillId="20" borderId="76" applyNumberFormat="0" applyAlignment="0" applyProtection="0"/>
    <xf numFmtId="0" fontId="17" fillId="23" borderId="77" applyNumberFormat="0" applyFont="0" applyAlignment="0" applyProtection="0"/>
    <xf numFmtId="0" fontId="17" fillId="23" borderId="85" applyNumberFormat="0" applyFont="0" applyAlignment="0" applyProtection="0"/>
    <xf numFmtId="0" fontId="21" fillId="20" borderId="76" applyNumberFormat="0" applyAlignment="0" applyProtection="0"/>
    <xf numFmtId="0" fontId="21" fillId="20" borderId="84" applyNumberFormat="0" applyAlignment="0" applyProtection="0"/>
    <xf numFmtId="0" fontId="37" fillId="0" borderId="79" applyNumberFormat="0" applyFill="0" applyAlignment="0" applyProtection="0"/>
    <xf numFmtId="0" fontId="29" fillId="7" borderId="76" applyNumberFormat="0" applyAlignment="0" applyProtection="0"/>
    <xf numFmtId="0" fontId="37" fillId="0" borderId="79" applyNumberFormat="0" applyFill="0" applyAlignment="0" applyProtection="0"/>
    <xf numFmtId="0" fontId="35" fillId="20" borderId="78" applyNumberFormat="0" applyAlignment="0" applyProtection="0"/>
    <xf numFmtId="0" fontId="17" fillId="23" borderId="77" applyNumberFormat="0" applyFont="0" applyAlignment="0" applyProtection="0"/>
    <xf numFmtId="0" fontId="37" fillId="0" borderId="83" applyNumberFormat="0" applyFill="0" applyAlignment="0" applyProtection="0"/>
    <xf numFmtId="0" fontId="21" fillId="20" borderId="76" applyNumberFormat="0" applyAlignment="0" applyProtection="0"/>
    <xf numFmtId="0" fontId="35" fillId="20" borderId="78" applyNumberFormat="0" applyAlignment="0" applyProtection="0"/>
    <xf numFmtId="0" fontId="29" fillId="7" borderId="76" applyNumberFormat="0" applyAlignment="0" applyProtection="0"/>
    <xf numFmtId="0" fontId="35" fillId="20" borderId="78" applyNumberFormat="0" applyAlignment="0" applyProtection="0"/>
    <xf numFmtId="0" fontId="17" fillId="23" borderId="77" applyNumberFormat="0" applyFont="0" applyAlignment="0" applyProtection="0"/>
    <xf numFmtId="0" fontId="21" fillId="20" borderId="76" applyNumberFormat="0" applyAlignment="0" applyProtection="0"/>
    <xf numFmtId="0" fontId="21" fillId="20" borderId="76" applyNumberFormat="0" applyAlignment="0" applyProtection="0"/>
    <xf numFmtId="0" fontId="21" fillId="20" borderId="76" applyNumberFormat="0" applyAlignment="0" applyProtection="0"/>
    <xf numFmtId="0" fontId="35" fillId="20" borderId="78" applyNumberFormat="0" applyAlignment="0" applyProtection="0"/>
    <xf numFmtId="0" fontId="21" fillId="20" borderId="76" applyNumberFormat="0" applyAlignment="0" applyProtection="0"/>
    <xf numFmtId="0" fontId="37" fillId="0" borderId="79" applyNumberFormat="0" applyFill="0" applyAlignment="0" applyProtection="0"/>
    <xf numFmtId="0" fontId="17" fillId="23" borderId="77" applyNumberFormat="0" applyFont="0" applyAlignment="0" applyProtection="0"/>
    <xf numFmtId="0" fontId="17" fillId="23" borderId="77" applyNumberFormat="0" applyFont="0" applyAlignment="0" applyProtection="0"/>
    <xf numFmtId="0" fontId="37" fillId="0" borderId="79" applyNumberFormat="0" applyFill="0" applyAlignment="0" applyProtection="0"/>
    <xf numFmtId="0" fontId="29" fillId="7" borderId="76" applyNumberFormat="0" applyAlignment="0" applyProtection="0"/>
    <xf numFmtId="0" fontId="29" fillId="7" borderId="76" applyNumberFormat="0" applyAlignment="0" applyProtection="0"/>
    <xf numFmtId="0" fontId="29" fillId="7" borderId="76" applyNumberFormat="0" applyAlignment="0" applyProtection="0"/>
    <xf numFmtId="0" fontId="17" fillId="23" borderId="77" applyNumberFormat="0" applyFont="0" applyAlignment="0" applyProtection="0"/>
    <xf numFmtId="0" fontId="17" fillId="23" borderId="77" applyNumberFormat="0" applyFont="0" applyAlignment="0" applyProtection="0"/>
    <xf numFmtId="0" fontId="35" fillId="20" borderId="78" applyNumberFormat="0" applyAlignment="0" applyProtection="0"/>
    <xf numFmtId="0" fontId="29" fillId="7" borderId="84" applyNumberFormat="0" applyAlignment="0" applyProtection="0"/>
    <xf numFmtId="0" fontId="29" fillId="7" borderId="80" applyNumberFormat="0" applyAlignment="0" applyProtection="0"/>
    <xf numFmtId="0" fontId="17" fillId="23" borderId="77" applyNumberFormat="0" applyFont="0" applyAlignment="0" applyProtection="0"/>
    <xf numFmtId="0" fontId="29" fillId="7" borderId="76" applyNumberFormat="0" applyAlignment="0" applyProtection="0"/>
    <xf numFmtId="0" fontId="21" fillId="20" borderId="76" applyNumberFormat="0" applyAlignment="0" applyProtection="0"/>
    <xf numFmtId="0" fontId="21" fillId="20" borderId="84" applyNumberFormat="0" applyAlignment="0" applyProtection="0"/>
    <xf numFmtId="0" fontId="35" fillId="20" borderId="82" applyNumberFormat="0" applyAlignment="0" applyProtection="0"/>
    <xf numFmtId="0" fontId="35" fillId="20" borderId="78" applyNumberFormat="0" applyAlignment="0" applyProtection="0"/>
    <xf numFmtId="0" fontId="29" fillId="7" borderId="76" applyNumberFormat="0" applyAlignment="0" applyProtection="0"/>
    <xf numFmtId="0" fontId="35" fillId="20" borderId="78" applyNumberFormat="0" applyAlignment="0" applyProtection="0"/>
    <xf numFmtId="0" fontId="21" fillId="20" borderId="80" applyNumberFormat="0" applyAlignment="0" applyProtection="0"/>
    <xf numFmtId="0" fontId="29" fillId="7" borderId="80" applyNumberFormat="0" applyAlignment="0" applyProtection="0"/>
    <xf numFmtId="0" fontId="37" fillId="0" borderId="83" applyNumberFormat="0" applyFill="0" applyAlignment="0" applyProtection="0"/>
    <xf numFmtId="0" fontId="21" fillId="20" borderId="80" applyNumberFormat="0" applyAlignment="0" applyProtection="0"/>
    <xf numFmtId="0" fontId="29" fillId="7" borderId="80" applyNumberFormat="0" applyAlignment="0" applyProtection="0"/>
    <xf numFmtId="0" fontId="35" fillId="20" borderId="82" applyNumberFormat="0" applyAlignment="0" applyProtection="0"/>
    <xf numFmtId="0" fontId="17" fillId="23" borderId="81" applyNumberFormat="0" applyFont="0" applyAlignment="0" applyProtection="0"/>
    <xf numFmtId="0" fontId="21" fillId="20" borderId="80" applyNumberFormat="0" applyAlignment="0" applyProtection="0"/>
    <xf numFmtId="0" fontId="17" fillId="23" borderId="81" applyNumberFormat="0" applyFont="0" applyAlignment="0" applyProtection="0"/>
    <xf numFmtId="0" fontId="29" fillId="7" borderId="80" applyNumberFormat="0" applyAlignment="0" applyProtection="0"/>
    <xf numFmtId="0" fontId="17" fillId="23" borderId="81" applyNumberFormat="0" applyFont="0" applyAlignment="0" applyProtection="0"/>
    <xf numFmtId="0" fontId="17" fillId="23" borderId="81" applyNumberFormat="0" applyFont="0" applyAlignment="0" applyProtection="0"/>
    <xf numFmtId="0" fontId="35" fillId="20" borderId="82" applyNumberFormat="0" applyAlignment="0" applyProtection="0"/>
    <xf numFmtId="0" fontId="37" fillId="0" borderId="83" applyNumberFormat="0" applyFill="0" applyAlignment="0" applyProtection="0"/>
    <xf numFmtId="0" fontId="29" fillId="7" borderId="80" applyNumberFormat="0" applyAlignment="0" applyProtection="0"/>
    <xf numFmtId="0" fontId="37" fillId="0" borderId="83" applyNumberFormat="0" applyFill="0" applyAlignment="0" applyProtection="0"/>
    <xf numFmtId="0" fontId="21" fillId="20" borderId="80" applyNumberFormat="0" applyAlignment="0" applyProtection="0"/>
    <xf numFmtId="0" fontId="29" fillId="7" borderId="80" applyNumberFormat="0" applyAlignment="0" applyProtection="0"/>
    <xf numFmtId="0" fontId="37" fillId="0" borderId="83" applyNumberFormat="0" applyFill="0" applyAlignment="0" applyProtection="0"/>
    <xf numFmtId="0" fontId="37" fillId="0" borderId="83" applyNumberFormat="0" applyFill="0" applyAlignment="0" applyProtection="0"/>
    <xf numFmtId="0" fontId="21" fillId="20" borderId="80" applyNumberFormat="0" applyAlignment="0" applyProtection="0"/>
    <xf numFmtId="0" fontId="35" fillId="20" borderId="82" applyNumberFormat="0" applyAlignment="0" applyProtection="0"/>
    <xf numFmtId="0" fontId="17" fillId="23" borderId="81" applyNumberFormat="0" applyFont="0" applyAlignment="0" applyProtection="0"/>
    <xf numFmtId="0" fontId="35" fillId="20" borderId="82" applyNumberFormat="0" applyAlignment="0" applyProtection="0"/>
    <xf numFmtId="0" fontId="37" fillId="0" borderId="83" applyNumberFormat="0" applyFill="0" applyAlignment="0" applyProtection="0"/>
    <xf numFmtId="0" fontId="37" fillId="0" borderId="83" applyNumberFormat="0" applyFill="0" applyAlignment="0" applyProtection="0"/>
    <xf numFmtId="0" fontId="35" fillId="20" borderId="82" applyNumberFormat="0" applyAlignment="0" applyProtection="0"/>
    <xf numFmtId="0" fontId="17" fillId="23" borderId="81" applyNumberFormat="0" applyFont="0" applyAlignment="0" applyProtection="0"/>
    <xf numFmtId="0" fontId="29" fillId="7" borderId="80" applyNumberFormat="0" applyAlignment="0" applyProtection="0"/>
    <xf numFmtId="0" fontId="17" fillId="23" borderId="81" applyNumberFormat="0" applyFont="0" applyAlignment="0" applyProtection="0"/>
    <xf numFmtId="0" fontId="35" fillId="20" borderId="82" applyNumberFormat="0" applyAlignment="0" applyProtection="0"/>
    <xf numFmtId="0" fontId="37" fillId="0" borderId="83" applyNumberFormat="0" applyFill="0" applyAlignment="0" applyProtection="0"/>
    <xf numFmtId="0" fontId="29" fillId="7" borderId="80" applyNumberFormat="0" applyAlignment="0" applyProtection="0"/>
    <xf numFmtId="0" fontId="21" fillId="20" borderId="80" applyNumberFormat="0" applyAlignment="0" applyProtection="0"/>
    <xf numFmtId="0" fontId="21" fillId="20" borderId="80" applyNumberFormat="0" applyAlignment="0" applyProtection="0"/>
    <xf numFmtId="0" fontId="17" fillId="23" borderId="81" applyNumberFormat="0" applyFont="0" applyAlignment="0" applyProtection="0"/>
    <xf numFmtId="0" fontId="37" fillId="0" borderId="87" applyNumberFormat="0" applyFill="0" applyAlignment="0" applyProtection="0"/>
    <xf numFmtId="0" fontId="17" fillId="23" borderId="81" applyNumberFormat="0" applyFont="0" applyAlignment="0" applyProtection="0"/>
    <xf numFmtId="0" fontId="21" fillId="20" borderId="80" applyNumberFormat="0" applyAlignment="0" applyProtection="0"/>
    <xf numFmtId="0" fontId="21" fillId="20" borderId="80" applyNumberFormat="0" applyAlignment="0" applyProtection="0"/>
    <xf numFmtId="0" fontId="29" fillId="7" borderId="80" applyNumberFormat="0" applyAlignment="0" applyProtection="0"/>
    <xf numFmtId="0" fontId="35" fillId="20" borderId="82" applyNumberFormat="0" applyAlignment="0" applyProtection="0"/>
    <xf numFmtId="0" fontId="29" fillId="7" borderId="80" applyNumberFormat="0" applyAlignment="0" applyProtection="0"/>
    <xf numFmtId="0" fontId="37" fillId="0" borderId="83" applyNumberFormat="0" applyFill="0" applyAlignment="0" applyProtection="0"/>
    <xf numFmtId="0" fontId="35" fillId="20" borderId="82" applyNumberFormat="0" applyAlignment="0" applyProtection="0"/>
    <xf numFmtId="0" fontId="29" fillId="7" borderId="84" applyNumberFormat="0" applyAlignment="0" applyProtection="0"/>
    <xf numFmtId="0" fontId="37" fillId="0" borderId="87" applyNumberFormat="0" applyFill="0" applyAlignment="0" applyProtection="0"/>
    <xf numFmtId="0" fontId="35" fillId="20" borderId="86" applyNumberFormat="0" applyAlignment="0" applyProtection="0"/>
    <xf numFmtId="0" fontId="17" fillId="23" borderId="85" applyNumberFormat="0" applyFont="0" applyAlignment="0" applyProtection="0"/>
    <xf numFmtId="0" fontId="21" fillId="20" borderId="84" applyNumberFormat="0" applyAlignment="0" applyProtection="0"/>
    <xf numFmtId="0" fontId="35" fillId="20" borderId="86" applyNumberFormat="0" applyAlignment="0" applyProtection="0"/>
    <xf numFmtId="0" fontId="29" fillId="7" borderId="84" applyNumberFormat="0" applyAlignment="0" applyProtection="0"/>
    <xf numFmtId="0" fontId="35" fillId="20" borderId="86" applyNumberFormat="0" applyAlignment="0" applyProtection="0"/>
    <xf numFmtId="0" fontId="17" fillId="23" borderId="85" applyNumberFormat="0" applyFont="0" applyAlignment="0" applyProtection="0"/>
    <xf numFmtId="0" fontId="21" fillId="20" borderId="84" applyNumberFormat="0" applyAlignment="0" applyProtection="0"/>
    <xf numFmtId="0" fontId="21" fillId="20" borderId="84" applyNumberFormat="0" applyAlignment="0" applyProtection="0"/>
    <xf numFmtId="0" fontId="21" fillId="20" borderId="84" applyNumberFormat="0" applyAlignment="0" applyProtection="0"/>
    <xf numFmtId="0" fontId="35" fillId="20" borderId="86" applyNumberFormat="0" applyAlignment="0" applyProtection="0"/>
    <xf numFmtId="0" fontId="21" fillId="20" borderId="84" applyNumberFormat="0" applyAlignment="0" applyProtection="0"/>
    <xf numFmtId="0" fontId="37" fillId="0" borderId="87" applyNumberFormat="0" applyFill="0" applyAlignment="0" applyProtection="0"/>
    <xf numFmtId="0" fontId="17" fillId="23" borderId="85" applyNumberFormat="0" applyFont="0" applyAlignment="0" applyProtection="0"/>
    <xf numFmtId="0" fontId="17" fillId="23" borderId="85" applyNumberFormat="0" applyFont="0" applyAlignment="0" applyProtection="0"/>
    <xf numFmtId="0" fontId="37" fillId="0" borderId="87" applyNumberFormat="0" applyFill="0" applyAlignment="0" applyProtection="0"/>
    <xf numFmtId="0" fontId="29" fillId="7" borderId="84" applyNumberFormat="0" applyAlignment="0" applyProtection="0"/>
    <xf numFmtId="0" fontId="29" fillId="7" borderId="84" applyNumberFormat="0" applyAlignment="0" applyProtection="0"/>
    <xf numFmtId="0" fontId="29" fillId="7" borderId="84" applyNumberFormat="0" applyAlignment="0" applyProtection="0"/>
    <xf numFmtId="0" fontId="17" fillId="23" borderId="85" applyNumberFormat="0" applyFont="0" applyAlignment="0" applyProtection="0"/>
    <xf numFmtId="0" fontId="17" fillId="23" borderId="85" applyNumberFormat="0" applyFont="0" applyAlignment="0" applyProtection="0"/>
    <xf numFmtId="0" fontId="35" fillId="20" borderId="86" applyNumberFormat="0" applyAlignment="0" applyProtection="0"/>
    <xf numFmtId="0" fontId="17" fillId="23" borderId="85" applyNumberFormat="0" applyFont="0" applyAlignment="0" applyProtection="0"/>
    <xf numFmtId="0" fontId="29" fillId="7" borderId="84" applyNumberFormat="0" applyAlignment="0" applyProtection="0"/>
    <xf numFmtId="0" fontId="21" fillId="20" borderId="84" applyNumberFormat="0" applyAlignment="0" applyProtection="0"/>
    <xf numFmtId="0" fontId="35" fillId="20" borderId="86" applyNumberFormat="0" applyAlignment="0" applyProtection="0"/>
    <xf numFmtId="0" fontId="29" fillId="7" borderId="84" applyNumberFormat="0" applyAlignment="0" applyProtection="0"/>
    <xf numFmtId="0" fontId="35" fillId="20" borderId="86" applyNumberFormat="0" applyAlignment="0" applyProtection="0"/>
    <xf numFmtId="0" fontId="17" fillId="23" borderId="93" applyNumberFormat="0" applyFont="0" applyAlignment="0" applyProtection="0"/>
    <xf numFmtId="0" fontId="37" fillId="0" borderId="103" applyNumberFormat="0" applyFill="0" applyAlignment="0" applyProtection="0"/>
    <xf numFmtId="0" fontId="29" fillId="7" borderId="104" applyNumberFormat="0" applyAlignment="0" applyProtection="0"/>
    <xf numFmtId="0" fontId="37" fillId="0" borderId="103" applyNumberFormat="0" applyFill="0" applyAlignment="0" applyProtection="0"/>
    <xf numFmtId="0" fontId="37" fillId="0" borderId="107" applyNumberFormat="0" applyFill="0" applyAlignment="0" applyProtection="0"/>
    <xf numFmtId="0" fontId="17" fillId="23" borderId="105" applyNumberFormat="0" applyFont="0" applyAlignment="0" applyProtection="0"/>
    <xf numFmtId="0" fontId="35" fillId="20" borderId="106" applyNumberFormat="0" applyAlignment="0" applyProtection="0"/>
    <xf numFmtId="0" fontId="35" fillId="20" borderId="102" applyNumberFormat="0" applyAlignment="0" applyProtection="0"/>
    <xf numFmtId="0" fontId="29" fillId="7" borderId="92" applyNumberFormat="0" applyAlignment="0" applyProtection="0"/>
    <xf numFmtId="0" fontId="37" fillId="0" borderId="95" applyNumberFormat="0" applyFill="0" applyAlignment="0" applyProtection="0"/>
    <xf numFmtId="0" fontId="21" fillId="20" borderId="92" applyNumberFormat="0" applyAlignment="0" applyProtection="0"/>
    <xf numFmtId="0" fontId="29" fillId="7" borderId="92" applyNumberFormat="0" applyAlignment="0" applyProtection="0"/>
    <xf numFmtId="0" fontId="35" fillId="20" borderId="94" applyNumberFormat="0" applyAlignment="0" applyProtection="0"/>
    <xf numFmtId="0" fontId="17" fillId="23" borderId="93" applyNumberFormat="0" applyFont="0" applyAlignment="0" applyProtection="0"/>
    <xf numFmtId="0" fontId="21" fillId="20" borderId="92" applyNumberFormat="0" applyAlignment="0" applyProtection="0"/>
    <xf numFmtId="0" fontId="17" fillId="23" borderId="93" applyNumberFormat="0" applyFont="0" applyAlignment="0" applyProtection="0"/>
    <xf numFmtId="0" fontId="29" fillId="7" borderId="92" applyNumberFormat="0" applyAlignment="0" applyProtection="0"/>
    <xf numFmtId="0" fontId="17" fillId="23" borderId="93" applyNumberFormat="0" applyFont="0" applyAlignment="0" applyProtection="0"/>
    <xf numFmtId="0" fontId="37" fillId="0" borderId="95" applyNumberFormat="0" applyFill="0" applyAlignment="0" applyProtection="0"/>
    <xf numFmtId="0" fontId="21" fillId="20" borderId="92" applyNumberFormat="0" applyAlignment="0" applyProtection="0"/>
    <xf numFmtId="0" fontId="35" fillId="20" borderId="94" applyNumberFormat="0" applyAlignment="0" applyProtection="0"/>
    <xf numFmtId="0" fontId="17" fillId="23" borderId="93" applyNumberFormat="0" applyFont="0" applyAlignment="0" applyProtection="0"/>
    <xf numFmtId="0" fontId="35" fillId="20" borderId="94" applyNumberFormat="0" applyAlignment="0" applyProtection="0"/>
    <xf numFmtId="0" fontId="37" fillId="0" borderId="95" applyNumberFormat="0" applyFill="0" applyAlignment="0" applyProtection="0"/>
    <xf numFmtId="0" fontId="35" fillId="20" borderId="94" applyNumberFormat="0" applyAlignment="0" applyProtection="0"/>
    <xf numFmtId="0" fontId="17" fillId="23" borderId="93" applyNumberFormat="0" applyFont="0" applyAlignment="0" applyProtection="0"/>
    <xf numFmtId="0" fontId="29" fillId="7" borderId="92" applyNumberFormat="0" applyAlignment="0" applyProtection="0"/>
    <xf numFmtId="0" fontId="17" fillId="23" borderId="93" applyNumberFormat="0" applyFont="0" applyAlignment="0" applyProtection="0"/>
    <xf numFmtId="0" fontId="35" fillId="20" borderId="94" applyNumberFormat="0" applyAlignment="0" applyProtection="0"/>
    <xf numFmtId="0" fontId="37" fillId="0" borderId="95" applyNumberFormat="0" applyFill="0" applyAlignment="0" applyProtection="0"/>
    <xf numFmtId="0" fontId="29" fillId="7" borderId="92" applyNumberFormat="0" applyAlignment="0" applyProtection="0"/>
    <xf numFmtId="0" fontId="21" fillId="20" borderId="92" applyNumberFormat="0" applyAlignment="0" applyProtection="0"/>
    <xf numFmtId="0" fontId="21" fillId="20" borderId="92" applyNumberFormat="0" applyAlignment="0" applyProtection="0"/>
    <xf numFmtId="0" fontId="35" fillId="20" borderId="94" applyNumberFormat="0" applyAlignment="0" applyProtection="0"/>
    <xf numFmtId="0" fontId="29" fillId="7" borderId="92" applyNumberFormat="0" applyAlignment="0" applyProtection="0"/>
    <xf numFmtId="0" fontId="29" fillId="7" borderId="92" applyNumberFormat="0" applyAlignment="0" applyProtection="0"/>
    <xf numFmtId="0" fontId="17" fillId="23" borderId="105" applyNumberFormat="0" applyFont="0" applyAlignment="0" applyProtection="0"/>
    <xf numFmtId="0" fontId="21" fillId="20" borderId="92" applyNumberFormat="0" applyAlignment="0" applyProtection="0"/>
    <xf numFmtId="0" fontId="37" fillId="0" borderId="95" applyNumberFormat="0" applyFill="0" applyAlignment="0" applyProtection="0"/>
    <xf numFmtId="0" fontId="17" fillId="23" borderId="93" applyNumberFormat="0" applyFont="0" applyAlignment="0" applyProtection="0"/>
    <xf numFmtId="0" fontId="21" fillId="20" borderId="92" applyNumberFormat="0" applyAlignment="0" applyProtection="0"/>
    <xf numFmtId="0" fontId="10" fillId="0" borderId="0"/>
    <xf numFmtId="0" fontId="17" fillId="23" borderId="105" applyNumberFormat="0" applyFont="0" applyAlignment="0" applyProtection="0"/>
    <xf numFmtId="0" fontId="10" fillId="0" borderId="0"/>
    <xf numFmtId="9" fontId="10" fillId="0" borderId="0" applyFont="0" applyFill="0" applyBorder="0" applyAlignment="0" applyProtection="0"/>
    <xf numFmtId="0" fontId="21" fillId="20" borderId="88" applyNumberFormat="0" applyAlignment="0" applyProtection="0"/>
    <xf numFmtId="0" fontId="29" fillId="7" borderId="88" applyNumberFormat="0" applyAlignment="0" applyProtection="0"/>
    <xf numFmtId="0" fontId="17" fillId="23" borderId="89" applyNumberFormat="0" applyFont="0" applyAlignment="0" applyProtection="0"/>
    <xf numFmtId="0" fontId="35" fillId="20" borderId="90" applyNumberFormat="0" applyAlignment="0" applyProtection="0"/>
    <xf numFmtId="0" fontId="37" fillId="0" borderId="91" applyNumberFormat="0" applyFill="0" applyAlignment="0" applyProtection="0"/>
    <xf numFmtId="0" fontId="10" fillId="0" borderId="0"/>
    <xf numFmtId="0" fontId="35" fillId="20" borderId="90" applyNumberFormat="0" applyAlignment="0" applyProtection="0"/>
    <xf numFmtId="0" fontId="21" fillId="20" borderId="88" applyNumberFormat="0" applyAlignment="0" applyProtection="0"/>
    <xf numFmtId="0" fontId="29" fillId="7" borderId="88" applyNumberFormat="0" applyAlignment="0" applyProtection="0"/>
    <xf numFmtId="0" fontId="37" fillId="0" borderId="91" applyNumberFormat="0" applyFill="0" applyAlignment="0" applyProtection="0"/>
    <xf numFmtId="0" fontId="21" fillId="20" borderId="88" applyNumberFormat="0" applyAlignment="0" applyProtection="0"/>
    <xf numFmtId="0" fontId="29" fillId="7" borderId="88" applyNumberFormat="0" applyAlignment="0" applyProtection="0"/>
    <xf numFmtId="0" fontId="35" fillId="20" borderId="90" applyNumberFormat="0" applyAlignment="0" applyProtection="0"/>
    <xf numFmtId="0" fontId="17" fillId="23" borderId="89" applyNumberFormat="0" applyFont="0" applyAlignment="0" applyProtection="0"/>
    <xf numFmtId="0" fontId="21" fillId="20" borderId="88" applyNumberFormat="0" applyAlignment="0" applyProtection="0"/>
    <xf numFmtId="0" fontId="17" fillId="23" borderId="89" applyNumberFormat="0" applyFont="0" applyAlignment="0" applyProtection="0"/>
    <xf numFmtId="0" fontId="29" fillId="7" borderId="88" applyNumberFormat="0" applyAlignment="0" applyProtection="0"/>
    <xf numFmtId="0" fontId="17" fillId="23" borderId="89" applyNumberFormat="0" applyFont="0" applyAlignment="0" applyProtection="0"/>
    <xf numFmtId="0" fontId="17" fillId="23" borderId="89" applyNumberFormat="0" applyFont="0" applyAlignment="0" applyProtection="0"/>
    <xf numFmtId="0" fontId="35" fillId="20" borderId="90" applyNumberFormat="0" applyAlignment="0" applyProtection="0"/>
    <xf numFmtId="0" fontId="37" fillId="0" borderId="91" applyNumberFormat="0" applyFill="0" applyAlignment="0" applyProtection="0"/>
    <xf numFmtId="0" fontId="29" fillId="7" borderId="88" applyNumberFormat="0" applyAlignment="0" applyProtection="0"/>
    <xf numFmtId="0" fontId="37" fillId="0" borderId="91" applyNumberFormat="0" applyFill="0" applyAlignment="0" applyProtection="0"/>
    <xf numFmtId="0" fontId="10" fillId="0" borderId="0"/>
    <xf numFmtId="0" fontId="10" fillId="0" borderId="0"/>
    <xf numFmtId="9" fontId="10" fillId="0" borderId="0" applyFont="0" applyFill="0" applyBorder="0" applyAlignment="0" applyProtection="0"/>
    <xf numFmtId="0" fontId="21" fillId="20" borderId="88" applyNumberFormat="0" applyAlignment="0" applyProtection="0"/>
    <xf numFmtId="0" fontId="29" fillId="7" borderId="88" applyNumberFormat="0" applyAlignment="0" applyProtection="0"/>
    <xf numFmtId="0" fontId="37" fillId="0" borderId="91" applyNumberFormat="0" applyFill="0" applyAlignment="0" applyProtection="0"/>
    <xf numFmtId="0" fontId="37" fillId="0" borderId="91" applyNumberFormat="0" applyFill="0" applyAlignment="0" applyProtection="0"/>
    <xf numFmtId="0" fontId="21" fillId="20" borderId="88" applyNumberFormat="0" applyAlignment="0" applyProtection="0"/>
    <xf numFmtId="0" fontId="35" fillId="20" borderId="90" applyNumberFormat="0" applyAlignment="0" applyProtection="0"/>
    <xf numFmtId="0" fontId="17" fillId="23" borderId="89" applyNumberFormat="0" applyFont="0" applyAlignment="0" applyProtection="0"/>
    <xf numFmtId="0" fontId="35" fillId="20" borderId="90" applyNumberFormat="0" applyAlignment="0" applyProtection="0"/>
    <xf numFmtId="0" fontId="37" fillId="0" borderId="91" applyNumberFormat="0" applyFill="0" applyAlignment="0" applyProtection="0"/>
    <xf numFmtId="0" fontId="37" fillId="0" borderId="91" applyNumberFormat="0" applyFill="0" applyAlignment="0" applyProtection="0"/>
    <xf numFmtId="0" fontId="35" fillId="20" borderId="90" applyNumberFormat="0" applyAlignment="0" applyProtection="0"/>
    <xf numFmtId="0" fontId="17" fillId="23" borderId="89" applyNumberFormat="0" applyFont="0" applyAlignment="0" applyProtection="0"/>
    <xf numFmtId="0" fontId="29" fillId="7" borderId="88" applyNumberFormat="0" applyAlignment="0" applyProtection="0"/>
    <xf numFmtId="0" fontId="17" fillId="23" borderId="89" applyNumberFormat="0" applyFont="0" applyAlignment="0" applyProtection="0"/>
    <xf numFmtId="0" fontId="35" fillId="20" borderId="90" applyNumberFormat="0" applyAlignment="0" applyProtection="0"/>
    <xf numFmtId="0" fontId="37" fillId="0" borderId="91" applyNumberFormat="0" applyFill="0" applyAlignment="0" applyProtection="0"/>
    <xf numFmtId="0" fontId="29" fillId="7" borderId="88" applyNumberFormat="0" applyAlignment="0" applyProtection="0"/>
    <xf numFmtId="0" fontId="21" fillId="20" borderId="88" applyNumberFormat="0" applyAlignment="0" applyProtection="0"/>
    <xf numFmtId="0" fontId="21" fillId="20" borderId="88" applyNumberFormat="0" applyAlignment="0" applyProtection="0"/>
    <xf numFmtId="0" fontId="17" fillId="23" borderId="89" applyNumberFormat="0" applyFont="0" applyAlignment="0" applyProtection="0"/>
    <xf numFmtId="0" fontId="10" fillId="0" borderId="0"/>
    <xf numFmtId="0" fontId="10" fillId="0" borderId="0"/>
    <xf numFmtId="9" fontId="10" fillId="0" borderId="0" applyFont="0" applyFill="0" applyBorder="0" applyAlignment="0" applyProtection="0"/>
    <xf numFmtId="0" fontId="17" fillId="23" borderId="89" applyNumberFormat="0" applyFont="0" applyAlignment="0" applyProtection="0"/>
    <xf numFmtId="0" fontId="21" fillId="20" borderId="88" applyNumberFormat="0" applyAlignment="0" applyProtection="0"/>
    <xf numFmtId="0" fontId="21" fillId="20" borderId="88" applyNumberFormat="0" applyAlignment="0" applyProtection="0"/>
    <xf numFmtId="0" fontId="29" fillId="7" borderId="88" applyNumberFormat="0" applyAlignment="0" applyProtection="0"/>
    <xf numFmtId="0" fontId="35" fillId="20" borderId="90" applyNumberFormat="0" applyAlignment="0" applyProtection="0"/>
    <xf numFmtId="0" fontId="29" fillId="7" borderId="88" applyNumberFormat="0" applyAlignment="0" applyProtection="0"/>
    <xf numFmtId="0" fontId="37" fillId="0" borderId="91" applyNumberFormat="0" applyFill="0" applyAlignment="0" applyProtection="0"/>
    <xf numFmtId="0" fontId="35" fillId="20" borderId="90" applyNumberFormat="0" applyAlignment="0" applyProtection="0"/>
    <xf numFmtId="0" fontId="21" fillId="20" borderId="100" applyNumberFormat="0" applyAlignment="0" applyProtection="0"/>
    <xf numFmtId="0" fontId="29" fillId="7" borderId="104" applyNumberFormat="0" applyAlignment="0" applyProtection="0"/>
    <xf numFmtId="0" fontId="17" fillId="23" borderId="93" applyNumberFormat="0" applyFont="0" applyAlignment="0" applyProtection="0"/>
    <xf numFmtId="0" fontId="17" fillId="23" borderId="101" applyNumberFormat="0" applyFont="0" applyAlignment="0" applyProtection="0"/>
    <xf numFmtId="0" fontId="21" fillId="20" borderId="104" applyNumberFormat="0" applyAlignment="0" applyProtection="0"/>
    <xf numFmtId="0" fontId="35" fillId="20" borderId="102" applyNumberFormat="0" applyAlignment="0" applyProtection="0"/>
    <xf numFmtId="0" fontId="17" fillId="0" borderId="0"/>
    <xf numFmtId="0" fontId="17" fillId="23" borderId="105" applyNumberFormat="0" applyFont="0" applyAlignment="0" applyProtection="0"/>
    <xf numFmtId="0" fontId="29" fillId="7" borderId="104" applyNumberFormat="0" applyAlignment="0" applyProtection="0"/>
    <xf numFmtId="0" fontId="29" fillId="7" borderId="92" applyNumberFormat="0" applyAlignment="0" applyProtection="0"/>
    <xf numFmtId="0" fontId="35" fillId="20" borderId="94" applyNumberFormat="0" applyAlignment="0" applyProtection="0"/>
    <xf numFmtId="0" fontId="17" fillId="23" borderId="105" applyNumberFormat="0" applyFont="0" applyAlignment="0" applyProtection="0"/>
    <xf numFmtId="0" fontId="29" fillId="7" borderId="100" applyNumberFormat="0" applyAlignment="0" applyProtection="0"/>
    <xf numFmtId="0" fontId="37" fillId="0" borderId="103" applyNumberFormat="0" applyFill="0" applyAlignment="0" applyProtection="0"/>
    <xf numFmtId="0" fontId="21" fillId="20" borderId="104" applyNumberFormat="0" applyAlignment="0" applyProtection="0"/>
    <xf numFmtId="0" fontId="37" fillId="0" borderId="95" applyNumberFormat="0" applyFill="0" applyAlignment="0" applyProtection="0"/>
    <xf numFmtId="0" fontId="17" fillId="23" borderId="97" applyNumberFormat="0" applyFont="0" applyAlignment="0" applyProtection="0"/>
    <xf numFmtId="0" fontId="21" fillId="20" borderId="100" applyNumberFormat="0" applyAlignment="0" applyProtection="0"/>
    <xf numFmtId="0" fontId="21" fillId="20" borderId="104" applyNumberFormat="0" applyAlignment="0" applyProtection="0"/>
    <xf numFmtId="0" fontId="17" fillId="23" borderId="105" applyNumberFormat="0" applyFont="0" applyAlignment="0" applyProtection="0"/>
    <xf numFmtId="0" fontId="29" fillId="7" borderId="100" applyNumberFormat="0" applyAlignment="0" applyProtection="0"/>
    <xf numFmtId="0" fontId="21" fillId="20" borderId="92"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35" fillId="20" borderId="94" applyNumberFormat="0" applyAlignment="0" applyProtection="0"/>
    <xf numFmtId="0" fontId="21" fillId="20" borderId="96" applyNumberFormat="0" applyAlignment="0" applyProtection="0"/>
    <xf numFmtId="0" fontId="35" fillId="20" borderId="106" applyNumberFormat="0" applyAlignment="0" applyProtection="0"/>
    <xf numFmtId="0" fontId="17" fillId="23" borderId="93" applyNumberFormat="0" applyFont="0" applyAlignment="0" applyProtection="0"/>
    <xf numFmtId="0" fontId="35" fillId="20" borderId="98" applyNumberFormat="0" applyAlignment="0" applyProtection="0"/>
    <xf numFmtId="0" fontId="29" fillId="7" borderId="96" applyNumberFormat="0" applyAlignment="0" applyProtection="0"/>
    <xf numFmtId="0" fontId="37" fillId="0" borderId="95" applyNumberFormat="0" applyFill="0" applyAlignment="0" applyProtection="0"/>
    <xf numFmtId="0" fontId="35" fillId="20" borderId="102" applyNumberFormat="0" applyAlignment="0" applyProtection="0"/>
    <xf numFmtId="0" fontId="37" fillId="0" borderId="103" applyNumberFormat="0" applyFill="0" applyAlignment="0" applyProtection="0"/>
    <xf numFmtId="0" fontId="21" fillId="20" borderId="104" applyNumberFormat="0" applyAlignment="0" applyProtection="0"/>
    <xf numFmtId="0" fontId="37" fillId="0" borderId="99" applyNumberFormat="0" applyFill="0" applyAlignment="0" applyProtection="0"/>
    <xf numFmtId="0" fontId="21" fillId="20" borderId="104" applyNumberFormat="0" applyAlignment="0" applyProtection="0"/>
    <xf numFmtId="0" fontId="29" fillId="7" borderId="92" applyNumberFormat="0" applyAlignment="0" applyProtection="0"/>
    <xf numFmtId="0" fontId="21" fillId="20" borderId="92" applyNumberFormat="0" applyAlignment="0" applyProtection="0"/>
    <xf numFmtId="0" fontId="37" fillId="0" borderId="95" applyNumberFormat="0" applyFill="0" applyAlignment="0" applyProtection="0"/>
    <xf numFmtId="0" fontId="29" fillId="7" borderId="92" applyNumberFormat="0" applyAlignment="0" applyProtection="0"/>
    <xf numFmtId="0" fontId="17" fillId="23" borderId="105" applyNumberFormat="0" applyFont="0" applyAlignment="0" applyProtection="0"/>
    <xf numFmtId="0" fontId="17" fillId="23" borderId="101" applyNumberFormat="0" applyFont="0" applyAlignment="0" applyProtection="0"/>
    <xf numFmtId="0" fontId="21" fillId="20" borderId="100" applyNumberFormat="0" applyAlignment="0" applyProtection="0"/>
    <xf numFmtId="0" fontId="37" fillId="0" borderId="95" applyNumberFormat="0" applyFill="0" applyAlignment="0" applyProtection="0"/>
    <xf numFmtId="0" fontId="35" fillId="20" borderId="94" applyNumberFormat="0" applyAlignment="0" applyProtection="0"/>
    <xf numFmtId="0" fontId="21" fillId="20" borderId="92" applyNumberFormat="0" applyAlignment="0" applyProtection="0"/>
    <xf numFmtId="0" fontId="35" fillId="20" borderId="102" applyNumberFormat="0" applyAlignment="0" applyProtection="0"/>
    <xf numFmtId="0" fontId="37" fillId="0" borderId="103" applyNumberFormat="0" applyFill="0" applyAlignment="0" applyProtection="0"/>
    <xf numFmtId="0" fontId="37" fillId="0" borderId="95" applyNumberFormat="0" applyFill="0" applyAlignment="0" applyProtection="0"/>
    <xf numFmtId="0" fontId="35" fillId="20" borderId="94" applyNumberFormat="0" applyAlignment="0" applyProtection="0"/>
    <xf numFmtId="0" fontId="17" fillId="23" borderId="105" applyNumberFormat="0" applyFont="0" applyAlignment="0" applyProtection="0"/>
    <xf numFmtId="0" fontId="35" fillId="20" borderId="98" applyNumberFormat="0" applyAlignment="0" applyProtection="0"/>
    <xf numFmtId="0" fontId="21" fillId="20" borderId="96" applyNumberFormat="0" applyAlignment="0" applyProtection="0"/>
    <xf numFmtId="0" fontId="29" fillId="7" borderId="96" applyNumberFormat="0" applyAlignment="0" applyProtection="0"/>
    <xf numFmtId="0" fontId="37" fillId="0" borderId="99" applyNumberFormat="0" applyFill="0" applyAlignment="0" applyProtection="0"/>
    <xf numFmtId="0" fontId="21" fillId="20" borderId="96" applyNumberFormat="0" applyAlignment="0" applyProtection="0"/>
    <xf numFmtId="0" fontId="29" fillId="7" borderId="96" applyNumberFormat="0" applyAlignment="0" applyProtection="0"/>
    <xf numFmtId="0" fontId="35" fillId="20" borderId="98" applyNumberFormat="0" applyAlignment="0" applyProtection="0"/>
    <xf numFmtId="0" fontId="17" fillId="23" borderId="97" applyNumberFormat="0" applyFont="0" applyAlignment="0" applyProtection="0"/>
    <xf numFmtId="0" fontId="21" fillId="20" borderId="96" applyNumberFormat="0" applyAlignment="0" applyProtection="0"/>
    <xf numFmtId="0" fontId="17" fillId="23" borderId="97" applyNumberFormat="0" applyFont="0" applyAlignment="0" applyProtection="0"/>
    <xf numFmtId="0" fontId="29" fillId="7" borderId="96" applyNumberFormat="0" applyAlignment="0" applyProtection="0"/>
    <xf numFmtId="0" fontId="17" fillId="23" borderId="97" applyNumberFormat="0" applyFont="0" applyAlignment="0" applyProtection="0"/>
    <xf numFmtId="0" fontId="17" fillId="23" borderId="97" applyNumberFormat="0" applyFont="0" applyAlignment="0" applyProtection="0"/>
    <xf numFmtId="0" fontId="35" fillId="20" borderId="98" applyNumberFormat="0" applyAlignment="0" applyProtection="0"/>
    <xf numFmtId="0" fontId="37" fillId="0" borderId="99" applyNumberFormat="0" applyFill="0" applyAlignment="0" applyProtection="0"/>
    <xf numFmtId="0" fontId="29" fillId="7" borderId="96" applyNumberFormat="0" applyAlignment="0" applyProtection="0"/>
    <xf numFmtId="0" fontId="37" fillId="0" borderId="99" applyNumberFormat="0" applyFill="0" applyAlignment="0" applyProtection="0"/>
    <xf numFmtId="0" fontId="17" fillId="23" borderId="101" applyNumberFormat="0" applyFont="0" applyAlignment="0" applyProtection="0"/>
    <xf numFmtId="0" fontId="29" fillId="7" borderId="100" applyNumberFormat="0" applyAlignment="0" applyProtection="0"/>
    <xf numFmtId="0" fontId="21" fillId="20" borderId="96" applyNumberFormat="0" applyAlignment="0" applyProtection="0"/>
    <xf numFmtId="0" fontId="29" fillId="7" borderId="96" applyNumberFormat="0" applyAlignment="0" applyProtection="0"/>
    <xf numFmtId="0" fontId="37" fillId="0" borderId="99" applyNumberFormat="0" applyFill="0" applyAlignment="0" applyProtection="0"/>
    <xf numFmtId="0" fontId="37" fillId="0" borderId="99" applyNumberFormat="0" applyFill="0" applyAlignment="0" applyProtection="0"/>
    <xf numFmtId="0" fontId="21" fillId="20" borderId="96" applyNumberFormat="0" applyAlignment="0" applyProtection="0"/>
    <xf numFmtId="0" fontId="35" fillId="20" borderId="98" applyNumberFormat="0" applyAlignment="0" applyProtection="0"/>
    <xf numFmtId="0" fontId="17" fillId="23" borderId="97" applyNumberFormat="0" applyFont="0" applyAlignment="0" applyProtection="0"/>
    <xf numFmtId="0" fontId="35" fillId="20" borderId="98" applyNumberFormat="0" applyAlignment="0" applyProtection="0"/>
    <xf numFmtId="0" fontId="37" fillId="0" borderId="99" applyNumberFormat="0" applyFill="0" applyAlignment="0" applyProtection="0"/>
    <xf numFmtId="0" fontId="37" fillId="0" borderId="99" applyNumberFormat="0" applyFill="0" applyAlignment="0" applyProtection="0"/>
    <xf numFmtId="0" fontId="35" fillId="20" borderId="98" applyNumberFormat="0" applyAlignment="0" applyProtection="0"/>
    <xf numFmtId="0" fontId="17" fillId="23" borderId="97" applyNumberFormat="0" applyFont="0" applyAlignment="0" applyProtection="0"/>
    <xf numFmtId="0" fontId="29" fillId="7" borderId="96" applyNumberFormat="0" applyAlignment="0" applyProtection="0"/>
    <xf numFmtId="0" fontId="17" fillId="23" borderId="97" applyNumberFormat="0" applyFont="0" applyAlignment="0" applyProtection="0"/>
    <xf numFmtId="0" fontId="35" fillId="20" borderId="98" applyNumberFormat="0" applyAlignment="0" applyProtection="0"/>
    <xf numFmtId="0" fontId="37" fillId="0" borderId="99" applyNumberFormat="0" applyFill="0" applyAlignment="0" applyProtection="0"/>
    <xf numFmtId="0" fontId="29" fillId="7" borderId="96" applyNumberFormat="0" applyAlignment="0" applyProtection="0"/>
    <xf numFmtId="0" fontId="21" fillId="20" borderId="96" applyNumberFormat="0" applyAlignment="0" applyProtection="0"/>
    <xf numFmtId="0" fontId="21" fillId="20" borderId="96" applyNumberFormat="0" applyAlignment="0" applyProtection="0"/>
    <xf numFmtId="0" fontId="17" fillId="23" borderId="97" applyNumberFormat="0" applyFont="0" applyAlignment="0" applyProtection="0"/>
    <xf numFmtId="0" fontId="29" fillId="7" borderId="100" applyNumberFormat="0" applyAlignment="0" applyProtection="0"/>
    <xf numFmtId="0" fontId="21" fillId="20" borderId="100" applyNumberFormat="0" applyAlignment="0" applyProtection="0"/>
    <xf numFmtId="0" fontId="17" fillId="23" borderId="97" applyNumberFormat="0" applyFont="0" applyAlignment="0" applyProtection="0"/>
    <xf numFmtId="0" fontId="21" fillId="20" borderId="96" applyNumberFormat="0" applyAlignment="0" applyProtection="0"/>
    <xf numFmtId="0" fontId="21" fillId="20" borderId="96" applyNumberFormat="0" applyAlignment="0" applyProtection="0"/>
    <xf numFmtId="0" fontId="29" fillId="7" borderId="96" applyNumberFormat="0" applyAlignment="0" applyProtection="0"/>
    <xf numFmtId="0" fontId="35" fillId="20" borderId="98" applyNumberFormat="0" applyAlignment="0" applyProtection="0"/>
    <xf numFmtId="0" fontId="29" fillId="7" borderId="96" applyNumberFormat="0" applyAlignment="0" applyProtection="0"/>
    <xf numFmtId="0" fontId="37" fillId="0" borderId="99" applyNumberFormat="0" applyFill="0" applyAlignment="0" applyProtection="0"/>
    <xf numFmtId="0" fontId="35" fillId="20" borderId="98" applyNumberFormat="0" applyAlignment="0" applyProtection="0"/>
    <xf numFmtId="0" fontId="29" fillId="7" borderId="104" applyNumberFormat="0" applyAlignment="0" applyProtection="0"/>
    <xf numFmtId="0" fontId="35" fillId="20" borderId="102" applyNumberFormat="0" applyAlignment="0" applyProtection="0"/>
    <xf numFmtId="0" fontId="37" fillId="0" borderId="107" applyNumberFormat="0" applyFill="0" applyAlignment="0" applyProtection="0"/>
    <xf numFmtId="0" fontId="21" fillId="20" borderId="100" applyNumberFormat="0" applyAlignment="0" applyProtection="0"/>
    <xf numFmtId="0" fontId="35" fillId="20" borderId="102" applyNumberFormat="0" applyAlignment="0" applyProtection="0"/>
    <xf numFmtId="0" fontId="37" fillId="0" borderId="103" applyNumberFormat="0" applyFill="0" applyAlignment="0" applyProtection="0"/>
    <xf numFmtId="0" fontId="35" fillId="20" borderId="102" applyNumberFormat="0" applyAlignment="0" applyProtection="0"/>
    <xf numFmtId="0" fontId="17" fillId="23" borderId="101" applyNumberFormat="0" applyFont="0" applyAlignment="0" applyProtection="0"/>
    <xf numFmtId="0" fontId="35" fillId="20" borderId="106" applyNumberFormat="0" applyAlignment="0" applyProtection="0"/>
    <xf numFmtId="0" fontId="29" fillId="7" borderId="100" applyNumberFormat="0" applyAlignment="0" applyProtection="0"/>
    <xf numFmtId="0" fontId="21" fillId="20" borderId="100" applyNumberFormat="0" applyAlignment="0" applyProtection="0"/>
    <xf numFmtId="0" fontId="17" fillId="23" borderId="101" applyNumberFormat="0" applyFont="0" applyAlignment="0" applyProtection="0"/>
    <xf numFmtId="0" fontId="21" fillId="20" borderId="104" applyNumberFormat="0" applyAlignment="0" applyProtection="0"/>
    <xf numFmtId="0" fontId="17" fillId="23" borderId="101" applyNumberFormat="0" applyFont="0" applyAlignment="0" applyProtection="0"/>
    <xf numFmtId="0" fontId="35" fillId="20" borderId="106" applyNumberFormat="0" applyAlignment="0" applyProtection="0"/>
    <xf numFmtId="0" fontId="29" fillId="7" borderId="100" applyNumberFormat="0" applyAlignment="0" applyProtection="0"/>
    <xf numFmtId="0" fontId="29" fillId="7" borderId="104" applyNumberFormat="0" applyAlignment="0" applyProtection="0"/>
    <xf numFmtId="0" fontId="37" fillId="0" borderId="107" applyNumberFormat="0" applyFill="0" applyAlignment="0" applyProtection="0"/>
    <xf numFmtId="0" fontId="29" fillId="7" borderId="100" applyNumberFormat="0" applyAlignment="0" applyProtection="0"/>
    <xf numFmtId="0" fontId="21" fillId="20" borderId="100" applyNumberFormat="0" applyAlignment="0" applyProtection="0"/>
    <xf numFmtId="0" fontId="37" fillId="0" borderId="107" applyNumberFormat="0" applyFill="0" applyAlignment="0" applyProtection="0"/>
    <xf numFmtId="0" fontId="37" fillId="0" borderId="103" applyNumberFormat="0" applyFill="0" applyAlignment="0" applyProtection="0"/>
    <xf numFmtId="0" fontId="21" fillId="20" borderId="100" applyNumberFormat="0" applyAlignment="0" applyProtection="0"/>
    <xf numFmtId="0" fontId="35" fillId="20" borderId="102" applyNumberFormat="0" applyAlignment="0" applyProtection="0"/>
    <xf numFmtId="0" fontId="29" fillId="7" borderId="100" applyNumberFormat="0" applyAlignment="0" applyProtection="0"/>
    <xf numFmtId="0" fontId="35" fillId="20" borderId="102" applyNumberFormat="0" applyAlignment="0" applyProtection="0"/>
    <xf numFmtId="0" fontId="17" fillId="23" borderId="101" applyNumberFormat="0" applyFont="0" applyAlignment="0" applyProtection="0"/>
    <xf numFmtId="0" fontId="17" fillId="23" borderId="101" applyNumberFormat="0" applyFont="0" applyAlignment="0" applyProtection="0"/>
    <xf numFmtId="0" fontId="29" fillId="7" borderId="100" applyNumberFormat="0" applyAlignment="0" applyProtection="0"/>
    <xf numFmtId="0" fontId="29" fillId="7" borderId="100" applyNumberFormat="0" applyAlignment="0" applyProtection="0"/>
    <xf numFmtId="0" fontId="37" fillId="0" borderId="103" applyNumberFormat="0" applyFill="0" applyAlignment="0" applyProtection="0"/>
    <xf numFmtId="0" fontId="35" fillId="20" borderId="106" applyNumberFormat="0" applyAlignment="0" applyProtection="0"/>
    <xf numFmtId="0" fontId="35" fillId="20" borderId="106" applyNumberFormat="0" applyAlignment="0" applyProtection="0"/>
    <xf numFmtId="0" fontId="17" fillId="23" borderId="101" applyNumberFormat="0" applyFont="0" applyAlignment="0" applyProtection="0"/>
    <xf numFmtId="0" fontId="21" fillId="20" borderId="104" applyNumberFormat="0" applyAlignment="0" applyProtection="0"/>
    <xf numFmtId="0" fontId="29" fillId="7" borderId="104" applyNumberFormat="0" applyAlignment="0" applyProtection="0"/>
    <xf numFmtId="0" fontId="37" fillId="0" borderId="103" applyNumberFormat="0" applyFill="0" applyAlignment="0" applyProtection="0"/>
    <xf numFmtId="0" fontId="21" fillId="20" borderId="104" applyNumberFormat="0" applyAlignment="0" applyProtection="0"/>
    <xf numFmtId="0" fontId="37" fillId="0" borderId="107" applyNumberFormat="0" applyFill="0" applyAlignment="0" applyProtection="0"/>
    <xf numFmtId="0" fontId="37" fillId="0" borderId="103" applyNumberFormat="0" applyFill="0" applyAlignment="0" applyProtection="0"/>
    <xf numFmtId="0" fontId="17" fillId="23" borderId="101" applyNumberFormat="0" applyFont="0" applyAlignment="0" applyProtection="0"/>
    <xf numFmtId="0" fontId="21" fillId="20" borderId="100" applyNumberFormat="0" applyAlignment="0" applyProtection="0"/>
    <xf numFmtId="0" fontId="35" fillId="20" borderId="106" applyNumberFormat="0" applyAlignment="0" applyProtection="0"/>
    <xf numFmtId="0" fontId="21" fillId="20" borderId="100" applyNumberFormat="0" applyAlignment="0" applyProtection="0"/>
    <xf numFmtId="0" fontId="35" fillId="20" borderId="102" applyNumberFormat="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35" fillId="20" borderId="106" applyNumberFormat="0" applyAlignment="0" applyProtection="0"/>
    <xf numFmtId="0" fontId="10" fillId="0" borderId="0"/>
    <xf numFmtId="0" fontId="35" fillId="20" borderId="106"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10" fillId="0" borderId="0"/>
    <xf numFmtId="0" fontId="10" fillId="0" borderId="0"/>
    <xf numFmtId="9" fontId="10" fillId="0" borderId="0" applyFont="0" applyFill="0" applyBorder="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21" fillId="20" borderId="104"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21" fillId="20"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10" fillId="0" borderId="0"/>
    <xf numFmtId="0" fontId="29" fillId="7" borderId="104" applyNumberFormat="0" applyAlignment="0" applyProtection="0"/>
    <xf numFmtId="0" fontId="10" fillId="0" borderId="0"/>
    <xf numFmtId="9" fontId="10" fillId="0" borderId="0" applyFont="0" applyFill="0" applyBorder="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21" fillId="20" borderId="104" applyNumberFormat="0" applyAlignment="0" applyProtection="0"/>
    <xf numFmtId="0" fontId="21" fillId="20" borderId="104" applyNumberFormat="0" applyAlignment="0" applyProtection="0"/>
    <xf numFmtId="0" fontId="21" fillId="20"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17" fillId="23" borderId="105" applyNumberFormat="0" applyFon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37" fillId="0" borderId="107" applyNumberFormat="0" applyFill="0" applyAlignment="0" applyProtection="0"/>
    <xf numFmtId="0" fontId="29" fillId="7" borderId="104" applyNumberFormat="0" applyAlignment="0" applyProtection="0"/>
    <xf numFmtId="0" fontId="29" fillId="7" borderId="104"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21" fillId="20"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10" fillId="0" borderId="0"/>
    <xf numFmtId="0" fontId="35" fillId="20" borderId="106"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10" fillId="0" borderId="0"/>
    <xf numFmtId="0" fontId="10" fillId="0" borderId="0"/>
    <xf numFmtId="9" fontId="10" fillId="0" borderId="0" applyFont="0" applyFill="0" applyBorder="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21" fillId="20"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17" fillId="23" borderId="105" applyNumberFormat="0" applyFont="0" applyAlignment="0" applyProtection="0"/>
    <xf numFmtId="0" fontId="37" fillId="0" borderId="107" applyNumberFormat="0" applyFill="0" applyAlignment="0" applyProtection="0"/>
    <xf numFmtId="0" fontId="29" fillId="7" borderId="104" applyNumberFormat="0" applyAlignment="0" applyProtection="0"/>
    <xf numFmtId="0" fontId="29" fillId="7" borderId="104" applyNumberForma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29" fillId="7" borderId="104" applyNumberFormat="0" applyAlignment="0" applyProtection="0"/>
    <xf numFmtId="0" fontId="29" fillId="7"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21" fillId="20"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17" fillId="23" borderId="105" applyNumberFormat="0" applyFont="0" applyAlignment="0" applyProtection="0"/>
    <xf numFmtId="0" fontId="37" fillId="0" borderId="107" applyNumberFormat="0" applyFill="0" applyAlignment="0" applyProtection="0"/>
    <xf numFmtId="0" fontId="29" fillId="7" borderId="104" applyNumberFormat="0" applyAlignment="0" applyProtection="0"/>
    <xf numFmtId="0" fontId="29" fillId="7" borderId="104" applyNumberForma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21" fillId="20" borderId="104" applyNumberForma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29" fillId="7" borderId="104" applyNumberFormat="0" applyAlignment="0" applyProtection="0"/>
    <xf numFmtId="0" fontId="29" fillId="7" borderId="104" applyNumberFormat="0" applyAlignment="0" applyProtection="0"/>
    <xf numFmtId="0" fontId="21" fillId="20"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5" fillId="20" borderId="106"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21" fillId="20"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17" fillId="23" borderId="105" applyNumberFormat="0" applyFont="0" applyAlignment="0" applyProtection="0"/>
    <xf numFmtId="0" fontId="21" fillId="20" borderId="104" applyNumberFormat="0" applyAlignment="0" applyProtection="0"/>
    <xf numFmtId="0" fontId="29" fillId="7" borderId="104" applyNumberFormat="0" applyAlignment="0" applyProtection="0"/>
    <xf numFmtId="0" fontId="21" fillId="20" borderId="104" applyNumberFormat="0" applyAlignment="0" applyProtection="0"/>
    <xf numFmtId="0" fontId="35" fillId="20" borderId="106" applyNumberFormat="0" applyAlignment="0" applyProtection="0"/>
    <xf numFmtId="0" fontId="21" fillId="20"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37" fillId="0" borderId="107" applyNumberFormat="0" applyFill="0" applyAlignment="0" applyProtection="0"/>
    <xf numFmtId="0" fontId="29" fillId="7" borderId="104" applyNumberFormat="0" applyAlignment="0" applyProtection="0"/>
    <xf numFmtId="0" fontId="17" fillId="23" borderId="105" applyNumberFormat="0" applyFont="0" applyAlignment="0" applyProtection="0"/>
    <xf numFmtId="0" fontId="21" fillId="20"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21" fillId="20" borderId="104" applyNumberForma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35" fillId="20" borderId="106"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29" fillId="7" borderId="104" applyNumberFormat="0" applyAlignment="0" applyProtection="0"/>
    <xf numFmtId="0" fontId="21" fillId="20"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17" fillId="23" borderId="105" applyNumberFormat="0" applyFont="0" applyAlignment="0" applyProtection="0"/>
    <xf numFmtId="0" fontId="35" fillId="20" borderId="106" applyNumberFormat="0" applyAlignment="0" applyProtection="0"/>
    <xf numFmtId="0" fontId="37" fillId="0" borderId="107" applyNumberFormat="0" applyFill="0" applyAlignment="0" applyProtection="0"/>
    <xf numFmtId="0" fontId="29" fillId="7" borderId="104" applyNumberFormat="0" applyAlignment="0" applyProtection="0"/>
    <xf numFmtId="0" fontId="21" fillId="20"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29" fillId="7"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29" fillId="7" borderId="104" applyNumberFormat="0" applyAlignment="0" applyProtection="0"/>
    <xf numFmtId="0" fontId="35" fillId="20" borderId="106" applyNumberFormat="0" applyAlignment="0" applyProtection="0"/>
    <xf numFmtId="0" fontId="29" fillId="7" borderId="104" applyNumberFormat="0" applyAlignment="0" applyProtection="0"/>
    <xf numFmtId="0" fontId="37" fillId="0" borderId="107" applyNumberFormat="0" applyFill="0" applyAlignment="0" applyProtection="0"/>
    <xf numFmtId="0" fontId="35" fillId="20" borderId="106" applyNumberFormat="0" applyAlignment="0" applyProtection="0"/>
    <xf numFmtId="0" fontId="35" fillId="20" borderId="106" applyNumberFormat="0" applyAlignment="0" applyProtection="0"/>
    <xf numFmtId="0" fontId="21" fillId="20" borderId="104" applyNumberFormat="0" applyAlignment="0" applyProtection="0"/>
    <xf numFmtId="0" fontId="35" fillId="20" borderId="106" applyNumberFormat="0" applyAlignment="0" applyProtection="0"/>
    <xf numFmtId="0" fontId="37" fillId="0" borderId="107" applyNumberFormat="0" applyFill="0" applyAlignment="0" applyProtection="0"/>
    <xf numFmtId="0" fontId="35" fillId="20" borderId="106" applyNumberFormat="0" applyAlignment="0" applyProtection="0"/>
    <xf numFmtId="0" fontId="17" fillId="23" borderId="105" applyNumberFormat="0" applyFont="0" applyAlignment="0" applyProtection="0"/>
    <xf numFmtId="0" fontId="29" fillId="7" borderId="104" applyNumberFormat="0" applyAlignment="0" applyProtection="0"/>
    <xf numFmtId="0" fontId="21" fillId="20" borderId="104"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29" fillId="7" borderId="104" applyNumberFormat="0" applyAlignment="0" applyProtection="0"/>
    <xf numFmtId="0" fontId="29" fillId="7" borderId="104" applyNumberFormat="0" applyAlignment="0" applyProtection="0"/>
    <xf numFmtId="0" fontId="21" fillId="20" borderId="104" applyNumberFormat="0" applyAlignment="0" applyProtection="0"/>
    <xf numFmtId="0" fontId="37" fillId="0" borderId="107" applyNumberFormat="0" applyFill="0" applyAlignment="0" applyProtection="0"/>
    <xf numFmtId="0" fontId="21" fillId="20" borderId="104" applyNumberFormat="0" applyAlignment="0" applyProtection="0"/>
    <xf numFmtId="0" fontId="35" fillId="20" borderId="106" applyNumberFormat="0" applyAlignment="0" applyProtection="0"/>
    <xf numFmtId="0" fontId="29" fillId="7" borderId="104" applyNumberFormat="0" applyAlignment="0" applyProtection="0"/>
    <xf numFmtId="0" fontId="35" fillId="20" borderId="106" applyNumberFormat="0" applyAlignment="0" applyProtection="0"/>
    <xf numFmtId="0" fontId="17" fillId="23" borderId="105" applyNumberFormat="0" applyFont="0" applyAlignment="0" applyProtection="0"/>
    <xf numFmtId="0" fontId="17" fillId="23" borderId="105" applyNumberFormat="0" applyFont="0" applyAlignment="0" applyProtection="0"/>
    <xf numFmtId="0" fontId="29" fillId="7" borderId="104" applyNumberFormat="0" applyAlignment="0" applyProtection="0"/>
    <xf numFmtId="0" fontId="29" fillId="7" borderId="104" applyNumberFormat="0" applyAlignment="0" applyProtection="0"/>
    <xf numFmtId="0" fontId="37" fillId="0" borderId="107" applyNumberFormat="0" applyFill="0" applyAlignment="0" applyProtection="0"/>
    <xf numFmtId="0" fontId="17" fillId="23" borderId="105" applyNumberFormat="0" applyFont="0" applyAlignment="0" applyProtection="0"/>
    <xf numFmtId="0" fontId="37" fillId="0" borderId="107" applyNumberFormat="0" applyFill="0" applyAlignment="0" applyProtection="0"/>
    <xf numFmtId="0" fontId="37" fillId="0" borderId="107" applyNumberFormat="0" applyFill="0" applyAlignment="0" applyProtection="0"/>
    <xf numFmtId="0" fontId="17" fillId="23" borderId="105" applyNumberFormat="0" applyFont="0" applyAlignment="0" applyProtection="0"/>
    <xf numFmtId="0" fontId="21" fillId="20" borderId="104" applyNumberFormat="0" applyAlignment="0" applyProtection="0"/>
    <xf numFmtId="0" fontId="21" fillId="20" borderId="104" applyNumberFormat="0" applyAlignment="0" applyProtection="0"/>
    <xf numFmtId="0" fontId="35" fillId="20" borderId="106" applyNumberFormat="0" applyAlignment="0" applyProtection="0"/>
    <xf numFmtId="0" fontId="9" fillId="0" borderId="0"/>
    <xf numFmtId="0" fontId="9" fillId="0" borderId="0"/>
    <xf numFmtId="9" fontId="9" fillId="0" borderId="0" applyFont="0" applyFill="0" applyBorder="0" applyAlignment="0" applyProtection="0"/>
    <xf numFmtId="0" fontId="21" fillId="20" borderId="108" applyNumberFormat="0" applyAlignment="0" applyProtection="0"/>
    <xf numFmtId="0" fontId="29" fillId="7" borderId="108" applyNumberFormat="0" applyAlignment="0" applyProtection="0"/>
    <xf numFmtId="0" fontId="17" fillId="23" borderId="109" applyNumberFormat="0" applyFont="0" applyAlignment="0" applyProtection="0"/>
    <xf numFmtId="0" fontId="35" fillId="20" borderId="110" applyNumberFormat="0" applyAlignment="0" applyProtection="0"/>
    <xf numFmtId="0" fontId="37" fillId="0" borderId="111" applyNumberFormat="0" applyFill="0" applyAlignment="0" applyProtection="0"/>
    <xf numFmtId="0" fontId="9" fillId="0" borderId="0"/>
    <xf numFmtId="0" fontId="35" fillId="20" borderId="110" applyNumberFormat="0" applyAlignment="0" applyProtection="0"/>
    <xf numFmtId="0" fontId="21" fillId="20" borderId="108" applyNumberFormat="0" applyAlignment="0" applyProtection="0"/>
    <xf numFmtId="0" fontId="29" fillId="7" borderId="108" applyNumberFormat="0" applyAlignment="0" applyProtection="0"/>
    <xf numFmtId="0" fontId="37" fillId="0" borderId="111" applyNumberFormat="0" applyFill="0" applyAlignment="0" applyProtection="0"/>
    <xf numFmtId="0" fontId="21" fillId="20" borderId="108" applyNumberFormat="0" applyAlignment="0" applyProtection="0"/>
    <xf numFmtId="0" fontId="29" fillId="7" borderId="108" applyNumberFormat="0" applyAlignment="0" applyProtection="0"/>
    <xf numFmtId="0" fontId="35" fillId="20" borderId="110" applyNumberFormat="0" applyAlignment="0" applyProtection="0"/>
    <xf numFmtId="0" fontId="17" fillId="23" borderId="109" applyNumberFormat="0" applyFont="0" applyAlignment="0" applyProtection="0"/>
    <xf numFmtId="0" fontId="21" fillId="20" borderId="108" applyNumberFormat="0" applyAlignment="0" applyProtection="0"/>
    <xf numFmtId="0" fontId="17" fillId="23" borderId="109" applyNumberFormat="0" applyFont="0" applyAlignment="0" applyProtection="0"/>
    <xf numFmtId="0" fontId="29" fillId="7" borderId="108" applyNumberFormat="0" applyAlignment="0" applyProtection="0"/>
    <xf numFmtId="0" fontId="17" fillId="23" borderId="109" applyNumberFormat="0" applyFont="0" applyAlignment="0" applyProtection="0"/>
    <xf numFmtId="0" fontId="17" fillId="23" borderId="109" applyNumberFormat="0" applyFont="0" applyAlignment="0" applyProtection="0"/>
    <xf numFmtId="0" fontId="35" fillId="20" borderId="110" applyNumberFormat="0" applyAlignment="0" applyProtection="0"/>
    <xf numFmtId="0" fontId="37" fillId="0" borderId="111" applyNumberFormat="0" applyFill="0" applyAlignment="0" applyProtection="0"/>
    <xf numFmtId="0" fontId="29" fillId="7" borderId="108" applyNumberFormat="0" applyAlignment="0" applyProtection="0"/>
    <xf numFmtId="0" fontId="37" fillId="0" borderId="111" applyNumberFormat="0" applyFill="0" applyAlignment="0" applyProtection="0"/>
    <xf numFmtId="0" fontId="9" fillId="0" borderId="0"/>
    <xf numFmtId="0" fontId="9" fillId="0" borderId="0"/>
    <xf numFmtId="9" fontId="9" fillId="0" borderId="0" applyFont="0" applyFill="0" applyBorder="0" applyAlignment="0" applyProtection="0"/>
    <xf numFmtId="0" fontId="21" fillId="20" borderId="108" applyNumberFormat="0" applyAlignment="0" applyProtection="0"/>
    <xf numFmtId="0" fontId="29" fillId="7" borderId="108" applyNumberFormat="0" applyAlignment="0" applyProtection="0"/>
    <xf numFmtId="0" fontId="37" fillId="0" borderId="111" applyNumberFormat="0" applyFill="0" applyAlignment="0" applyProtection="0"/>
    <xf numFmtId="0" fontId="37" fillId="0" borderId="111" applyNumberFormat="0" applyFill="0" applyAlignment="0" applyProtection="0"/>
    <xf numFmtId="0" fontId="21" fillId="20" borderId="108" applyNumberFormat="0" applyAlignment="0" applyProtection="0"/>
    <xf numFmtId="0" fontId="35" fillId="20" borderId="110" applyNumberFormat="0" applyAlignment="0" applyProtection="0"/>
    <xf numFmtId="0" fontId="17" fillId="23" borderId="109" applyNumberFormat="0" applyFont="0" applyAlignment="0" applyProtection="0"/>
    <xf numFmtId="0" fontId="35" fillId="20" borderId="110" applyNumberFormat="0" applyAlignment="0" applyProtection="0"/>
    <xf numFmtId="0" fontId="37" fillId="0" borderId="111" applyNumberFormat="0" applyFill="0" applyAlignment="0" applyProtection="0"/>
    <xf numFmtId="0" fontId="37" fillId="0" borderId="111" applyNumberFormat="0" applyFill="0" applyAlignment="0" applyProtection="0"/>
    <xf numFmtId="0" fontId="35" fillId="20" borderId="110" applyNumberFormat="0" applyAlignment="0" applyProtection="0"/>
    <xf numFmtId="0" fontId="17" fillId="23" borderId="109" applyNumberFormat="0" applyFont="0" applyAlignment="0" applyProtection="0"/>
    <xf numFmtId="0" fontId="29" fillId="7" borderId="108" applyNumberFormat="0" applyAlignment="0" applyProtection="0"/>
    <xf numFmtId="0" fontId="17" fillId="23" borderId="109" applyNumberFormat="0" applyFont="0" applyAlignment="0" applyProtection="0"/>
    <xf numFmtId="0" fontId="35" fillId="20" borderId="110" applyNumberFormat="0" applyAlignment="0" applyProtection="0"/>
    <xf numFmtId="0" fontId="37" fillId="0" borderId="111" applyNumberFormat="0" applyFill="0" applyAlignment="0" applyProtection="0"/>
    <xf numFmtId="0" fontId="29" fillId="7" borderId="108" applyNumberFormat="0" applyAlignment="0" applyProtection="0"/>
    <xf numFmtId="0" fontId="21" fillId="20" borderId="108" applyNumberFormat="0" applyAlignment="0" applyProtection="0"/>
    <xf numFmtId="0" fontId="21" fillId="20" borderId="108" applyNumberFormat="0" applyAlignment="0" applyProtection="0"/>
    <xf numFmtId="0" fontId="17" fillId="23" borderId="109" applyNumberFormat="0" applyFont="0" applyAlignment="0" applyProtection="0"/>
    <xf numFmtId="0" fontId="9" fillId="0" borderId="0"/>
    <xf numFmtId="0" fontId="9" fillId="0" borderId="0"/>
    <xf numFmtId="9" fontId="9" fillId="0" borderId="0" applyFont="0" applyFill="0" applyBorder="0" applyAlignment="0" applyProtection="0"/>
    <xf numFmtId="0" fontId="17" fillId="23" borderId="109" applyNumberFormat="0" applyFont="0" applyAlignment="0" applyProtection="0"/>
    <xf numFmtId="0" fontId="21" fillId="20" borderId="108" applyNumberFormat="0" applyAlignment="0" applyProtection="0"/>
    <xf numFmtId="0" fontId="21" fillId="20" borderId="108" applyNumberFormat="0" applyAlignment="0" applyProtection="0"/>
    <xf numFmtId="0" fontId="29" fillId="7" borderId="108" applyNumberFormat="0" applyAlignment="0" applyProtection="0"/>
    <xf numFmtId="0" fontId="35" fillId="20" borderId="110" applyNumberFormat="0" applyAlignment="0" applyProtection="0"/>
    <xf numFmtId="0" fontId="29" fillId="7" borderId="108" applyNumberFormat="0" applyAlignment="0" applyProtection="0"/>
    <xf numFmtId="0" fontId="37" fillId="0" borderId="111" applyNumberFormat="0" applyFill="0" applyAlignment="0" applyProtection="0"/>
    <xf numFmtId="0" fontId="35" fillId="20" borderId="110" applyNumberFormat="0" applyAlignment="0" applyProtection="0"/>
    <xf numFmtId="0" fontId="8" fillId="0" borderId="0"/>
    <xf numFmtId="9" fontId="8" fillId="0" borderId="0" applyFont="0" applyFill="0" applyBorder="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7" fillId="0" borderId="0"/>
    <xf numFmtId="0" fontId="29" fillId="7" borderId="112" applyNumberFormat="0" applyAlignment="0" applyProtection="0"/>
    <xf numFmtId="0" fontId="7" fillId="0" borderId="0"/>
    <xf numFmtId="9" fontId="7" fillId="0" borderId="0" applyFont="0" applyFill="0" applyBorder="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17" fillId="23" borderId="113" applyNumberFormat="0" applyFont="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17" fillId="23" borderId="113" applyNumberFormat="0" applyFont="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35" fillId="20" borderId="114"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7" fillId="0" borderId="0"/>
    <xf numFmtId="0" fontId="17" fillId="23" borderId="113" applyNumberFormat="0" applyFont="0" applyAlignment="0" applyProtection="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7" fillId="0" borderId="0"/>
    <xf numFmtId="0" fontId="7" fillId="0" borderId="0"/>
    <xf numFmtId="9" fontId="7" fillId="0" borderId="0" applyFont="0" applyFill="0" applyBorder="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35" fillId="20" borderId="114" applyNumberFormat="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37" fillId="0" borderId="115" applyNumberFormat="0" applyFill="0" applyAlignment="0" applyProtection="0"/>
    <xf numFmtId="0" fontId="21" fillId="20"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9" fillId="7"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35" fillId="20" borderId="114" applyNumberFormat="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7" fillId="0" borderId="0"/>
    <xf numFmtId="0" fontId="29" fillId="7" borderId="112" applyNumberFormat="0" applyAlignment="0" applyProtection="0"/>
    <xf numFmtId="0" fontId="7" fillId="0" borderId="0"/>
    <xf numFmtId="9" fontId="7" fillId="0" borderId="0" applyFont="0" applyFill="0" applyBorder="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17" fillId="23" borderId="113" applyNumberFormat="0" applyFont="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17" fillId="23" borderId="113" applyNumberFormat="0" applyFont="0" applyAlignment="0" applyProtection="0"/>
    <xf numFmtId="0" fontId="37" fillId="0" borderId="115" applyNumberFormat="0" applyFill="0" applyAlignment="0" applyProtection="0"/>
    <xf numFmtId="0" fontId="29" fillId="7" borderId="112" applyNumberFormat="0" applyAlignment="0" applyProtection="0"/>
    <xf numFmtId="0" fontId="29" fillId="7"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9" fillId="7" borderId="112" applyNumberFormat="0" applyAlignment="0" applyProtection="0"/>
    <xf numFmtId="0" fontId="21" fillId="20" borderId="112" applyNumberFormat="0" applyAlignment="0" applyProtection="0"/>
    <xf numFmtId="0" fontId="35" fillId="20" borderId="114" applyNumberFormat="0" applyAlignment="0" applyProtection="0"/>
    <xf numFmtId="0" fontId="21" fillId="20"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29" fillId="7" borderId="112" applyNumberFormat="0" applyAlignment="0" applyProtection="0"/>
    <xf numFmtId="0" fontId="17" fillId="23" borderId="113" applyNumberFormat="0" applyFont="0" applyAlignment="0" applyProtection="0"/>
    <xf numFmtId="0" fontId="21" fillId="20"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21" fillId="20"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35" fillId="20" borderId="114" applyNumberFormat="0" applyAlignment="0" applyProtection="0"/>
    <xf numFmtId="0" fontId="21" fillId="20" borderId="112" applyNumberFormat="0" applyAlignment="0" applyProtection="0"/>
    <xf numFmtId="0" fontId="35" fillId="20" borderId="114" applyNumberFormat="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9" fillId="7" borderId="112" applyNumberFormat="0" applyAlignment="0" applyProtection="0"/>
    <xf numFmtId="0" fontId="29" fillId="7" borderId="112" applyNumberFormat="0" applyAlignment="0" applyProtection="0"/>
    <xf numFmtId="0" fontId="21" fillId="20"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29" fillId="7"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17" fillId="23" borderId="113" applyNumberFormat="0" applyFont="0" applyAlignment="0" applyProtection="0"/>
    <xf numFmtId="0" fontId="37" fillId="0" borderId="115" applyNumberFormat="0" applyFill="0" applyAlignment="0" applyProtection="0"/>
    <xf numFmtId="0" fontId="37" fillId="0" borderId="115" applyNumberFormat="0" applyFill="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35" fillId="20" borderId="114" applyNumberFormat="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7" fillId="0" borderId="0"/>
    <xf numFmtId="0" fontId="35" fillId="20" borderId="114" applyNumberFormat="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21" fillId="20" borderId="112"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37" fillId="0" borderId="115" applyNumberFormat="0" applyFill="0" applyAlignment="0" applyProtection="0"/>
    <xf numFmtId="0" fontId="7" fillId="0" borderId="0"/>
    <xf numFmtId="0" fontId="7" fillId="0" borderId="0"/>
    <xf numFmtId="9" fontId="7" fillId="0" borderId="0" applyFont="0" applyFill="0" applyBorder="0" applyAlignment="0" applyProtection="0"/>
    <xf numFmtId="0" fontId="21" fillId="20" borderId="112" applyNumberFormat="0" applyAlignment="0" applyProtection="0"/>
    <xf numFmtId="0" fontId="29" fillId="7" borderId="112"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21" fillId="20" borderId="112" applyNumberFormat="0" applyAlignment="0" applyProtection="0"/>
    <xf numFmtId="0" fontId="35" fillId="20" borderId="114"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37" fillId="0" borderId="115" applyNumberFormat="0" applyFill="0" applyAlignment="0" applyProtection="0"/>
    <xf numFmtId="0" fontId="35" fillId="20" borderId="114" applyNumberFormat="0" applyAlignment="0" applyProtection="0"/>
    <xf numFmtId="0" fontId="17" fillId="23" borderId="113" applyNumberFormat="0" applyFont="0" applyAlignment="0" applyProtection="0"/>
    <xf numFmtId="0" fontId="29" fillId="7" borderId="112" applyNumberFormat="0" applyAlignment="0" applyProtection="0"/>
    <xf numFmtId="0" fontId="17" fillId="23" borderId="113" applyNumberFormat="0" applyFont="0" applyAlignment="0" applyProtection="0"/>
    <xf numFmtId="0" fontId="35" fillId="20" borderId="114" applyNumberFormat="0" applyAlignment="0" applyProtection="0"/>
    <xf numFmtId="0" fontId="37" fillId="0" borderId="115" applyNumberFormat="0" applyFill="0" applyAlignment="0" applyProtection="0"/>
    <xf numFmtId="0" fontId="29" fillId="7" borderId="112" applyNumberFormat="0" applyAlignment="0" applyProtection="0"/>
    <xf numFmtId="0" fontId="21" fillId="20" borderId="112" applyNumberFormat="0" applyAlignment="0" applyProtection="0"/>
    <xf numFmtId="0" fontId="21" fillId="20" borderId="112" applyNumberFormat="0" applyAlignment="0" applyProtection="0"/>
    <xf numFmtId="0" fontId="17" fillId="23" borderId="113" applyNumberFormat="0" applyFont="0" applyAlignment="0" applyProtection="0"/>
    <xf numFmtId="0" fontId="7" fillId="0" borderId="0"/>
    <xf numFmtId="0" fontId="7" fillId="0" borderId="0"/>
    <xf numFmtId="9" fontId="7" fillId="0" borderId="0" applyFont="0" applyFill="0" applyBorder="0" applyAlignment="0" applyProtection="0"/>
    <xf numFmtId="0" fontId="17" fillId="23" borderId="113" applyNumberFormat="0" applyFont="0" applyAlignment="0" applyProtection="0"/>
    <xf numFmtId="0" fontId="21" fillId="20" borderId="112" applyNumberFormat="0" applyAlignment="0" applyProtection="0"/>
    <xf numFmtId="0" fontId="21" fillId="20" borderId="112" applyNumberFormat="0" applyAlignment="0" applyProtection="0"/>
    <xf numFmtId="0" fontId="29" fillId="7" borderId="112" applyNumberFormat="0" applyAlignment="0" applyProtection="0"/>
    <xf numFmtId="0" fontId="35" fillId="20" borderId="114" applyNumberFormat="0" applyAlignment="0" applyProtection="0"/>
    <xf numFmtId="0" fontId="29" fillId="7" borderId="112" applyNumberFormat="0" applyAlignment="0" applyProtection="0"/>
    <xf numFmtId="0" fontId="37" fillId="0" borderId="115" applyNumberFormat="0" applyFill="0" applyAlignment="0" applyProtection="0"/>
    <xf numFmtId="0" fontId="35" fillId="20" borderId="114" applyNumberFormat="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6" fillId="0" borderId="0"/>
    <xf numFmtId="0" fontId="29" fillId="7" borderId="116" applyNumberFormat="0" applyAlignment="0" applyProtection="0"/>
    <xf numFmtId="0" fontId="6" fillId="0" borderId="0"/>
    <xf numFmtId="9" fontId="6" fillId="0" borderId="0" applyFont="0" applyFill="0" applyBorder="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17" fillId="23" borderId="117" applyNumberFormat="0" applyFont="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17" fillId="23" borderId="117" applyNumberFormat="0" applyFont="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35" fillId="20" borderId="118"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6" fillId="0" borderId="0"/>
    <xf numFmtId="0" fontId="17" fillId="23" borderId="117" applyNumberFormat="0" applyFont="0" applyAlignment="0" applyProtection="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6" fillId="0" borderId="0"/>
    <xf numFmtId="0" fontId="6" fillId="0" borderId="0"/>
    <xf numFmtId="9" fontId="6" fillId="0" borderId="0" applyFont="0" applyFill="0" applyBorder="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35" fillId="20" borderId="118" applyNumberFormat="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37" fillId="0" borderId="119" applyNumberFormat="0" applyFill="0" applyAlignment="0" applyProtection="0"/>
    <xf numFmtId="0" fontId="21" fillId="20"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9" fillId="7"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35" fillId="20" borderId="118" applyNumberFormat="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6" fillId="0" borderId="0"/>
    <xf numFmtId="0" fontId="29" fillId="7" borderId="116" applyNumberFormat="0" applyAlignment="0" applyProtection="0"/>
    <xf numFmtId="0" fontId="6" fillId="0" borderId="0"/>
    <xf numFmtId="9" fontId="6" fillId="0" borderId="0" applyFont="0" applyFill="0" applyBorder="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17" fillId="23" borderId="117" applyNumberFormat="0" applyFont="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17" fillId="23" borderId="117" applyNumberFormat="0" applyFont="0" applyAlignment="0" applyProtection="0"/>
    <xf numFmtId="0" fontId="37" fillId="0" borderId="119" applyNumberFormat="0" applyFill="0" applyAlignment="0" applyProtection="0"/>
    <xf numFmtId="0" fontId="29" fillId="7" borderId="116" applyNumberFormat="0" applyAlignment="0" applyProtection="0"/>
    <xf numFmtId="0" fontId="29" fillId="7"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9" fillId="7" borderId="116" applyNumberFormat="0" applyAlignment="0" applyProtection="0"/>
    <xf numFmtId="0" fontId="21" fillId="20" borderId="116" applyNumberFormat="0" applyAlignment="0" applyProtection="0"/>
    <xf numFmtId="0" fontId="35" fillId="20" borderId="118" applyNumberFormat="0" applyAlignment="0" applyProtection="0"/>
    <xf numFmtId="0" fontId="21" fillId="20"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29" fillId="7" borderId="116" applyNumberFormat="0" applyAlignment="0" applyProtection="0"/>
    <xf numFmtId="0" fontId="17" fillId="23" borderId="117" applyNumberFormat="0" applyFont="0" applyAlignment="0" applyProtection="0"/>
    <xf numFmtId="0" fontId="21" fillId="20"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21" fillId="20"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35" fillId="20" borderId="118" applyNumberFormat="0" applyAlignment="0" applyProtection="0"/>
    <xf numFmtId="0" fontId="21" fillId="20" borderId="116" applyNumberFormat="0" applyAlignment="0" applyProtection="0"/>
    <xf numFmtId="0" fontId="35" fillId="20" borderId="118" applyNumberFormat="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9" fillId="7" borderId="116" applyNumberFormat="0" applyAlignment="0" applyProtection="0"/>
    <xf numFmtId="0" fontId="29" fillId="7" borderId="116" applyNumberFormat="0" applyAlignment="0" applyProtection="0"/>
    <xf numFmtId="0" fontId="21" fillId="20"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29" fillId="7"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17" fillId="23" borderId="117" applyNumberFormat="0" applyFont="0" applyAlignment="0" applyProtection="0"/>
    <xf numFmtId="0" fontId="37" fillId="0" borderId="119" applyNumberFormat="0" applyFill="0" applyAlignment="0" applyProtection="0"/>
    <xf numFmtId="0" fontId="37" fillId="0" borderId="119" applyNumberFormat="0" applyFill="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35" fillId="20" borderId="118" applyNumberFormat="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6" fillId="0" borderId="0"/>
    <xf numFmtId="0" fontId="35" fillId="20" borderId="118" applyNumberFormat="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21" fillId="20" borderId="116"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37" fillId="0" borderId="119" applyNumberFormat="0" applyFill="0" applyAlignment="0" applyProtection="0"/>
    <xf numFmtId="0" fontId="6" fillId="0" borderId="0"/>
    <xf numFmtId="0" fontId="6" fillId="0" borderId="0"/>
    <xf numFmtId="9" fontId="6" fillId="0" borderId="0" applyFont="0" applyFill="0" applyBorder="0" applyAlignment="0" applyProtection="0"/>
    <xf numFmtId="0" fontId="21" fillId="20" borderId="116" applyNumberFormat="0" applyAlignment="0" applyProtection="0"/>
    <xf numFmtId="0" fontId="29" fillId="7" borderId="116"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21" fillId="20" borderId="116" applyNumberFormat="0" applyAlignment="0" applyProtection="0"/>
    <xf numFmtId="0" fontId="35" fillId="20" borderId="118"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37" fillId="0" borderId="119" applyNumberFormat="0" applyFill="0" applyAlignment="0" applyProtection="0"/>
    <xf numFmtId="0" fontId="35" fillId="20" borderId="118" applyNumberFormat="0" applyAlignment="0" applyProtection="0"/>
    <xf numFmtId="0" fontId="17" fillId="23" borderId="117" applyNumberFormat="0" applyFont="0" applyAlignment="0" applyProtection="0"/>
    <xf numFmtId="0" fontId="29" fillId="7" borderId="116" applyNumberFormat="0" applyAlignment="0" applyProtection="0"/>
    <xf numFmtId="0" fontId="17" fillId="23" borderId="117" applyNumberFormat="0" applyFont="0" applyAlignment="0" applyProtection="0"/>
    <xf numFmtId="0" fontId="35" fillId="20" borderId="118" applyNumberFormat="0" applyAlignment="0" applyProtection="0"/>
    <xf numFmtId="0" fontId="37" fillId="0" borderId="119" applyNumberFormat="0" applyFill="0" applyAlignment="0" applyProtection="0"/>
    <xf numFmtId="0" fontId="29" fillId="7" borderId="116" applyNumberFormat="0" applyAlignment="0" applyProtection="0"/>
    <xf numFmtId="0" fontId="21" fillId="20" borderId="116" applyNumberFormat="0" applyAlignment="0" applyProtection="0"/>
    <xf numFmtId="0" fontId="21" fillId="20" borderId="116" applyNumberFormat="0" applyAlignment="0" applyProtection="0"/>
    <xf numFmtId="0" fontId="17" fillId="23" borderId="117" applyNumberFormat="0" applyFont="0" applyAlignment="0" applyProtection="0"/>
    <xf numFmtId="0" fontId="6" fillId="0" borderId="0"/>
    <xf numFmtId="0" fontId="6" fillId="0" borderId="0"/>
    <xf numFmtId="9" fontId="6" fillId="0" borderId="0" applyFont="0" applyFill="0" applyBorder="0" applyAlignment="0" applyProtection="0"/>
    <xf numFmtId="0" fontId="17" fillId="23" borderId="117" applyNumberFormat="0" applyFont="0" applyAlignment="0" applyProtection="0"/>
    <xf numFmtId="0" fontId="21" fillId="20" borderId="116" applyNumberFormat="0" applyAlignment="0" applyProtection="0"/>
    <xf numFmtId="0" fontId="21" fillId="20" borderId="116" applyNumberFormat="0" applyAlignment="0" applyProtection="0"/>
    <xf numFmtId="0" fontId="29" fillId="7" borderId="116" applyNumberFormat="0" applyAlignment="0" applyProtection="0"/>
    <xf numFmtId="0" fontId="35" fillId="20" borderId="118" applyNumberFormat="0" applyAlignment="0" applyProtection="0"/>
    <xf numFmtId="0" fontId="29" fillId="7" borderId="116" applyNumberFormat="0" applyAlignment="0" applyProtection="0"/>
    <xf numFmtId="0" fontId="37" fillId="0" borderId="119" applyNumberFormat="0" applyFill="0" applyAlignment="0" applyProtection="0"/>
    <xf numFmtId="0" fontId="35" fillId="20" borderId="118" applyNumberFormat="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5" fillId="0" borderId="0"/>
    <xf numFmtId="0" fontId="29" fillId="7" borderId="120" applyNumberFormat="0" applyAlignment="0" applyProtection="0"/>
    <xf numFmtId="0" fontId="5" fillId="0" borderId="0"/>
    <xf numFmtId="9" fontId="5" fillId="0" borderId="0" applyFont="0" applyFill="0" applyBorder="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17" fillId="23" borderId="121" applyNumberFormat="0" applyFont="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17" fillId="23" borderId="121" applyNumberFormat="0" applyFont="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35" fillId="20" borderId="122"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5" fillId="0" borderId="0"/>
    <xf numFmtId="0" fontId="17" fillId="23" borderId="121" applyNumberFormat="0" applyFont="0" applyAlignment="0" applyProtection="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5" fillId="0" borderId="0"/>
    <xf numFmtId="0" fontId="5" fillId="0" borderId="0"/>
    <xf numFmtId="9" fontId="5" fillId="0" borderId="0" applyFont="0" applyFill="0" applyBorder="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35" fillId="20" borderId="122" applyNumberFormat="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37" fillId="0" borderId="123" applyNumberFormat="0" applyFill="0" applyAlignment="0" applyProtection="0"/>
    <xf numFmtId="0" fontId="21" fillId="20"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9" fillId="7"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35" fillId="20" borderId="122" applyNumberFormat="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5" fillId="0" borderId="0"/>
    <xf numFmtId="0" fontId="29" fillId="7" borderId="120" applyNumberFormat="0" applyAlignment="0" applyProtection="0"/>
    <xf numFmtId="0" fontId="5" fillId="0" borderId="0"/>
    <xf numFmtId="9" fontId="5" fillId="0" borderId="0" applyFont="0" applyFill="0" applyBorder="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17" fillId="23" borderId="121" applyNumberFormat="0" applyFont="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17" fillId="23" borderId="121" applyNumberFormat="0" applyFont="0" applyAlignment="0" applyProtection="0"/>
    <xf numFmtId="0" fontId="37" fillId="0" borderId="123" applyNumberFormat="0" applyFill="0" applyAlignment="0" applyProtection="0"/>
    <xf numFmtId="0" fontId="29" fillId="7" borderId="120" applyNumberFormat="0" applyAlignment="0" applyProtection="0"/>
    <xf numFmtId="0" fontId="29" fillId="7"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9" fillId="7" borderId="120" applyNumberFormat="0" applyAlignment="0" applyProtection="0"/>
    <xf numFmtId="0" fontId="21" fillId="20" borderId="120" applyNumberFormat="0" applyAlignment="0" applyProtection="0"/>
    <xf numFmtId="0" fontId="35" fillId="20" borderId="122" applyNumberFormat="0" applyAlignment="0" applyProtection="0"/>
    <xf numFmtId="0" fontId="21" fillId="20"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29" fillId="7" borderId="120" applyNumberFormat="0" applyAlignment="0" applyProtection="0"/>
    <xf numFmtId="0" fontId="17" fillId="23" borderId="121" applyNumberFormat="0" applyFont="0" applyAlignment="0" applyProtection="0"/>
    <xf numFmtId="0" fontId="21" fillId="20"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21" fillId="20"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35" fillId="20" borderId="122" applyNumberFormat="0" applyAlignment="0" applyProtection="0"/>
    <xf numFmtId="0" fontId="21" fillId="20" borderId="120" applyNumberFormat="0" applyAlignment="0" applyProtection="0"/>
    <xf numFmtId="0" fontId="35" fillId="20" borderId="122" applyNumberFormat="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9" fillId="7" borderId="120" applyNumberFormat="0" applyAlignment="0" applyProtection="0"/>
    <xf numFmtId="0" fontId="29" fillId="7" borderId="120" applyNumberFormat="0" applyAlignment="0" applyProtection="0"/>
    <xf numFmtId="0" fontId="21" fillId="20"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29" fillId="7"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17" fillId="23" borderId="121" applyNumberFormat="0" applyFont="0" applyAlignment="0" applyProtection="0"/>
    <xf numFmtId="0" fontId="37" fillId="0" borderId="123" applyNumberFormat="0" applyFill="0" applyAlignment="0" applyProtection="0"/>
    <xf numFmtId="0" fontId="37" fillId="0" borderId="123" applyNumberFormat="0" applyFill="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35" fillId="20" borderId="122" applyNumberFormat="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5" fillId="0" borderId="0"/>
    <xf numFmtId="0" fontId="35" fillId="20" borderId="122" applyNumberFormat="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21" fillId="20" borderId="120"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37" fillId="0" borderId="123" applyNumberFormat="0" applyFill="0" applyAlignment="0" applyProtection="0"/>
    <xf numFmtId="0" fontId="5" fillId="0" borderId="0"/>
    <xf numFmtId="0" fontId="5" fillId="0" borderId="0"/>
    <xf numFmtId="9" fontId="5" fillId="0" borderId="0" applyFont="0" applyFill="0" applyBorder="0" applyAlignment="0" applyProtection="0"/>
    <xf numFmtId="0" fontId="21" fillId="20" borderId="120" applyNumberFormat="0" applyAlignment="0" applyProtection="0"/>
    <xf numFmtId="0" fontId="29" fillId="7" borderId="120"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21" fillId="20" borderId="120" applyNumberFormat="0" applyAlignment="0" applyProtection="0"/>
    <xf numFmtId="0" fontId="35" fillId="20" borderId="122"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37" fillId="0" borderId="123" applyNumberFormat="0" applyFill="0" applyAlignment="0" applyProtection="0"/>
    <xf numFmtId="0" fontId="35" fillId="20" borderId="122" applyNumberFormat="0" applyAlignment="0" applyProtection="0"/>
    <xf numFmtId="0" fontId="17" fillId="23" borderId="121" applyNumberFormat="0" applyFont="0" applyAlignment="0" applyProtection="0"/>
    <xf numFmtId="0" fontId="29" fillId="7" borderId="120" applyNumberFormat="0" applyAlignment="0" applyProtection="0"/>
    <xf numFmtId="0" fontId="17" fillId="23" borderId="121" applyNumberFormat="0" applyFont="0" applyAlignment="0" applyProtection="0"/>
    <xf numFmtId="0" fontId="35" fillId="20" borderId="122" applyNumberFormat="0" applyAlignment="0" applyProtection="0"/>
    <xf numFmtId="0" fontId="37" fillId="0" borderId="123" applyNumberFormat="0" applyFill="0" applyAlignment="0" applyProtection="0"/>
    <xf numFmtId="0" fontId="29" fillId="7" borderId="120" applyNumberFormat="0" applyAlignment="0" applyProtection="0"/>
    <xf numFmtId="0" fontId="21" fillId="20" borderId="120" applyNumberFormat="0" applyAlignment="0" applyProtection="0"/>
    <xf numFmtId="0" fontId="21" fillId="20" borderId="120" applyNumberFormat="0" applyAlignment="0" applyProtection="0"/>
    <xf numFmtId="0" fontId="17" fillId="23" borderId="121" applyNumberFormat="0" applyFont="0" applyAlignment="0" applyProtection="0"/>
    <xf numFmtId="0" fontId="5" fillId="0" borderId="0"/>
    <xf numFmtId="0" fontId="5" fillId="0" borderId="0"/>
    <xf numFmtId="9" fontId="5" fillId="0" borderId="0" applyFont="0" applyFill="0" applyBorder="0" applyAlignment="0" applyProtection="0"/>
    <xf numFmtId="0" fontId="17" fillId="23" borderId="121" applyNumberFormat="0" applyFont="0" applyAlignment="0" applyProtection="0"/>
    <xf numFmtId="0" fontId="21" fillId="20" borderId="120" applyNumberFormat="0" applyAlignment="0" applyProtection="0"/>
    <xf numFmtId="0" fontId="21" fillId="20" borderId="120" applyNumberFormat="0" applyAlignment="0" applyProtection="0"/>
    <xf numFmtId="0" fontId="29" fillId="7" borderId="120" applyNumberFormat="0" applyAlignment="0" applyProtection="0"/>
    <xf numFmtId="0" fontId="35" fillId="20" borderId="122" applyNumberFormat="0" applyAlignment="0" applyProtection="0"/>
    <xf numFmtId="0" fontId="29" fillId="7" borderId="120" applyNumberFormat="0" applyAlignment="0" applyProtection="0"/>
    <xf numFmtId="0" fontId="37" fillId="0" borderId="123" applyNumberFormat="0" applyFill="0" applyAlignment="0" applyProtection="0"/>
    <xf numFmtId="0" fontId="35" fillId="20" borderId="122" applyNumberFormat="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4" fillId="0" borderId="0"/>
    <xf numFmtId="0" fontId="29" fillId="7" borderId="124" applyNumberFormat="0" applyAlignment="0" applyProtection="0"/>
    <xf numFmtId="0" fontId="4" fillId="0" borderId="0"/>
    <xf numFmtId="9" fontId="4" fillId="0" borderId="0" applyFont="0" applyFill="0" applyBorder="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17" fillId="23" borderId="125" applyNumberFormat="0" applyFont="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17" fillId="23" borderId="125" applyNumberFormat="0" applyFont="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35" fillId="20" borderId="126"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4" fillId="0" borderId="0"/>
    <xf numFmtId="0" fontId="17" fillId="23" borderId="125" applyNumberFormat="0" applyFont="0" applyAlignment="0" applyProtection="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4" fillId="0" borderId="0"/>
    <xf numFmtId="0" fontId="4" fillId="0" borderId="0"/>
    <xf numFmtId="9" fontId="4" fillId="0" borderId="0" applyFont="0" applyFill="0" applyBorder="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35" fillId="20" borderId="126" applyNumberFormat="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37" fillId="0" borderId="127" applyNumberFormat="0" applyFill="0" applyAlignment="0" applyProtection="0"/>
    <xf numFmtId="0" fontId="21" fillId="20"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9" fillId="7"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35" fillId="20" borderId="126" applyNumberFormat="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4" fillId="0" borderId="0"/>
    <xf numFmtId="0" fontId="29" fillId="7" borderId="124" applyNumberFormat="0" applyAlignment="0" applyProtection="0"/>
    <xf numFmtId="0" fontId="4" fillId="0" borderId="0"/>
    <xf numFmtId="9" fontId="4" fillId="0" borderId="0" applyFont="0" applyFill="0" applyBorder="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17" fillId="23" borderId="125" applyNumberFormat="0" applyFont="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17" fillId="23" borderId="125" applyNumberFormat="0" applyFont="0" applyAlignment="0" applyProtection="0"/>
    <xf numFmtId="0" fontId="37" fillId="0" borderId="127" applyNumberFormat="0" applyFill="0" applyAlignment="0" applyProtection="0"/>
    <xf numFmtId="0" fontId="29" fillId="7" borderId="124" applyNumberFormat="0" applyAlignment="0" applyProtection="0"/>
    <xf numFmtId="0" fontId="29" fillId="7"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9" fillId="7" borderId="124" applyNumberFormat="0" applyAlignment="0" applyProtection="0"/>
    <xf numFmtId="0" fontId="21" fillId="20" borderId="124" applyNumberFormat="0" applyAlignment="0" applyProtection="0"/>
    <xf numFmtId="0" fontId="35" fillId="20" borderId="126" applyNumberFormat="0" applyAlignment="0" applyProtection="0"/>
    <xf numFmtId="0" fontId="21" fillId="20"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29" fillId="7" borderId="124" applyNumberFormat="0" applyAlignment="0" applyProtection="0"/>
    <xf numFmtId="0" fontId="17" fillId="23" borderId="125" applyNumberFormat="0" applyFont="0" applyAlignment="0" applyProtection="0"/>
    <xf numFmtId="0" fontId="21" fillId="20"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21" fillId="20"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0" fontId="35" fillId="20" borderId="126" applyNumberFormat="0" applyAlignment="0" applyProtection="0"/>
    <xf numFmtId="0" fontId="21" fillId="20" borderId="124" applyNumberFormat="0" applyAlignment="0" applyProtection="0"/>
    <xf numFmtId="0" fontId="35" fillId="20" borderId="126" applyNumberFormat="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9" fillId="7" borderId="124" applyNumberFormat="0" applyAlignment="0" applyProtection="0"/>
    <xf numFmtId="0" fontId="29" fillId="7" borderId="124" applyNumberFormat="0" applyAlignment="0" applyProtection="0"/>
    <xf numFmtId="0" fontId="21" fillId="20"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29" fillId="7"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17" fillId="23" borderId="125" applyNumberFormat="0" applyFont="0" applyAlignment="0" applyProtection="0"/>
    <xf numFmtId="0" fontId="37" fillId="0" borderId="127" applyNumberFormat="0" applyFill="0" applyAlignment="0" applyProtection="0"/>
    <xf numFmtId="0" fontId="37" fillId="0" borderId="127" applyNumberFormat="0" applyFill="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35" fillId="20" borderId="126" applyNumberFormat="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4" fillId="0" borderId="0"/>
    <xf numFmtId="0" fontId="35" fillId="20" borderId="126" applyNumberFormat="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21" fillId="20" borderId="124"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37" fillId="0" borderId="127" applyNumberFormat="0" applyFill="0" applyAlignment="0" applyProtection="0"/>
    <xf numFmtId="0" fontId="4" fillId="0" borderId="0"/>
    <xf numFmtId="0" fontId="4" fillId="0" borderId="0"/>
    <xf numFmtId="9" fontId="4" fillId="0" borderId="0" applyFont="0" applyFill="0" applyBorder="0" applyAlignment="0" applyProtection="0"/>
    <xf numFmtId="0" fontId="21" fillId="20" borderId="124" applyNumberFormat="0" applyAlignment="0" applyProtection="0"/>
    <xf numFmtId="0" fontId="29" fillId="7" borderId="124"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21" fillId="20" borderId="124" applyNumberFormat="0" applyAlignment="0" applyProtection="0"/>
    <xf numFmtId="0" fontId="35" fillId="20" borderId="126"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37" fillId="0" borderId="127" applyNumberFormat="0" applyFill="0" applyAlignment="0" applyProtection="0"/>
    <xf numFmtId="0" fontId="35" fillId="20" borderId="126" applyNumberFormat="0" applyAlignment="0" applyProtection="0"/>
    <xf numFmtId="0" fontId="17" fillId="23" borderId="125" applyNumberFormat="0" applyFont="0" applyAlignment="0" applyProtection="0"/>
    <xf numFmtId="0" fontId="29" fillId="7" borderId="124" applyNumberFormat="0" applyAlignment="0" applyProtection="0"/>
    <xf numFmtId="0" fontId="17" fillId="23" borderId="125" applyNumberFormat="0" applyFont="0" applyAlignment="0" applyProtection="0"/>
    <xf numFmtId="0" fontId="35" fillId="20" borderId="126" applyNumberFormat="0" applyAlignment="0" applyProtection="0"/>
    <xf numFmtId="0" fontId="37" fillId="0" borderId="127" applyNumberFormat="0" applyFill="0" applyAlignment="0" applyProtection="0"/>
    <xf numFmtId="0" fontId="29" fillId="7" borderId="124" applyNumberFormat="0" applyAlignment="0" applyProtection="0"/>
    <xf numFmtId="0" fontId="21" fillId="20" borderId="124" applyNumberFormat="0" applyAlignment="0" applyProtection="0"/>
    <xf numFmtId="0" fontId="21" fillId="20" borderId="124" applyNumberFormat="0" applyAlignment="0" applyProtection="0"/>
    <xf numFmtId="0" fontId="17" fillId="23" borderId="125" applyNumberFormat="0" applyFont="0" applyAlignment="0" applyProtection="0"/>
    <xf numFmtId="0" fontId="4" fillId="0" borderId="0"/>
    <xf numFmtId="0" fontId="4" fillId="0" borderId="0"/>
    <xf numFmtId="9" fontId="4" fillId="0" borderId="0" applyFont="0" applyFill="0" applyBorder="0" applyAlignment="0" applyProtection="0"/>
    <xf numFmtId="0" fontId="17" fillId="23" borderId="125" applyNumberFormat="0" applyFont="0" applyAlignment="0" applyProtection="0"/>
    <xf numFmtId="0" fontId="21" fillId="20" borderId="124" applyNumberFormat="0" applyAlignment="0" applyProtection="0"/>
    <xf numFmtId="0" fontId="21" fillId="20" borderId="124" applyNumberFormat="0" applyAlignment="0" applyProtection="0"/>
    <xf numFmtId="0" fontId="29" fillId="7" borderId="124" applyNumberFormat="0" applyAlignment="0" applyProtection="0"/>
    <xf numFmtId="0" fontId="35" fillId="20" borderId="126" applyNumberFormat="0" applyAlignment="0" applyProtection="0"/>
    <xf numFmtId="0" fontId="29" fillId="7" borderId="124" applyNumberFormat="0" applyAlignment="0" applyProtection="0"/>
    <xf numFmtId="0" fontId="37" fillId="0" borderId="127" applyNumberFormat="0" applyFill="0" applyAlignment="0" applyProtection="0"/>
    <xf numFmtId="0" fontId="35" fillId="20" borderId="126" applyNumberFormat="0" applyAlignment="0" applyProtection="0"/>
    <xf numFmtId="9" fontId="75" fillId="0" borderId="0" applyFont="0" applyFill="0" applyBorder="0" applyAlignment="0" applyProtection="0"/>
    <xf numFmtId="0" fontId="3" fillId="0" borderId="0"/>
    <xf numFmtId="44" fontId="17" fillId="0" borderId="0" applyFont="0" applyFill="0" applyBorder="0" applyAlignment="0" applyProtection="0"/>
    <xf numFmtId="44" fontId="17" fillId="0" borderId="0" applyFont="0" applyFill="0" applyBorder="0" applyAlignment="0" applyProtection="0"/>
    <xf numFmtId="0" fontId="2" fillId="0" borderId="0"/>
    <xf numFmtId="0" fontId="1" fillId="0" borderId="0"/>
  </cellStyleXfs>
  <cellXfs count="1024">
    <xf numFmtId="0" fontId="0" fillId="0" borderId="0" xfId="0"/>
    <xf numFmtId="0" fontId="41" fillId="0" borderId="0" xfId="0" applyFont="1"/>
    <xf numFmtId="0" fontId="43" fillId="0" borderId="0" xfId="0" applyFont="1"/>
    <xf numFmtId="0" fontId="43" fillId="0" borderId="0" xfId="0" applyFont="1" applyBorder="1"/>
    <xf numFmtId="0" fontId="43" fillId="0" borderId="0" xfId="0" applyFont="1" applyBorder="1" applyAlignment="1">
      <alignment horizontal="center" vertical="center" wrapText="1"/>
    </xf>
    <xf numFmtId="3" fontId="43" fillId="0" borderId="0" xfId="0" applyNumberFormat="1" applyFont="1"/>
    <xf numFmtId="164" fontId="43" fillId="0" borderId="0" xfId="0" applyNumberFormat="1" applyFont="1" applyBorder="1" applyAlignment="1">
      <alignment horizontal="center"/>
    </xf>
    <xf numFmtId="164" fontId="43" fillId="0" borderId="0" xfId="0" applyNumberFormat="1" applyFont="1" applyAlignment="1">
      <alignment horizontal="center"/>
    </xf>
    <xf numFmtId="0" fontId="43" fillId="0" borderId="0" xfId="0" applyNumberFormat="1" applyFont="1" applyBorder="1" applyAlignment="1">
      <alignment horizontal="left" indent="2"/>
    </xf>
    <xf numFmtId="0" fontId="46" fillId="0" borderId="0" xfId="0" applyFont="1"/>
    <xf numFmtId="3" fontId="43" fillId="0" borderId="0" xfId="0" applyNumberFormat="1" applyFont="1" applyFill="1" applyBorder="1" applyAlignment="1">
      <alignment horizontal="center"/>
    </xf>
    <xf numFmtId="3" fontId="43" fillId="0" borderId="0" xfId="0" applyNumberFormat="1" applyFont="1" applyFill="1" applyBorder="1" applyAlignment="1">
      <alignment horizontal="right"/>
    </xf>
    <xf numFmtId="164" fontId="43" fillId="0" borderId="0" xfId="0" applyNumberFormat="1" applyFont="1" applyFill="1" applyBorder="1" applyAlignment="1">
      <alignment horizontal="center"/>
    </xf>
    <xf numFmtId="164" fontId="46" fillId="0" borderId="0" xfId="0" applyNumberFormat="1" applyFont="1"/>
    <xf numFmtId="164" fontId="43" fillId="0" borderId="0" xfId="0" applyNumberFormat="1" applyFont="1"/>
    <xf numFmtId="0" fontId="43" fillId="0" borderId="11" xfId="0" applyNumberFormat="1" applyFont="1" applyBorder="1" applyAlignment="1">
      <alignment horizontal="left" indent="2"/>
    </xf>
    <xf numFmtId="3" fontId="43" fillId="0" borderId="11" xfId="0" applyNumberFormat="1" applyFont="1" applyFill="1" applyBorder="1" applyAlignment="1">
      <alignment horizontal="center"/>
    </xf>
    <xf numFmtId="3" fontId="43" fillId="0" borderId="11" xfId="0" applyNumberFormat="1" applyFont="1" applyFill="1" applyBorder="1" applyAlignment="1">
      <alignment horizontal="right"/>
    </xf>
    <xf numFmtId="164" fontId="43" fillId="0" borderId="11" xfId="0" applyNumberFormat="1" applyFont="1" applyFill="1" applyBorder="1" applyAlignment="1">
      <alignment horizontal="center"/>
    </xf>
    <xf numFmtId="0" fontId="43" fillId="0" borderId="0" xfId="0" applyFont="1" applyAlignment="1">
      <alignment horizontal="center"/>
    </xf>
    <xf numFmtId="0" fontId="43" fillId="0" borderId="0" xfId="0" applyFont="1" applyBorder="1" applyAlignment="1">
      <alignment vertical="center" wrapText="1"/>
    </xf>
    <xf numFmtId="164" fontId="43" fillId="0" borderId="0" xfId="0" applyNumberFormat="1" applyFont="1" applyBorder="1" applyAlignment="1">
      <alignment horizontal="center" vertical="center" wrapText="1"/>
    </xf>
    <xf numFmtId="164" fontId="44" fillId="0" borderId="0" xfId="0" applyNumberFormat="1" applyFont="1" applyBorder="1" applyAlignment="1">
      <alignment horizontal="center"/>
    </xf>
    <xf numFmtId="164" fontId="43" fillId="0" borderId="0" xfId="0" applyNumberFormat="1" applyFont="1" applyBorder="1"/>
    <xf numFmtId="0" fontId="43" fillId="0" borderId="11" xfId="0" applyFont="1" applyBorder="1" applyAlignment="1">
      <alignment horizontal="left" indent="2"/>
    </xf>
    <xf numFmtId="0" fontId="41" fillId="0" borderId="11" xfId="0" applyFont="1" applyBorder="1"/>
    <xf numFmtId="0" fontId="0" fillId="0" borderId="0" xfId="0" applyAlignment="1">
      <alignment vertical="center" wrapText="1"/>
    </xf>
    <xf numFmtId="164" fontId="41" fillId="0" borderId="0" xfId="0" applyNumberFormat="1" applyFont="1"/>
    <xf numFmtId="0" fontId="0" fillId="24" borderId="0" xfId="0" applyFill="1"/>
    <xf numFmtId="0" fontId="39" fillId="0" borderId="0" xfId="0" applyFont="1"/>
    <xf numFmtId="0" fontId="39" fillId="0" borderId="0" xfId="0" applyFont="1" applyBorder="1"/>
    <xf numFmtId="0" fontId="39" fillId="0" borderId="0" xfId="0" applyFont="1" applyBorder="1" applyAlignment="1"/>
    <xf numFmtId="3" fontId="39" fillId="0" borderId="0" xfId="39" applyNumberFormat="1" applyFont="1" applyBorder="1" applyAlignment="1">
      <alignment horizontal="center"/>
    </xf>
    <xf numFmtId="164" fontId="39" fillId="0" borderId="0" xfId="39" applyNumberFormat="1" applyFont="1" applyBorder="1" applyAlignment="1">
      <alignment horizontal="center"/>
    </xf>
    <xf numFmtId="164" fontId="43" fillId="0" borderId="0" xfId="0" applyNumberFormat="1" applyFont="1" applyAlignment="1">
      <alignment horizontal="right"/>
    </xf>
    <xf numFmtId="0" fontId="28" fillId="0" borderId="0" xfId="34" applyAlignment="1" applyProtection="1">
      <alignment vertical="center"/>
    </xf>
    <xf numFmtId="3" fontId="44" fillId="0" borderId="0" xfId="0" applyNumberFormat="1" applyFont="1" applyAlignment="1">
      <alignment vertical="center"/>
    </xf>
    <xf numFmtId="164" fontId="44" fillId="0" borderId="0" xfId="0" applyNumberFormat="1" applyFont="1" applyAlignment="1">
      <alignment horizontal="right" vertical="center"/>
    </xf>
    <xf numFmtId="164" fontId="44" fillId="0" borderId="0" xfId="0" applyNumberFormat="1" applyFont="1" applyAlignment="1">
      <alignment vertical="center"/>
    </xf>
    <xf numFmtId="164" fontId="44" fillId="0" borderId="0" xfId="0" applyNumberFormat="1" applyFont="1" applyAlignment="1">
      <alignment horizontal="center" vertical="center"/>
    </xf>
    <xf numFmtId="0" fontId="44" fillId="0" borderId="0" xfId="0" applyFont="1" applyAlignment="1">
      <alignment vertical="center"/>
    </xf>
    <xf numFmtId="3" fontId="43" fillId="0" borderId="0" xfId="0" applyNumberFormat="1" applyFont="1" applyFill="1" applyBorder="1" applyAlignment="1">
      <alignment horizontal="center" vertical="center" wrapText="1"/>
    </xf>
    <xf numFmtId="0" fontId="43" fillId="0" borderId="11" xfId="0" applyFont="1" applyBorder="1" applyAlignment="1"/>
    <xf numFmtId="3" fontId="43" fillId="0" borderId="11" xfId="39" applyNumberFormat="1" applyFont="1" applyFill="1" applyBorder="1" applyAlignment="1">
      <alignment horizontal="center"/>
    </xf>
    <xf numFmtId="0" fontId="44" fillId="0" borderId="0" xfId="0" applyFont="1" applyAlignment="1"/>
    <xf numFmtId="0" fontId="39" fillId="0" borderId="0" xfId="0" applyFont="1" applyAlignment="1">
      <alignment horizontal="left" indent="1"/>
    </xf>
    <xf numFmtId="0" fontId="39" fillId="0" borderId="0" xfId="38" applyFont="1" applyFill="1"/>
    <xf numFmtId="164" fontId="39" fillId="0" borderId="0" xfId="38" applyNumberFormat="1" applyFont="1"/>
    <xf numFmtId="0" fontId="39" fillId="0" borderId="0" xfId="0" applyNumberFormat="1" applyFont="1" applyBorder="1" applyAlignment="1">
      <alignment horizontal="left" indent="2"/>
    </xf>
    <xf numFmtId="0" fontId="52" fillId="0" borderId="0" xfId="0" applyFont="1"/>
    <xf numFmtId="0" fontId="17" fillId="0" borderId="0" xfId="0" applyFont="1"/>
    <xf numFmtId="164" fontId="39" fillId="0" borderId="0" xfId="0" applyNumberFormat="1" applyFont="1" applyAlignment="1">
      <alignment horizontal="right"/>
    </xf>
    <xf numFmtId="3" fontId="39" fillId="0" borderId="0" xfId="0" applyNumberFormat="1" applyFont="1"/>
    <xf numFmtId="164" fontId="39" fillId="0" borderId="0" xfId="0" applyNumberFormat="1" applyFont="1"/>
    <xf numFmtId="0" fontId="48" fillId="24" borderId="0" xfId="46" applyFont="1" applyFill="1" applyAlignment="1">
      <alignment horizontal="right"/>
    </xf>
    <xf numFmtId="0" fontId="39" fillId="0" borderId="0" xfId="0" applyFont="1" applyBorder="1" applyAlignment="1">
      <alignment horizontal="left" indent="1"/>
    </xf>
    <xf numFmtId="0" fontId="39" fillId="0" borderId="0" xfId="0" quotePrefix="1" applyFont="1" applyBorder="1" applyAlignment="1">
      <alignment horizontal="left" vertical="center" wrapText="1" indent="1"/>
    </xf>
    <xf numFmtId="0" fontId="39" fillId="0" borderId="0" xfId="0" quotePrefix="1" applyFont="1" applyFill="1" applyBorder="1" applyAlignment="1">
      <alignment horizontal="left" vertical="center" wrapText="1" indent="1"/>
    </xf>
    <xf numFmtId="0" fontId="39" fillId="0" borderId="0" xfId="38" applyFont="1"/>
    <xf numFmtId="3" fontId="39" fillId="0" borderId="0" xfId="38" applyNumberFormat="1" applyFont="1"/>
    <xf numFmtId="0" fontId="39" fillId="0" borderId="10" xfId="0" applyFont="1" applyBorder="1"/>
    <xf numFmtId="0" fontId="39" fillId="0" borderId="11" xfId="0" applyFont="1" applyBorder="1" applyAlignment="1">
      <alignment vertical="center" wrapText="1"/>
    </xf>
    <xf numFmtId="0" fontId="39" fillId="0" borderId="11" xfId="40" applyFont="1" applyBorder="1" applyAlignment="1">
      <protection locked="0"/>
    </xf>
    <xf numFmtId="164" fontId="39" fillId="0" borderId="0" xfId="40" applyNumberFormat="1" applyFont="1" applyAlignment="1">
      <alignment horizontal="right" vertical="center"/>
      <protection locked="0"/>
    </xf>
    <xf numFmtId="164" fontId="39" fillId="0" borderId="0" xfId="40" applyNumberFormat="1" applyFont="1" applyAlignment="1">
      <alignment vertical="center"/>
      <protection locked="0"/>
    </xf>
    <xf numFmtId="0" fontId="40" fillId="0" borderId="0" xfId="49" applyFont="1"/>
    <xf numFmtId="3" fontId="39" fillId="0" borderId="0" xfId="49" applyNumberFormat="1" applyFont="1"/>
    <xf numFmtId="164" fontId="44" fillId="0" borderId="0" xfId="0" applyNumberFormat="1" applyFont="1" applyAlignment="1">
      <alignment horizontal="center"/>
    </xf>
    <xf numFmtId="0" fontId="41" fillId="0" borderId="0" xfId="49" applyFont="1"/>
    <xf numFmtId="0" fontId="40" fillId="0" borderId="0" xfId="49" applyFont="1" applyAlignment="1"/>
    <xf numFmtId="164" fontId="41" fillId="0" borderId="0" xfId="49" applyNumberFormat="1" applyFont="1" applyAlignment="1">
      <alignment horizontal="right"/>
    </xf>
    <xf numFmtId="0" fontId="39" fillId="0" borderId="0" xfId="49" applyFont="1"/>
    <xf numFmtId="0" fontId="39" fillId="0" borderId="11" xfId="49" applyFont="1" applyBorder="1" applyAlignment="1"/>
    <xf numFmtId="0" fontId="39" fillId="0" borderId="0" xfId="49" applyFont="1" applyBorder="1" applyAlignment="1"/>
    <xf numFmtId="164" fontId="39" fillId="0" borderId="0" xfId="49" applyNumberFormat="1" applyFont="1" applyAlignment="1">
      <alignment horizontal="right"/>
    </xf>
    <xf numFmtId="164" fontId="39" fillId="0" borderId="0" xfId="49" applyNumberFormat="1" applyFont="1"/>
    <xf numFmtId="164" fontId="39" fillId="0" borderId="11" xfId="39" applyNumberFormat="1" applyFont="1" applyBorder="1" applyAlignment="1">
      <alignment horizontal="right"/>
    </xf>
    <xf numFmtId="3" fontId="39" fillId="0" borderId="11" xfId="39" applyNumberFormat="1" applyFont="1" applyFill="1" applyBorder="1" applyAlignment="1">
      <alignment horizontal="right"/>
    </xf>
    <xf numFmtId="3" fontId="39" fillId="0" borderId="0" xfId="49" applyNumberFormat="1" applyFont="1" applyFill="1" applyAlignment="1" applyProtection="1">
      <alignment horizontal="right"/>
      <protection hidden="1"/>
    </xf>
    <xf numFmtId="0" fontId="48" fillId="0" borderId="0" xfId="49" applyFont="1"/>
    <xf numFmtId="164" fontId="39" fillId="0" borderId="0" xfId="49" applyNumberFormat="1" applyFont="1" applyBorder="1" applyAlignment="1">
      <alignment horizontal="center" vertical="center" wrapText="1"/>
    </xf>
    <xf numFmtId="3" fontId="39" fillId="0" borderId="0" xfId="49" applyNumberFormat="1" applyFont="1" applyFill="1" applyBorder="1" applyAlignment="1">
      <alignment horizontal="center" vertical="center" wrapText="1"/>
    </xf>
    <xf numFmtId="0" fontId="39" fillId="0" borderId="0" xfId="49" applyFont="1" applyBorder="1" applyAlignment="1">
      <alignment vertical="center" wrapText="1"/>
    </xf>
    <xf numFmtId="0" fontId="39" fillId="0" borderId="11" xfId="49" applyFont="1" applyBorder="1" applyAlignment="1">
      <alignment vertical="center" wrapText="1"/>
    </xf>
    <xf numFmtId="0" fontId="39" fillId="0" borderId="10" xfId="49" applyFont="1" applyBorder="1"/>
    <xf numFmtId="0" fontId="44" fillId="0" borderId="0" xfId="49" applyFont="1" applyAlignment="1">
      <alignment vertical="center"/>
    </xf>
    <xf numFmtId="164" fontId="44" fillId="0" borderId="0" xfId="49" applyNumberFormat="1" applyFont="1" applyAlignment="1">
      <alignment vertical="center"/>
    </xf>
    <xf numFmtId="0" fontId="54" fillId="0" borderId="0" xfId="49" applyNumberFormat="1" applyFont="1" applyAlignment="1" applyProtection="1">
      <alignment vertical="center"/>
      <protection locked="0" hidden="1"/>
    </xf>
    <xf numFmtId="0" fontId="39" fillId="0" borderId="0" xfId="0" applyFont="1" applyFill="1" applyAlignment="1">
      <alignment horizontal="left" wrapText="1" indent="1"/>
    </xf>
    <xf numFmtId="0" fontId="41" fillId="0" borderId="0" xfId="0" applyFont="1" applyAlignment="1">
      <alignment horizontal="right"/>
    </xf>
    <xf numFmtId="165" fontId="39" fillId="0" borderId="0" xfId="49" applyNumberFormat="1" applyFont="1" applyFill="1" applyAlignment="1" applyProtection="1">
      <alignment horizontal="right"/>
      <protection hidden="1"/>
    </xf>
    <xf numFmtId="0" fontId="41" fillId="0" borderId="14" xfId="49" applyFont="1" applyFill="1" applyBorder="1" applyAlignment="1" applyProtection="1">
      <alignment horizontal="center"/>
      <protection locked="0"/>
    </xf>
    <xf numFmtId="164" fontId="39" fillId="0" borderId="11" xfId="0" applyNumberFormat="1" applyFont="1" applyBorder="1" applyAlignment="1">
      <alignment horizontal="center" vertical="center" wrapText="1"/>
    </xf>
    <xf numFmtId="0" fontId="40" fillId="0" borderId="0" xfId="40" applyFont="1" applyAlignment="1">
      <alignment horizontal="left"/>
      <protection locked="0"/>
    </xf>
    <xf numFmtId="3" fontId="43" fillId="0" borderId="11" xfId="39" applyNumberFormat="1" applyFont="1" applyBorder="1" applyAlignment="1">
      <alignment horizontal="center"/>
    </xf>
    <xf numFmtId="3" fontId="39" fillId="0" borderId="11" xfId="0" applyNumberFormat="1" applyFont="1" applyBorder="1" applyAlignment="1">
      <alignment horizontal="center" vertical="center" wrapText="1"/>
    </xf>
    <xf numFmtId="0" fontId="40" fillId="0" borderId="0" xfId="49" applyFont="1" applyFill="1" applyAlignment="1"/>
    <xf numFmtId="0" fontId="41" fillId="0" borderId="0" xfId="49" applyFont="1" applyFill="1" applyProtection="1">
      <protection hidden="1"/>
    </xf>
    <xf numFmtId="0" fontId="41" fillId="0" borderId="0" xfId="49" applyFont="1" applyFill="1" applyAlignment="1" applyProtection="1">
      <alignment vertical="center"/>
      <protection hidden="1"/>
    </xf>
    <xf numFmtId="0" fontId="39" fillId="0" borderId="0" xfId="40" applyFont="1" applyBorder="1" applyAlignment="1">
      <alignment horizontal="left" vertical="center" wrapText="1"/>
      <protection locked="0"/>
    </xf>
    <xf numFmtId="0" fontId="39" fillId="0" borderId="0" xfId="0" applyFont="1" applyBorder="1" applyAlignment="1">
      <alignment vertical="center" wrapText="1"/>
    </xf>
    <xf numFmtId="0" fontId="39" fillId="0" borderId="10" xfId="49" applyFont="1" applyBorder="1" applyAlignment="1">
      <alignment horizontal="center" vertical="center" wrapText="1"/>
    </xf>
    <xf numFmtId="0" fontId="39" fillId="0" borderId="11" xfId="49" applyFont="1" applyBorder="1" applyAlignment="1">
      <alignment horizontal="center" vertical="center" wrapText="1"/>
    </xf>
    <xf numFmtId="0" fontId="40" fillId="0" borderId="0" xfId="49" applyFont="1" applyProtection="1"/>
    <xf numFmtId="0" fontId="39" fillId="0" borderId="0" xfId="49" applyFont="1" applyFill="1" applyAlignment="1" applyProtection="1">
      <alignment horizontal="left" wrapText="1" indent="1"/>
    </xf>
    <xf numFmtId="0" fontId="39" fillId="0" borderId="0" xfId="49" applyFont="1" applyAlignment="1" applyProtection="1">
      <alignment horizontal="left" indent="1"/>
    </xf>
    <xf numFmtId="0" fontId="48" fillId="0" borderId="0" xfId="49" applyFont="1" applyAlignment="1" applyProtection="1">
      <alignment horizontal="left" indent="2"/>
    </xf>
    <xf numFmtId="0" fontId="48" fillId="0" borderId="0" xfId="49" applyFont="1" applyAlignment="1" applyProtection="1">
      <alignment horizontal="left" wrapText="1" indent="2"/>
    </xf>
    <xf numFmtId="0" fontId="39" fillId="0" borderId="11" xfId="49" applyFont="1" applyBorder="1"/>
    <xf numFmtId="3" fontId="39" fillId="0" borderId="0" xfId="49" applyNumberFormat="1" applyFont="1" applyFill="1" applyBorder="1" applyAlignment="1">
      <alignment horizontal="right"/>
    </xf>
    <xf numFmtId="164" fontId="39" fillId="0" borderId="0" xfId="49" applyNumberFormat="1" applyFont="1" applyFill="1" applyBorder="1" applyAlignment="1">
      <alignment horizontal="center"/>
    </xf>
    <xf numFmtId="0" fontId="39" fillId="0" borderId="0" xfId="49" applyFont="1" applyBorder="1" applyAlignment="1">
      <alignment horizontal="left" indent="2"/>
    </xf>
    <xf numFmtId="0" fontId="41" fillId="0" borderId="0" xfId="49" applyFont="1" applyBorder="1"/>
    <xf numFmtId="0" fontId="41" fillId="24" borderId="0" xfId="49" applyFont="1" applyFill="1" applyBorder="1"/>
    <xf numFmtId="164" fontId="41" fillId="24" borderId="0" xfId="49" applyNumberFormat="1" applyFont="1" applyFill="1" applyBorder="1" applyAlignment="1">
      <alignment horizontal="center"/>
    </xf>
    <xf numFmtId="164" fontId="41" fillId="24" borderId="0" xfId="49" applyNumberFormat="1" applyFont="1" applyFill="1" applyBorder="1" applyAlignment="1">
      <alignment horizontal="right"/>
    </xf>
    <xf numFmtId="0" fontId="40" fillId="0" borderId="0" xfId="49" applyFont="1" applyAlignment="1" applyProtection="1">
      <alignment horizontal="left"/>
    </xf>
    <xf numFmtId="164" fontId="39" fillId="0" borderId="0" xfId="49" applyNumberFormat="1" applyFont="1" applyAlignment="1" applyProtection="1">
      <alignment horizontal="right"/>
    </xf>
    <xf numFmtId="164" fontId="39" fillId="0" borderId="0" xfId="49" applyNumberFormat="1" applyFont="1" applyProtection="1"/>
    <xf numFmtId="164" fontId="39" fillId="0" borderId="0" xfId="0" applyNumberFormat="1" applyFont="1" applyAlignment="1" applyProtection="1">
      <alignment horizontal="right"/>
    </xf>
    <xf numFmtId="164" fontId="39" fillId="0" borderId="0" xfId="0" applyNumberFormat="1" applyFont="1" applyProtection="1"/>
    <xf numFmtId="0" fontId="40" fillId="0" borderId="0" xfId="0" applyFont="1" applyProtection="1"/>
    <xf numFmtId="3" fontId="39" fillId="0" borderId="0" xfId="0" applyNumberFormat="1" applyFont="1" applyProtection="1"/>
    <xf numFmtId="0" fontId="39" fillId="0" borderId="0" xfId="0" applyFont="1" applyBorder="1" applyAlignment="1" applyProtection="1"/>
    <xf numFmtId="0" fontId="39" fillId="0" borderId="0" xfId="0" applyFont="1" applyProtection="1"/>
    <xf numFmtId="0" fontId="39" fillId="0" borderId="0" xfId="0" applyFont="1" applyAlignment="1" applyProtection="1">
      <alignment horizontal="left"/>
    </xf>
    <xf numFmtId="3" fontId="44" fillId="0" borderId="0" xfId="49" applyNumberFormat="1" applyFont="1" applyAlignment="1">
      <alignment vertical="center"/>
    </xf>
    <xf numFmtId="164" fontId="44" fillId="0" borderId="0" xfId="49" applyNumberFormat="1" applyFont="1" applyAlignment="1">
      <alignment horizontal="right" vertical="center"/>
    </xf>
    <xf numFmtId="0" fontId="39" fillId="0" borderId="0" xfId="49" applyFont="1" applyAlignment="1">
      <alignment horizontal="right" indent="1"/>
    </xf>
    <xf numFmtId="3" fontId="39" fillId="0" borderId="0" xfId="38" applyNumberFormat="1" applyFont="1" applyProtection="1"/>
    <xf numFmtId="164" fontId="39" fillId="0" borderId="0" xfId="38" applyNumberFormat="1" applyFont="1" applyAlignment="1" applyProtection="1">
      <alignment horizontal="right"/>
    </xf>
    <xf numFmtId="164" fontId="39" fillId="0" borderId="0" xfId="38" applyNumberFormat="1" applyFont="1" applyProtection="1"/>
    <xf numFmtId="3" fontId="39" fillId="0" borderId="0" xfId="39" applyNumberFormat="1" applyFont="1" applyBorder="1" applyProtection="1"/>
    <xf numFmtId="164" fontId="39" fillId="0" borderId="0" xfId="39" applyNumberFormat="1" applyFont="1" applyBorder="1" applyProtection="1"/>
    <xf numFmtId="164" fontId="39" fillId="0" borderId="0" xfId="38" applyNumberFormat="1" applyFont="1" applyAlignment="1" applyProtection="1">
      <alignment horizontal="left"/>
    </xf>
    <xf numFmtId="0" fontId="39" fillId="0" borderId="0" xfId="38" applyFont="1" applyFill="1" applyProtection="1"/>
    <xf numFmtId="0" fontId="39" fillId="0" borderId="0" xfId="47" applyFont="1" applyAlignment="1" applyProtection="1"/>
    <xf numFmtId="0" fontId="50" fillId="0" borderId="0" xfId="0" applyNumberFormat="1" applyFont="1" applyBorder="1" applyAlignment="1"/>
    <xf numFmtId="0" fontId="0" fillId="0" borderId="0" xfId="0" quotePrefix="1"/>
    <xf numFmtId="0" fontId="0" fillId="0" borderId="0" xfId="0" applyAlignment="1">
      <alignment horizontal="left"/>
    </xf>
    <xf numFmtId="0" fontId="0" fillId="0" borderId="0" xfId="0" applyFill="1"/>
    <xf numFmtId="0" fontId="39" fillId="0" borderId="18" xfId="0" applyNumberFormat="1" applyFont="1" applyBorder="1" applyAlignment="1">
      <alignment horizontal="left" indent="2"/>
    </xf>
    <xf numFmtId="0" fontId="43" fillId="0" borderId="17" xfId="0" applyFont="1" applyBorder="1" applyAlignment="1">
      <alignment horizontal="center" vertical="center" wrapText="1"/>
    </xf>
    <xf numFmtId="0" fontId="46" fillId="0" borderId="17" xfId="0" applyFont="1" applyBorder="1"/>
    <xf numFmtId="164" fontId="44" fillId="0" borderId="17" xfId="0" applyNumberFormat="1" applyFont="1" applyBorder="1" applyAlignment="1">
      <alignment horizontal="center"/>
    </xf>
    <xf numFmtId="164" fontId="46" fillId="0" borderId="17" xfId="0" applyNumberFormat="1" applyFont="1" applyBorder="1"/>
    <xf numFmtId="0" fontId="41" fillId="0" borderId="19" xfId="0" applyFont="1" applyBorder="1"/>
    <xf numFmtId="3" fontId="39" fillId="0" borderId="17" xfId="0" applyNumberFormat="1" applyFont="1" applyFill="1" applyBorder="1" applyAlignment="1">
      <alignment horizontal="center"/>
    </xf>
    <xf numFmtId="0" fontId="39" fillId="0" borderId="17" xfId="0" applyFont="1" applyBorder="1" applyAlignment="1">
      <alignment vertical="center" wrapText="1"/>
    </xf>
    <xf numFmtId="164" fontId="39" fillId="0" borderId="17" xfId="0" applyNumberFormat="1" applyFont="1" applyFill="1" applyBorder="1" applyAlignment="1">
      <alignment horizontal="center"/>
    </xf>
    <xf numFmtId="164" fontId="39" fillId="0" borderId="17" xfId="0" applyNumberFormat="1" applyFont="1" applyBorder="1"/>
    <xf numFmtId="164" fontId="39" fillId="0" borderId="0" xfId="0" applyNumberFormat="1" applyFont="1" applyBorder="1" applyAlignment="1">
      <alignment horizontal="center"/>
    </xf>
    <xf numFmtId="164" fontId="39" fillId="0" borderId="17" xfId="0" applyNumberFormat="1" applyFont="1" applyBorder="1" applyAlignment="1">
      <alignment horizontal="center"/>
    </xf>
    <xf numFmtId="0" fontId="50" fillId="0" borderId="0" xfId="0" applyNumberFormat="1" applyFont="1" applyFill="1" applyBorder="1" applyAlignment="1"/>
    <xf numFmtId="0" fontId="17" fillId="26" borderId="0" xfId="0" applyFont="1" applyFill="1"/>
    <xf numFmtId="0" fontId="40" fillId="0" borderId="0" xfId="49" applyFont="1" applyAlignment="1">
      <alignment horizontal="left" wrapText="1"/>
    </xf>
    <xf numFmtId="0" fontId="17" fillId="0" borderId="0" xfId="0" applyFont="1" applyFill="1"/>
    <xf numFmtId="0" fontId="39" fillId="0" borderId="0" xfId="49" applyFont="1" applyBorder="1" applyAlignment="1">
      <alignment horizontal="center" vertical="center" wrapText="1"/>
    </xf>
    <xf numFmtId="0" fontId="48" fillId="24" borderId="0" xfId="46" applyFont="1" applyFill="1" applyBorder="1" applyAlignment="1">
      <alignment horizontal="right"/>
    </xf>
    <xf numFmtId="3" fontId="39" fillId="0" borderId="11" xfId="0" applyNumberFormat="1" applyFont="1" applyBorder="1" applyAlignment="1" applyProtection="1">
      <alignment horizontal="center" vertical="center" wrapText="1"/>
    </xf>
    <xf numFmtId="164" fontId="39" fillId="0" borderId="11" xfId="0" applyNumberFormat="1" applyFont="1" applyBorder="1" applyAlignment="1" applyProtection="1">
      <alignment horizontal="center" vertical="center" wrapText="1"/>
    </xf>
    <xf numFmtId="0" fontId="0" fillId="0" borderId="0" xfId="0" applyBorder="1"/>
    <xf numFmtId="0" fontId="17" fillId="0" borderId="0" xfId="0" applyFont="1" applyFill="1" applyBorder="1"/>
    <xf numFmtId="0" fontId="0" fillId="0" borderId="0" xfId="0" applyFill="1" applyBorder="1"/>
    <xf numFmtId="3" fontId="39" fillId="0" borderId="0" xfId="0" applyNumberFormat="1" applyFont="1" applyBorder="1" applyAlignment="1" applyProtection="1"/>
    <xf numFmtId="0" fontId="44" fillId="0" borderId="0" xfId="0" applyFont="1" applyFill="1" applyBorder="1" applyAlignment="1">
      <alignment vertical="center" wrapText="1"/>
    </xf>
    <xf numFmtId="0" fontId="44" fillId="0" borderId="0" xfId="0" applyFont="1" applyBorder="1" applyAlignment="1">
      <alignment vertical="center" wrapText="1"/>
    </xf>
    <xf numFmtId="3" fontId="39" fillId="0" borderId="0" xfId="49" applyNumberFormat="1" applyFont="1" applyFill="1" applyAlignment="1" applyProtection="1">
      <alignment horizontal="center"/>
      <protection hidden="1"/>
    </xf>
    <xf numFmtId="0" fontId="43" fillId="0" borderId="11" xfId="0" applyFont="1" applyBorder="1" applyAlignment="1">
      <alignment horizontal="center"/>
    </xf>
    <xf numFmtId="3" fontId="43" fillId="0" borderId="11" xfId="0" applyNumberFormat="1" applyFont="1" applyBorder="1" applyAlignment="1">
      <alignment horizontal="center"/>
    </xf>
    <xf numFmtId="0" fontId="40" fillId="0" borderId="0" xfId="0" applyFont="1" applyAlignment="1" applyProtection="1">
      <alignment vertical="top"/>
    </xf>
    <xf numFmtId="0" fontId="41" fillId="0" borderId="0" xfId="0" applyFont="1" applyFill="1"/>
    <xf numFmtId="0" fontId="39" fillId="0" borderId="0" xfId="0" applyNumberFormat="1" applyFont="1" applyFill="1" applyBorder="1" applyAlignment="1">
      <alignment horizontal="left" indent="2"/>
    </xf>
    <xf numFmtId="0" fontId="44" fillId="0" borderId="0" xfId="49" applyNumberFormat="1" applyFont="1" applyAlignment="1" applyProtection="1">
      <alignment vertical="center"/>
      <protection locked="0" hidden="1"/>
    </xf>
    <xf numFmtId="3" fontId="39" fillId="0" borderId="0" xfId="0" applyNumberFormat="1" applyFont="1" applyFill="1" applyBorder="1" applyAlignment="1" applyProtection="1"/>
    <xf numFmtId="0" fontId="39" fillId="0" borderId="11" xfId="49" applyFont="1" applyBorder="1" applyAlignment="1">
      <alignment horizontal="center" vertical="center" wrapText="1"/>
    </xf>
    <xf numFmtId="0" fontId="39" fillId="0" borderId="0" xfId="0" applyFont="1" applyAlignment="1" applyProtection="1">
      <alignment horizontal="left" wrapText="1"/>
    </xf>
    <xf numFmtId="0" fontId="39" fillId="0" borderId="0" xfId="40" applyFont="1" applyBorder="1" applyAlignment="1" applyProtection="1"/>
    <xf numFmtId="0" fontId="40" fillId="28" borderId="24" xfId="49" applyFont="1" applyFill="1" applyBorder="1" applyAlignment="1" applyProtection="1">
      <alignment horizontal="center"/>
      <protection hidden="1"/>
    </xf>
    <xf numFmtId="0" fontId="0" fillId="0" borderId="0" xfId="0" quotePrefix="1" applyFill="1"/>
    <xf numFmtId="164" fontId="39" fillId="0" borderId="12" xfId="49" applyNumberFormat="1" applyFont="1" applyBorder="1" applyAlignment="1">
      <alignment horizontal="right"/>
    </xf>
    <xf numFmtId="164" fontId="41" fillId="0" borderId="0" xfId="49" applyNumberFormat="1" applyFont="1"/>
    <xf numFmtId="3" fontId="41" fillId="0" borderId="0" xfId="49" applyNumberFormat="1" applyFont="1"/>
    <xf numFmtId="0" fontId="48" fillId="24" borderId="0" xfId="46" applyFont="1" applyFill="1" applyAlignment="1">
      <alignment horizontal="right" vertical="top"/>
    </xf>
    <xf numFmtId="0" fontId="39" fillId="0" borderId="12" xfId="49" applyFont="1" applyBorder="1" applyAlignment="1">
      <alignment horizontal="center" vertical="center" wrapText="1"/>
    </xf>
    <xf numFmtId="0" fontId="0" fillId="0" borderId="0" xfId="0" applyAlignment="1">
      <alignment vertical="center" wrapText="1"/>
    </xf>
    <xf numFmtId="0" fontId="39" fillId="26" borderId="0" xfId="49" applyFont="1" applyFill="1" applyBorder="1" applyAlignment="1">
      <alignment wrapText="1"/>
    </xf>
    <xf numFmtId="2" fontId="55" fillId="26" borderId="0" xfId="49" applyNumberFormat="1" applyFont="1" applyFill="1" applyBorder="1" applyAlignment="1" applyProtection="1">
      <alignment horizontal="center"/>
      <protection locked="0"/>
    </xf>
    <xf numFmtId="164" fontId="39" fillId="0" borderId="0" xfId="49" applyNumberFormat="1" applyFont="1" applyBorder="1" applyAlignment="1">
      <alignment horizontal="right"/>
    </xf>
    <xf numFmtId="0" fontId="39" fillId="24" borderId="0" xfId="49" applyFont="1" applyFill="1" applyBorder="1" applyAlignment="1">
      <alignment wrapText="1"/>
    </xf>
    <xf numFmtId="0" fontId="39" fillId="0" borderId="0" xfId="0" applyFont="1" applyAlignment="1">
      <alignment horizontal="left" wrapText="1" indent="1"/>
    </xf>
    <xf numFmtId="0" fontId="62" fillId="0" borderId="0" xfId="0" applyFont="1"/>
    <xf numFmtId="0" fontId="39" fillId="0" borderId="0" xfId="40" applyFont="1" applyAlignment="1">
      <protection locked="0"/>
    </xf>
    <xf numFmtId="0" fontId="17" fillId="0" borderId="0" xfId="49" applyFont="1"/>
    <xf numFmtId="0" fontId="39" fillId="0" borderId="25" xfId="49" applyFont="1" applyBorder="1" applyAlignment="1">
      <alignment horizontal="center" vertical="center" wrapText="1"/>
    </xf>
    <xf numFmtId="3" fontId="39" fillId="0" borderId="17" xfId="49" applyNumberFormat="1" applyFont="1" applyBorder="1" applyAlignment="1">
      <alignment horizontal="center"/>
    </xf>
    <xf numFmtId="0" fontId="39" fillId="0" borderId="17" xfId="0" applyFont="1" applyBorder="1" applyAlignment="1">
      <alignment horizontal="center"/>
    </xf>
    <xf numFmtId="0" fontId="39" fillId="0" borderId="17" xfId="49" applyFont="1" applyBorder="1" applyAlignment="1">
      <alignment horizontal="center"/>
    </xf>
    <xf numFmtId="164" fontId="46" fillId="0" borderId="0" xfId="0" applyNumberFormat="1" applyFont="1" applyBorder="1"/>
    <xf numFmtId="164" fontId="41" fillId="0" borderId="0" xfId="0" applyNumberFormat="1" applyFont="1" applyBorder="1"/>
    <xf numFmtId="164" fontId="43" fillId="0" borderId="19" xfId="0" applyNumberFormat="1" applyFont="1" applyFill="1" applyBorder="1" applyAlignment="1">
      <alignment horizontal="center"/>
    </xf>
    <xf numFmtId="164" fontId="39" fillId="26" borderId="0" xfId="49" applyNumberFormat="1" applyFont="1" applyFill="1" applyAlignment="1">
      <alignment vertical="top" wrapText="1"/>
    </xf>
    <xf numFmtId="0" fontId="40" fillId="0" borderId="0" xfId="49" applyFont="1" applyAlignment="1">
      <alignment vertical="top" wrapText="1"/>
    </xf>
    <xf numFmtId="0" fontId="39" fillId="0" borderId="11" xfId="49" applyFont="1" applyBorder="1" applyAlignment="1">
      <alignment horizontal="center" vertical="center" wrapText="1"/>
    </xf>
    <xf numFmtId="0" fontId="39" fillId="0" borderId="26" xfId="49" applyFont="1" applyBorder="1" applyAlignment="1">
      <alignment horizontal="center" vertical="center" wrapText="1"/>
    </xf>
    <xf numFmtId="3" fontId="39" fillId="0" borderId="0" xfId="0" applyNumberFormat="1" applyFont="1" applyFill="1" applyBorder="1" applyAlignment="1">
      <alignment horizontal="center"/>
    </xf>
    <xf numFmtId="0" fontId="46" fillId="0" borderId="0" xfId="0" applyFont="1" applyBorder="1"/>
    <xf numFmtId="0" fontId="43" fillId="0" borderId="20" xfId="0" applyFont="1" applyBorder="1" applyAlignment="1">
      <alignment horizontal="center" vertical="center" wrapText="1"/>
    </xf>
    <xf numFmtId="0" fontId="41" fillId="0" borderId="21" xfId="0" applyFont="1" applyBorder="1"/>
    <xf numFmtId="0" fontId="64" fillId="0" borderId="0" xfId="0" applyFont="1"/>
    <xf numFmtId="0" fontId="49" fillId="0" borderId="0" xfId="49" applyFont="1" applyFill="1" applyAlignment="1"/>
    <xf numFmtId="0" fontId="49" fillId="0" borderId="0" xfId="0" applyFont="1" applyFill="1"/>
    <xf numFmtId="0" fontId="17" fillId="0" borderId="0" xfId="49" applyFont="1" applyFill="1" applyAlignment="1">
      <alignment horizontal="left"/>
    </xf>
    <xf numFmtId="0" fontId="59" fillId="0" borderId="0" xfId="49" applyFont="1" applyFill="1" applyAlignment="1">
      <alignment horizontal="left"/>
    </xf>
    <xf numFmtId="0" fontId="17" fillId="0" borderId="0" xfId="49" applyFont="1" applyFill="1" applyAlignment="1"/>
    <xf numFmtId="0" fontId="17" fillId="0" borderId="0" xfId="0" applyFont="1" applyFill="1" applyAlignment="1"/>
    <xf numFmtId="0" fontId="0" fillId="0" borderId="27" xfId="0" applyFill="1" applyBorder="1"/>
    <xf numFmtId="0" fontId="17" fillId="27" borderId="28" xfId="0" applyFont="1" applyFill="1" applyBorder="1"/>
    <xf numFmtId="0" fontId="17" fillId="27" borderId="29" xfId="0" applyFont="1" applyFill="1" applyBorder="1"/>
    <xf numFmtId="0" fontId="17" fillId="0" borderId="30" xfId="49" applyFont="1" applyBorder="1" applyAlignment="1" applyProtection="1"/>
    <xf numFmtId="0" fontId="49" fillId="27" borderId="0" xfId="0" applyFont="1" applyFill="1" applyBorder="1"/>
    <xf numFmtId="0" fontId="49" fillId="27" borderId="31" xfId="0" applyFont="1" applyFill="1" applyBorder="1"/>
    <xf numFmtId="0" fontId="17" fillId="27" borderId="0" xfId="0" applyFont="1" applyFill="1" applyBorder="1"/>
    <xf numFmtId="0" fontId="17" fillId="27" borderId="31" xfId="0" applyFont="1" applyFill="1" applyBorder="1"/>
    <xf numFmtId="0" fontId="17" fillId="0" borderId="30" xfId="49" applyFont="1" applyFill="1" applyBorder="1" applyAlignment="1" applyProtection="1">
      <alignment horizontal="left" wrapText="1" indent="1"/>
    </xf>
    <xf numFmtId="0" fontId="17" fillId="0" borderId="30" xfId="49" applyFont="1" applyBorder="1" applyAlignment="1" applyProtection="1">
      <alignment horizontal="left" indent="1"/>
    </xf>
    <xf numFmtId="0" fontId="59" fillId="0" borderId="30" xfId="49" applyFont="1" applyBorder="1" applyAlignment="1" applyProtection="1">
      <alignment horizontal="left" indent="2"/>
    </xf>
    <xf numFmtId="0" fontId="59" fillId="0" borderId="30" xfId="49" applyFont="1" applyBorder="1" applyAlignment="1" applyProtection="1">
      <alignment horizontal="left" wrapText="1" indent="2"/>
    </xf>
    <xf numFmtId="0" fontId="49" fillId="0" borderId="30" xfId="49" applyFont="1" applyBorder="1" applyAlignment="1" applyProtection="1"/>
    <xf numFmtId="0" fontId="17" fillId="0" borderId="30" xfId="40" applyFont="1" applyBorder="1" applyAlignment="1" applyProtection="1">
      <alignment horizontal="left" wrapText="1"/>
    </xf>
    <xf numFmtId="0" fontId="49" fillId="0" borderId="30" xfId="49" applyFont="1" applyBorder="1" applyAlignment="1" applyProtection="1">
      <alignment wrapText="1"/>
    </xf>
    <xf numFmtId="0" fontId="0" fillId="27" borderId="0" xfId="0" applyFill="1" applyBorder="1"/>
    <xf numFmtId="0" fontId="0" fillId="27" borderId="31" xfId="0" applyFill="1" applyBorder="1"/>
    <xf numFmtId="0" fontId="49" fillId="0" borderId="32" xfId="49" applyFont="1" applyBorder="1" applyAlignment="1" applyProtection="1"/>
    <xf numFmtId="0" fontId="17" fillId="0" borderId="0" xfId="49" applyFont="1" applyBorder="1" applyAlignment="1" applyProtection="1"/>
    <xf numFmtId="0" fontId="17" fillId="0" borderId="0" xfId="49" applyFont="1" applyFill="1" applyBorder="1" applyAlignment="1" applyProtection="1">
      <alignment horizontal="left" wrapText="1" indent="1"/>
    </xf>
    <xf numFmtId="0" fontId="17" fillId="0" borderId="0" xfId="49" applyFont="1" applyBorder="1" applyAlignment="1" applyProtection="1">
      <alignment horizontal="left" indent="1"/>
    </xf>
    <xf numFmtId="0" fontId="59" fillId="0" borderId="0" xfId="49" applyFont="1" applyBorder="1" applyAlignment="1" applyProtection="1">
      <alignment horizontal="left" indent="2"/>
    </xf>
    <xf numFmtId="0" fontId="59" fillId="0" borderId="0" xfId="49" applyFont="1" applyBorder="1" applyAlignment="1" applyProtection="1">
      <alignment horizontal="left" wrapText="1" indent="2"/>
    </xf>
    <xf numFmtId="0" fontId="49" fillId="0" borderId="0" xfId="49" applyFont="1" applyBorder="1" applyAlignment="1" applyProtection="1"/>
    <xf numFmtId="0" fontId="17" fillId="0" borderId="0" xfId="40" applyFont="1" applyBorder="1" applyAlignment="1" applyProtection="1">
      <alignment horizontal="left" wrapText="1"/>
    </xf>
    <xf numFmtId="0" fontId="49" fillId="0" borderId="0" xfId="49" applyFont="1" applyBorder="1" applyAlignment="1" applyProtection="1">
      <alignment wrapText="1"/>
    </xf>
    <xf numFmtId="0" fontId="17" fillId="0" borderId="0" xfId="0" applyFont="1" applyBorder="1"/>
    <xf numFmtId="164" fontId="17" fillId="0" borderId="0" xfId="0" quotePrefix="1" applyNumberFormat="1" applyFont="1" applyFill="1" applyAlignment="1">
      <alignment horizontal="left"/>
    </xf>
    <xf numFmtId="0" fontId="64" fillId="0" borderId="0" xfId="0" applyFont="1" applyAlignment="1">
      <alignment horizontal="center" wrapText="1"/>
    </xf>
    <xf numFmtId="0" fontId="57" fillId="0" borderId="0" xfId="0" applyNumberFormat="1" applyFont="1" applyFill="1" applyBorder="1" applyAlignment="1"/>
    <xf numFmtId="165" fontId="43" fillId="0" borderId="0" xfId="0" applyNumberFormat="1" applyFont="1" applyFill="1" applyAlignment="1">
      <alignment horizontal="center"/>
    </xf>
    <xf numFmtId="3" fontId="66" fillId="0" borderId="0" xfId="49" applyNumberFormat="1" applyFont="1" applyProtection="1"/>
    <xf numFmtId="0" fontId="67" fillId="0" borderId="0" xfId="49" applyNumberFormat="1" applyFont="1" applyAlignment="1" applyProtection="1">
      <alignment vertical="center"/>
      <protection locked="0" hidden="1"/>
    </xf>
    <xf numFmtId="0" fontId="43" fillId="0" borderId="0" xfId="0" applyFont="1" applyAlignment="1">
      <alignment horizontal="right"/>
    </xf>
    <xf numFmtId="0" fontId="39" fillId="0" borderId="0" xfId="49" applyFont="1" applyBorder="1" applyAlignment="1">
      <alignment horizontal="right" indent="1"/>
    </xf>
    <xf numFmtId="0" fontId="40" fillId="0" borderId="0" xfId="49" applyFont="1" applyAlignment="1" applyProtection="1">
      <alignment horizontal="left"/>
    </xf>
    <xf numFmtId="0" fontId="0" fillId="26" borderId="0" xfId="0" applyFill="1"/>
    <xf numFmtId="0" fontId="17" fillId="26" borderId="0" xfId="0" applyFont="1" applyFill="1"/>
    <xf numFmtId="0" fontId="70" fillId="26" borderId="0" xfId="0" applyFont="1" applyFill="1"/>
    <xf numFmtId="0" fontId="65" fillId="26" borderId="0" xfId="0" applyFont="1" applyFill="1"/>
    <xf numFmtId="0" fontId="28" fillId="26" borderId="0" xfId="34" applyFill="1" applyAlignment="1" applyProtection="1"/>
    <xf numFmtId="0" fontId="17" fillId="0" borderId="0" xfId="49"/>
    <xf numFmtId="0" fontId="49" fillId="0" borderId="0" xfId="49" applyFont="1"/>
    <xf numFmtId="0" fontId="17" fillId="24" borderId="0" xfId="49" applyFont="1" applyFill="1"/>
    <xf numFmtId="0" fontId="51" fillId="24" borderId="0" xfId="90" applyFont="1" applyFill="1" applyAlignment="1" applyProtection="1"/>
    <xf numFmtId="0" fontId="17" fillId="24" borderId="0" xfId="90" applyFont="1" applyFill="1" applyAlignment="1" applyProtection="1"/>
    <xf numFmtId="0" fontId="49" fillId="0" borderId="0" xfId="49" applyFont="1" applyAlignment="1">
      <alignment horizontal="left"/>
    </xf>
    <xf numFmtId="0" fontId="49" fillId="24" borderId="14" xfId="90" applyFont="1" applyFill="1" applyBorder="1" applyAlignment="1" applyProtection="1">
      <alignment horizontal="center" vertical="center"/>
    </xf>
    <xf numFmtId="0" fontId="28" fillId="0" borderId="14" xfId="34" applyBorder="1" applyAlignment="1" applyProtection="1">
      <alignment vertical="center"/>
    </xf>
    <xf numFmtId="0" fontId="17" fillId="0" borderId="14" xfId="49" applyFont="1" applyBorder="1" applyAlignment="1">
      <alignment horizontal="center" vertical="center"/>
    </xf>
    <xf numFmtId="0" fontId="17" fillId="0" borderId="14" xfId="49" applyBorder="1" applyAlignment="1">
      <alignment horizontal="center" vertical="center"/>
    </xf>
    <xf numFmtId="0" fontId="39" fillId="0" borderId="0" xfId="49" applyFont="1" applyAlignment="1">
      <alignment vertical="center"/>
    </xf>
    <xf numFmtId="0" fontId="39" fillId="0" borderId="0" xfId="49" applyFont="1" applyAlignment="1" applyProtection="1">
      <alignment vertical="center"/>
    </xf>
    <xf numFmtId="164" fontId="39" fillId="0" borderId="0" xfId="39" applyNumberFormat="1" applyFont="1" applyAlignment="1" applyProtection="1">
      <alignment horizontal="center" vertical="center"/>
    </xf>
    <xf numFmtId="0" fontId="39" fillId="0" borderId="0" xfId="49" applyFont="1" applyAlignment="1">
      <alignment vertical="center" wrapText="1"/>
    </xf>
    <xf numFmtId="164" fontId="39" fillId="0" borderId="0" xfId="49" applyNumberFormat="1" applyFont="1" applyAlignment="1">
      <alignment vertical="center"/>
    </xf>
    <xf numFmtId="0" fontId="39" fillId="0" borderId="0" xfId="49" applyFont="1" applyAlignment="1">
      <alignment horizontal="right" vertical="center"/>
    </xf>
    <xf numFmtId="0" fontId="0" fillId="0" borderId="0" xfId="0"/>
    <xf numFmtId="164" fontId="39" fillId="0" borderId="0" xfId="39" applyNumberFormat="1" applyFont="1" applyBorder="1" applyAlignment="1" applyProtection="1">
      <alignment vertical="center"/>
    </xf>
    <xf numFmtId="164" fontId="39" fillId="0" borderId="0" xfId="38" applyNumberFormat="1" applyFont="1" applyAlignment="1" applyProtection="1">
      <alignment horizontal="left" vertical="center"/>
    </xf>
    <xf numFmtId="164" fontId="39" fillId="0" borderId="0" xfId="39" applyNumberFormat="1" applyFont="1" applyBorder="1" applyAlignment="1" applyProtection="1">
      <alignment horizontal="left" vertical="center"/>
    </xf>
    <xf numFmtId="0" fontId="39" fillId="0" borderId="0" xfId="38" applyFont="1" applyFill="1" applyAlignment="1" applyProtection="1">
      <alignment horizontal="left" vertical="center"/>
    </xf>
    <xf numFmtId="164" fontId="0" fillId="0" borderId="0" xfId="0" applyNumberFormat="1"/>
    <xf numFmtId="0" fontId="64" fillId="0" borderId="33" xfId="0" applyFont="1" applyFill="1" applyBorder="1" applyAlignment="1"/>
    <xf numFmtId="0" fontId="62" fillId="0" borderId="0" xfId="0" applyFont="1" applyFill="1" applyBorder="1"/>
    <xf numFmtId="0" fontId="0" fillId="0" borderId="0" xfId="0" applyFill="1" applyBorder="1" applyAlignment="1">
      <alignment horizontal="left"/>
    </xf>
    <xf numFmtId="0" fontId="0" fillId="0" borderId="0" xfId="0" applyFill="1" applyBorder="1" applyAlignment="1"/>
    <xf numFmtId="0" fontId="17" fillId="24" borderId="0" xfId="0" applyFont="1" applyFill="1"/>
    <xf numFmtId="0" fontId="17" fillId="0" borderId="14" xfId="49" applyFont="1" applyBorder="1" applyAlignment="1">
      <alignment vertical="center" wrapText="1"/>
    </xf>
    <xf numFmtId="0" fontId="17" fillId="0" borderId="14" xfId="49" applyBorder="1" applyAlignment="1">
      <alignment vertical="center" wrapText="1"/>
    </xf>
    <xf numFmtId="0" fontId="68" fillId="0" borderId="14" xfId="49" applyFont="1" applyBorder="1" applyAlignment="1">
      <alignment vertical="center" wrapText="1"/>
    </xf>
    <xf numFmtId="0" fontId="39" fillId="0" borderId="10" xfId="49" applyFont="1" applyBorder="1" applyAlignment="1">
      <alignment horizontal="center" vertical="center" wrapText="1"/>
    </xf>
    <xf numFmtId="0" fontId="39" fillId="0" borderId="11" xfId="49" applyFont="1" applyBorder="1" applyAlignment="1">
      <alignment horizontal="center" vertical="center" wrapText="1"/>
    </xf>
    <xf numFmtId="0" fontId="39" fillId="0" borderId="12" xfId="49" applyFont="1" applyBorder="1" applyAlignment="1">
      <alignment horizontal="center" vertical="center" wrapText="1"/>
    </xf>
    <xf numFmtId="164" fontId="39" fillId="0" borderId="11" xfId="49" applyNumberFormat="1" applyFont="1" applyBorder="1" applyAlignment="1">
      <alignment horizontal="center" vertical="center" wrapText="1"/>
    </xf>
    <xf numFmtId="164" fontId="39" fillId="0" borderId="55" xfId="49" applyNumberFormat="1" applyFont="1" applyBorder="1" applyAlignment="1">
      <alignment horizontal="center" vertical="center" wrapText="1"/>
    </xf>
    <xf numFmtId="165" fontId="39" fillId="0" borderId="0" xfId="0" applyNumberFormat="1" applyFont="1" applyFill="1" applyBorder="1" applyAlignment="1">
      <alignment horizontal="center"/>
    </xf>
    <xf numFmtId="165" fontId="39" fillId="0" borderId="0" xfId="0" applyNumberFormat="1" applyFont="1" applyBorder="1"/>
    <xf numFmtId="165" fontId="46" fillId="0" borderId="0" xfId="0" applyNumberFormat="1" applyFont="1" applyBorder="1"/>
    <xf numFmtId="165" fontId="39" fillId="0" borderId="0" xfId="0" applyNumberFormat="1" applyFont="1" applyBorder="1" applyAlignment="1">
      <alignment horizontal="center"/>
    </xf>
    <xf numFmtId="0" fontId="44" fillId="0" borderId="0" xfId="0" applyFont="1" applyFill="1" applyBorder="1" applyAlignment="1">
      <alignment vertical="center"/>
    </xf>
    <xf numFmtId="0" fontId="44" fillId="0" borderId="0" xfId="54" applyFont="1" applyBorder="1" applyAlignment="1">
      <alignment horizontal="left" vertical="center"/>
    </xf>
    <xf numFmtId="0" fontId="44" fillId="0" borderId="0" xfId="54" applyFont="1" applyFill="1" applyBorder="1" applyAlignment="1">
      <alignment horizontal="left" vertical="center"/>
    </xf>
    <xf numFmtId="3" fontId="44" fillId="0" borderId="0" xfId="0" applyNumberFormat="1" applyFont="1" applyFill="1" applyBorder="1" applyAlignment="1">
      <alignment horizontal="center"/>
    </xf>
    <xf numFmtId="3" fontId="44" fillId="0" borderId="0" xfId="0" applyNumberFormat="1" applyFont="1" applyFill="1" applyBorder="1" applyAlignment="1">
      <alignment horizontal="right"/>
    </xf>
    <xf numFmtId="0" fontId="39" fillId="0" borderId="0" xfId="49" applyFont="1" applyAlignment="1">
      <alignment vertical="top" wrapText="1"/>
    </xf>
    <xf numFmtId="0" fontId="39" fillId="0" borderId="0" xfId="49" applyFont="1" applyBorder="1" applyAlignment="1">
      <alignment vertical="top" wrapText="1"/>
    </xf>
    <xf numFmtId="3" fontId="56" fillId="0" borderId="0" xfId="0" applyNumberFormat="1" applyFont="1" applyFill="1" applyBorder="1" applyAlignment="1">
      <alignment horizontal="right"/>
    </xf>
    <xf numFmtId="0" fontId="39" fillId="0" borderId="12" xfId="49" applyFont="1" applyBorder="1" applyAlignment="1">
      <alignment horizontal="center" vertical="center" wrapText="1"/>
    </xf>
    <xf numFmtId="0" fontId="40" fillId="0" borderId="11" xfId="49" applyFont="1" applyBorder="1" applyAlignment="1">
      <alignment horizontal="center" vertical="center"/>
    </xf>
    <xf numFmtId="0" fontId="40" fillId="0" borderId="0" xfId="49" applyFont="1" applyAlignment="1" applyProtection="1">
      <alignment horizontal="left"/>
    </xf>
    <xf numFmtId="3" fontId="39" fillId="0" borderId="18" xfId="0" applyNumberFormat="1" applyFont="1" applyFill="1" applyBorder="1" applyAlignment="1">
      <alignment horizontal="center"/>
    </xf>
    <xf numFmtId="3" fontId="39" fillId="0" borderId="0" xfId="0" applyNumberFormat="1" applyFont="1" applyFill="1" applyBorder="1" applyAlignment="1">
      <alignment horizontal="right"/>
    </xf>
    <xf numFmtId="3" fontId="39" fillId="0" borderId="18" xfId="0" applyNumberFormat="1" applyFont="1" applyFill="1" applyBorder="1" applyAlignment="1">
      <alignment horizontal="right"/>
    </xf>
    <xf numFmtId="0" fontId="39" fillId="0" borderId="55" xfId="40" applyFont="1" applyBorder="1" applyAlignment="1">
      <protection locked="0"/>
    </xf>
    <xf numFmtId="0" fontId="40" fillId="0" borderId="12" xfId="49" applyFont="1" applyBorder="1" applyAlignment="1">
      <alignment horizontal="center" vertical="center"/>
    </xf>
    <xf numFmtId="165" fontId="39" fillId="0" borderId="11" xfId="49" applyNumberFormat="1" applyFont="1" applyFill="1" applyBorder="1" applyAlignment="1" applyProtection="1">
      <alignment horizontal="center"/>
      <protection hidden="1"/>
    </xf>
    <xf numFmtId="0" fontId="39" fillId="0" borderId="55" xfId="49" applyFont="1" applyBorder="1" applyAlignment="1">
      <alignment horizontal="center" vertical="center" wrapText="1"/>
    </xf>
    <xf numFmtId="3" fontId="39" fillId="0" borderId="20" xfId="0" applyNumberFormat="1" applyFont="1" applyFill="1" applyBorder="1" applyAlignment="1">
      <alignment horizontal="center"/>
    </xf>
    <xf numFmtId="0" fontId="46" fillId="0" borderId="20" xfId="0" applyFont="1" applyBorder="1"/>
    <xf numFmtId="0" fontId="39" fillId="0" borderId="20" xfId="0" applyFont="1" applyBorder="1" applyAlignment="1">
      <alignment vertical="center" wrapText="1"/>
    </xf>
    <xf numFmtId="164" fontId="43" fillId="0" borderId="20" xfId="0" applyNumberFormat="1" applyFont="1" applyBorder="1" applyAlignment="1">
      <alignment horizontal="center"/>
    </xf>
    <xf numFmtId="164" fontId="44" fillId="0" borderId="20" xfId="0" applyNumberFormat="1" applyFont="1" applyBorder="1" applyAlignment="1">
      <alignment horizontal="center"/>
    </xf>
    <xf numFmtId="164" fontId="41" fillId="0" borderId="20" xfId="0" applyNumberFormat="1" applyFont="1" applyBorder="1"/>
    <xf numFmtId="0" fontId="44" fillId="0" borderId="0" xfId="0" applyFont="1" applyBorder="1" applyAlignment="1">
      <alignment vertical="center"/>
    </xf>
    <xf numFmtId="0" fontId="44" fillId="0" borderId="0" xfId="0" applyFont="1" applyBorder="1" applyAlignment="1">
      <alignment horizontal="left" vertical="center"/>
    </xf>
    <xf numFmtId="0" fontId="44" fillId="0" borderId="0" xfId="0" applyFont="1" applyFill="1" applyBorder="1" applyAlignment="1">
      <alignment horizontal="left" vertical="center"/>
    </xf>
    <xf numFmtId="165" fontId="44" fillId="0" borderId="0" xfId="0" applyNumberFormat="1" applyFont="1" applyBorder="1" applyAlignment="1">
      <alignment horizontal="center"/>
    </xf>
    <xf numFmtId="164" fontId="56" fillId="0" borderId="17" xfId="0" applyNumberFormat="1" applyFont="1" applyBorder="1" applyAlignment="1">
      <alignment horizontal="center"/>
    </xf>
    <xf numFmtId="0" fontId="71" fillId="0" borderId="19" xfId="0" applyFont="1" applyBorder="1"/>
    <xf numFmtId="0" fontId="44" fillId="0" borderId="0" xfId="0" applyFont="1" applyBorder="1"/>
    <xf numFmtId="164" fontId="39" fillId="0" borderId="0" xfId="0" applyNumberFormat="1" applyFont="1" applyFill="1" applyBorder="1" applyAlignment="1">
      <alignment horizontal="center"/>
    </xf>
    <xf numFmtId="0" fontId="48" fillId="0" borderId="0" xfId="0" applyNumberFormat="1" applyFont="1" applyBorder="1" applyAlignment="1">
      <alignment horizontal="left" indent="2"/>
    </xf>
    <xf numFmtId="3" fontId="48" fillId="0" borderId="0" xfId="0" applyNumberFormat="1" applyFont="1" applyFill="1" applyBorder="1" applyAlignment="1">
      <alignment horizontal="center"/>
    </xf>
    <xf numFmtId="3" fontId="48" fillId="0" borderId="13" xfId="0" applyNumberFormat="1" applyFont="1" applyFill="1" applyBorder="1" applyAlignment="1">
      <alignment horizontal="right"/>
    </xf>
    <xf numFmtId="0" fontId="48" fillId="0" borderId="13" xfId="0" applyNumberFormat="1" applyFont="1" applyBorder="1" applyAlignment="1">
      <alignment horizontal="left" indent="2"/>
    </xf>
    <xf numFmtId="3" fontId="48" fillId="0" borderId="13" xfId="0" applyNumberFormat="1" applyFont="1" applyFill="1" applyBorder="1" applyAlignment="1">
      <alignment horizontal="center"/>
    </xf>
    <xf numFmtId="3" fontId="39" fillId="0" borderId="0" xfId="0" applyNumberFormat="1" applyFont="1" applyFill="1" applyBorder="1" applyAlignment="1">
      <alignment horizontal="left"/>
    </xf>
    <xf numFmtId="0" fontId="40" fillId="0" borderId="0" xfId="49" applyFont="1" applyAlignment="1" applyProtection="1"/>
    <xf numFmtId="0" fontId="40" fillId="0" borderId="11" xfId="49" applyFont="1" applyBorder="1" applyAlignment="1">
      <alignment horizontal="center" vertical="center"/>
    </xf>
    <xf numFmtId="0" fontId="39" fillId="0" borderId="12" xfId="0" applyFont="1" applyBorder="1" applyAlignment="1">
      <alignment horizontal="center" vertical="center" wrapText="1"/>
    </xf>
    <xf numFmtId="0" fontId="39" fillId="0" borderId="55" xfId="40" applyFont="1" applyBorder="1" applyAlignment="1">
      <alignment horizontal="center" vertical="center" wrapText="1"/>
      <protection locked="0"/>
    </xf>
    <xf numFmtId="0" fontId="40" fillId="0" borderId="0" xfId="40" applyFont="1" applyAlignment="1" applyProtection="1">
      <alignment horizontal="left"/>
    </xf>
    <xf numFmtId="0" fontId="46" fillId="0" borderId="0" xfId="0" applyFont="1" applyAlignment="1">
      <alignment horizontal="right"/>
    </xf>
    <xf numFmtId="164" fontId="44" fillId="0" borderId="0" xfId="0" applyNumberFormat="1" applyFont="1" applyAlignment="1">
      <alignment horizontal="right"/>
    </xf>
    <xf numFmtId="164" fontId="43" fillId="0" borderId="0" xfId="0" applyNumberFormat="1" applyFont="1" applyBorder="1" applyAlignment="1">
      <alignment horizontal="right"/>
    </xf>
    <xf numFmtId="164" fontId="46" fillId="0" borderId="0" xfId="0" applyNumberFormat="1" applyFont="1" applyBorder="1" applyAlignment="1">
      <alignment horizontal="right"/>
    </xf>
    <xf numFmtId="164" fontId="41" fillId="0" borderId="0" xfId="0" applyNumberFormat="1" applyFont="1" applyAlignment="1">
      <alignment horizontal="right"/>
    </xf>
    <xf numFmtId="164" fontId="41" fillId="0" borderId="0" xfId="0" applyNumberFormat="1" applyFont="1" applyBorder="1" applyAlignment="1">
      <alignment horizontal="right"/>
    </xf>
    <xf numFmtId="164" fontId="39" fillId="0" borderId="0" xfId="0" applyNumberFormat="1" applyFont="1" applyAlignment="1">
      <alignment horizontal="right" indent="2"/>
    </xf>
    <xf numFmtId="0" fontId="72" fillId="0" borderId="0" xfId="34" applyFont="1" applyAlignment="1" applyProtection="1">
      <alignment horizontal="left" vertical="center"/>
    </xf>
    <xf numFmtId="164" fontId="48" fillId="0" borderId="11" xfId="49" applyNumberFormat="1" applyFont="1" applyBorder="1" applyAlignment="1">
      <alignment horizontal="center" vertical="center" wrapText="1"/>
    </xf>
    <xf numFmtId="164" fontId="48" fillId="0" borderId="0" xfId="0" applyNumberFormat="1" applyFont="1" applyBorder="1" applyAlignment="1">
      <alignment horizontal="center" vertical="center" wrapText="1"/>
    </xf>
    <xf numFmtId="164" fontId="73" fillId="0" borderId="0" xfId="39" applyNumberFormat="1" applyFont="1" applyBorder="1" applyAlignment="1">
      <alignment horizontal="center" vertical="center" wrapText="1"/>
    </xf>
    <xf numFmtId="164" fontId="39" fillId="0" borderId="12" xfId="0" applyNumberFormat="1" applyFont="1" applyBorder="1" applyAlignment="1">
      <alignment vertical="center"/>
    </xf>
    <xf numFmtId="0" fontId="39" fillId="0" borderId="0" xfId="49" applyFont="1" applyFill="1"/>
    <xf numFmtId="0" fontId="39" fillId="0" borderId="55" xfId="49" applyFont="1" applyFill="1" applyBorder="1"/>
    <xf numFmtId="0" fontId="39" fillId="0" borderId="55" xfId="49" applyFont="1" applyFill="1" applyBorder="1" applyAlignment="1">
      <alignment horizontal="center" vertical="center" wrapText="1"/>
    </xf>
    <xf numFmtId="0" fontId="39" fillId="0" borderId="12" xfId="49" applyFont="1" applyFill="1" applyBorder="1" applyAlignment="1">
      <alignment horizontal="center" vertical="center" wrapText="1"/>
    </xf>
    <xf numFmtId="0" fontId="39" fillId="0" borderId="11" xfId="49" applyFont="1" applyFill="1" applyBorder="1"/>
    <xf numFmtId="0" fontId="39" fillId="0" borderId="11" xfId="49" applyFont="1" applyFill="1" applyBorder="1" applyAlignment="1">
      <alignment horizontal="center" vertical="center" wrapText="1"/>
    </xf>
    <xf numFmtId="0" fontId="39" fillId="0" borderId="25" xfId="49" applyFont="1" applyFill="1" applyBorder="1" applyAlignment="1">
      <alignment horizontal="center" vertical="center" wrapText="1"/>
    </xf>
    <xf numFmtId="0" fontId="39" fillId="0" borderId="26" xfId="49" applyFont="1" applyFill="1" applyBorder="1" applyAlignment="1">
      <alignment horizontal="center" vertical="center" wrapText="1"/>
    </xf>
    <xf numFmtId="0" fontId="39" fillId="0" borderId="0" xfId="0" applyFont="1" applyFill="1" applyBorder="1"/>
    <xf numFmtId="0" fontId="39" fillId="0" borderId="0" xfId="0" applyFont="1" applyFill="1" applyBorder="1" applyAlignment="1">
      <alignment horizontal="center" vertical="center" wrapText="1"/>
    </xf>
    <xf numFmtId="0" fontId="39" fillId="0" borderId="17" xfId="0" applyFont="1" applyFill="1" applyBorder="1" applyAlignment="1">
      <alignment horizontal="center" vertical="center" wrapText="1"/>
    </xf>
    <xf numFmtId="164" fontId="46" fillId="0" borderId="0" xfId="0" applyNumberFormat="1" applyFont="1" applyFill="1"/>
    <xf numFmtId="164" fontId="46" fillId="0" borderId="17" xfId="0" applyNumberFormat="1" applyFont="1" applyFill="1" applyBorder="1"/>
    <xf numFmtId="165" fontId="46" fillId="0" borderId="0" xfId="0" applyNumberFormat="1" applyFont="1" applyFill="1" applyBorder="1"/>
    <xf numFmtId="164" fontId="39" fillId="0" borderId="20" xfId="0" applyNumberFormat="1" applyFont="1" applyFill="1" applyBorder="1" applyAlignment="1">
      <alignment horizontal="center"/>
    </xf>
    <xf numFmtId="164" fontId="46" fillId="0" borderId="0" xfId="0" applyNumberFormat="1" applyFont="1" applyFill="1" applyBorder="1"/>
    <xf numFmtId="164" fontId="39" fillId="0" borderId="0" xfId="0" applyNumberFormat="1" applyFont="1" applyFill="1" applyAlignment="1">
      <alignment horizontal="center"/>
    </xf>
    <xf numFmtId="164" fontId="39" fillId="0" borderId="0" xfId="0" applyNumberFormat="1" applyFont="1" applyFill="1" applyBorder="1"/>
    <xf numFmtId="164" fontId="39" fillId="0" borderId="0" xfId="0" applyNumberFormat="1" applyFont="1" applyFill="1" applyBorder="1" applyAlignment="1">
      <alignment horizontal="center" vertical="center" wrapText="1"/>
    </xf>
    <xf numFmtId="164" fontId="41" fillId="0" borderId="0" xfId="0" applyNumberFormat="1" applyFont="1" applyFill="1"/>
    <xf numFmtId="164" fontId="39" fillId="0" borderId="17" xfId="0" applyNumberFormat="1" applyFont="1" applyFill="1" applyBorder="1"/>
    <xf numFmtId="165" fontId="39" fillId="0" borderId="0" xfId="0" applyNumberFormat="1" applyFont="1" applyFill="1" applyBorder="1"/>
    <xf numFmtId="0" fontId="0" fillId="0" borderId="11" xfId="0" applyFill="1" applyBorder="1"/>
    <xf numFmtId="0" fontId="39" fillId="0" borderId="0" xfId="0" quotePrefix="1" applyFont="1" applyFill="1" applyBorder="1" applyAlignment="1">
      <alignment horizontal="left" vertical="center" wrapText="1" indent="2"/>
    </xf>
    <xf numFmtId="0" fontId="0" fillId="29" borderId="0" xfId="0" applyFill="1"/>
    <xf numFmtId="0" fontId="44" fillId="0" borderId="0" xfId="0" applyFont="1"/>
    <xf numFmtId="0" fontId="17" fillId="0" borderId="0" xfId="49"/>
    <xf numFmtId="0" fontId="0" fillId="0" borderId="0" xfId="0"/>
    <xf numFmtId="0" fontId="39" fillId="0" borderId="0" xfId="0" applyFont="1"/>
    <xf numFmtId="0" fontId="52" fillId="0" borderId="0" xfId="0" applyFont="1"/>
    <xf numFmtId="0" fontId="17" fillId="0" borderId="0" xfId="0" applyFont="1"/>
    <xf numFmtId="0" fontId="0" fillId="25" borderId="0" xfId="0" applyFill="1"/>
    <xf numFmtId="0" fontId="39" fillId="0" borderId="20" xfId="0" applyNumberFormat="1" applyFont="1" applyFill="1" applyBorder="1" applyAlignment="1">
      <alignment horizontal="center"/>
    </xf>
    <xf numFmtId="0" fontId="46" fillId="0" borderId="20" xfId="0" applyNumberFormat="1" applyFont="1" applyBorder="1"/>
    <xf numFmtId="0" fontId="39" fillId="0" borderId="20" xfId="0" applyNumberFormat="1" applyFont="1" applyBorder="1" applyAlignment="1">
      <alignment vertical="center" wrapText="1"/>
    </xf>
    <xf numFmtId="0" fontId="52" fillId="0" borderId="0" xfId="0" applyFont="1" applyFill="1"/>
    <xf numFmtId="0" fontId="74" fillId="0" borderId="0" xfId="49" applyFont="1"/>
    <xf numFmtId="0" fontId="0" fillId="27" borderId="33" xfId="0" applyFill="1" applyBorder="1"/>
    <xf numFmtId="0" fontId="0" fillId="27" borderId="34" xfId="0" applyFill="1" applyBorder="1"/>
    <xf numFmtId="0" fontId="0" fillId="0" borderId="0" xfId="0"/>
    <xf numFmtId="0" fontId="52" fillId="0" borderId="0" xfId="0" applyFont="1"/>
    <xf numFmtId="0" fontId="17" fillId="0" borderId="0" xfId="0" applyFont="1"/>
    <xf numFmtId="0" fontId="63" fillId="0" borderId="0" xfId="0" applyFont="1"/>
    <xf numFmtId="0" fontId="64" fillId="0" borderId="0" xfId="0" applyFont="1"/>
    <xf numFmtId="164" fontId="39" fillId="0" borderId="20" xfId="0" applyNumberFormat="1" applyFont="1" applyBorder="1" applyAlignment="1">
      <alignment horizontal="center"/>
    </xf>
    <xf numFmtId="0" fontId="44" fillId="0" borderId="0" xfId="0" quotePrefix="1" applyFont="1" applyBorder="1" applyAlignment="1">
      <alignment horizontal="left" vertical="center"/>
    </xf>
    <xf numFmtId="0" fontId="63" fillId="30" borderId="0" xfId="0" applyFont="1" applyFill="1"/>
    <xf numFmtId="0" fontId="0" fillId="30" borderId="0" xfId="0" applyFill="1"/>
    <xf numFmtId="0" fontId="63" fillId="0" borderId="0" xfId="0" applyFont="1" applyFill="1"/>
    <xf numFmtId="0" fontId="62" fillId="0" borderId="0" xfId="49" applyFont="1" applyFill="1"/>
    <xf numFmtId="3" fontId="39" fillId="31" borderId="11" xfId="0" applyNumberFormat="1" applyFont="1" applyFill="1" applyBorder="1" applyAlignment="1">
      <alignment horizontal="center" vertical="center" wrapText="1"/>
    </xf>
    <xf numFmtId="3" fontId="39" fillId="31" borderId="11" xfId="0" applyNumberFormat="1" applyFont="1" applyFill="1" applyBorder="1" applyAlignment="1">
      <alignment horizontal="right"/>
    </xf>
    <xf numFmtId="3" fontId="39" fillId="31" borderId="11" xfId="0" applyNumberFormat="1" applyFont="1" applyFill="1" applyBorder="1" applyAlignment="1" applyProtection="1">
      <alignment horizontal="center" vertical="center" wrapText="1"/>
    </xf>
    <xf numFmtId="0" fontId="39" fillId="0" borderId="0" xfId="40" applyFont="1" applyAlignment="1">
      <alignment vertical="center"/>
      <protection locked="0"/>
    </xf>
    <xf numFmtId="0" fontId="39" fillId="0" borderId="17" xfId="0" applyFont="1" applyBorder="1"/>
    <xf numFmtId="164" fontId="41" fillId="0" borderId="17" xfId="0" applyNumberFormat="1" applyFont="1" applyBorder="1"/>
    <xf numFmtId="0" fontId="63" fillId="28" borderId="0" xfId="0" applyFont="1" applyFill="1"/>
    <xf numFmtId="0" fontId="0" fillId="28" borderId="0" xfId="0" applyFill="1"/>
    <xf numFmtId="0" fontId="0" fillId="30" borderId="27" xfId="0" applyFill="1" applyBorder="1"/>
    <xf numFmtId="0" fontId="17" fillId="30" borderId="28" xfId="0" applyFont="1" applyFill="1" applyBorder="1"/>
    <xf numFmtId="0" fontId="17" fillId="30" borderId="29" xfId="0" applyFont="1" applyFill="1" applyBorder="1"/>
    <xf numFmtId="0" fontId="49" fillId="30" borderId="30" xfId="49" applyFont="1" applyFill="1" applyBorder="1" applyAlignment="1"/>
    <xf numFmtId="0" fontId="0" fillId="30" borderId="0" xfId="0" applyFill="1" applyBorder="1"/>
    <xf numFmtId="0" fontId="0" fillId="30" borderId="31" xfId="0" applyFill="1" applyBorder="1"/>
    <xf numFmtId="0" fontId="17" fillId="30" borderId="30" xfId="49" applyFont="1" applyFill="1" applyBorder="1" applyAlignment="1">
      <alignment horizontal="left"/>
    </xf>
    <xf numFmtId="0" fontId="17" fillId="30" borderId="0" xfId="0" applyFont="1" applyFill="1" applyBorder="1"/>
    <xf numFmtId="0" fontId="17" fillId="30" borderId="31" xfId="0" applyFont="1" applyFill="1" applyBorder="1"/>
    <xf numFmtId="0" fontId="59" fillId="30" borderId="30" xfId="49" applyFont="1" applyFill="1" applyBorder="1" applyAlignment="1">
      <alignment horizontal="left"/>
    </xf>
    <xf numFmtId="0" fontId="17" fillId="30" borderId="30" xfId="49" applyFont="1" applyFill="1" applyBorder="1" applyAlignment="1"/>
    <xf numFmtId="0" fontId="17" fillId="30" borderId="30" xfId="40" applyFont="1" applyFill="1" applyBorder="1" applyAlignment="1">
      <alignment horizontal="left"/>
      <protection locked="0"/>
    </xf>
    <xf numFmtId="0" fontId="49" fillId="30" borderId="30" xfId="49" applyFont="1" applyFill="1" applyBorder="1" applyAlignment="1">
      <alignment wrapText="1"/>
    </xf>
    <xf numFmtId="0" fontId="17" fillId="30" borderId="30" xfId="0" applyFont="1" applyFill="1" applyBorder="1" applyAlignment="1"/>
    <xf numFmtId="0" fontId="49" fillId="30" borderId="30" xfId="0" applyFont="1" applyFill="1" applyBorder="1" applyAlignment="1"/>
    <xf numFmtId="0" fontId="0" fillId="30" borderId="30" xfId="0" applyFill="1" applyBorder="1"/>
    <xf numFmtId="0" fontId="0" fillId="30" borderId="32" xfId="0" applyFill="1" applyBorder="1"/>
    <xf numFmtId="0" fontId="0" fillId="30" borderId="33" xfId="0" applyFill="1" applyBorder="1"/>
    <xf numFmtId="0" fontId="0" fillId="30" borderId="34" xfId="0" applyFill="1" applyBorder="1"/>
    <xf numFmtId="0" fontId="17" fillId="32" borderId="30" xfId="0" applyFont="1" applyFill="1" applyBorder="1"/>
    <xf numFmtId="0" fontId="17" fillId="32" borderId="0" xfId="0" applyFont="1" applyFill="1" applyBorder="1"/>
    <xf numFmtId="0" fontId="17" fillId="32" borderId="31" xfId="0" applyFont="1" applyFill="1" applyBorder="1"/>
    <xf numFmtId="0" fontId="17" fillId="32" borderId="30" xfId="0" applyNumberFormat="1" applyFont="1" applyFill="1" applyBorder="1" applyAlignment="1"/>
    <xf numFmtId="0" fontId="17" fillId="32" borderId="32" xfId="0" applyNumberFormat="1" applyFont="1" applyFill="1" applyBorder="1" applyAlignment="1"/>
    <xf numFmtId="0" fontId="17" fillId="32" borderId="33" xfId="0" applyFont="1" applyFill="1" applyBorder="1"/>
    <xf numFmtId="0" fontId="17" fillId="32" borderId="34" xfId="0" applyFont="1" applyFill="1" applyBorder="1"/>
    <xf numFmtId="0" fontId="49" fillId="32" borderId="27" xfId="0" applyFont="1" applyFill="1" applyBorder="1"/>
    <xf numFmtId="0" fontId="49" fillId="32" borderId="28" xfId="0" applyFont="1" applyFill="1" applyBorder="1"/>
    <xf numFmtId="0" fontId="49" fillId="32" borderId="29" xfId="0" applyFont="1" applyFill="1" applyBorder="1"/>
    <xf numFmtId="0" fontId="17" fillId="25" borderId="0" xfId="0" applyFont="1" applyFill="1"/>
    <xf numFmtId="2" fontId="0" fillId="0" borderId="0" xfId="0" applyNumberFormat="1"/>
    <xf numFmtId="0" fontId="40" fillId="26" borderId="0" xfId="0" applyFont="1" applyFill="1" applyAlignment="1" applyProtection="1">
      <alignment vertical="top"/>
    </xf>
    <xf numFmtId="0" fontId="39" fillId="26" borderId="0" xfId="0" applyFont="1" applyFill="1"/>
    <xf numFmtId="0" fontId="40" fillId="26" borderId="0" xfId="49" applyFont="1" applyFill="1" applyAlignment="1" applyProtection="1">
      <alignment horizontal="left"/>
    </xf>
    <xf numFmtId="164" fontId="39" fillId="26" borderId="0" xfId="0" applyNumberFormat="1" applyFont="1" applyFill="1" applyAlignment="1" applyProtection="1">
      <alignment horizontal="right"/>
    </xf>
    <xf numFmtId="164" fontId="39" fillId="26" borderId="0" xfId="0" applyNumberFormat="1" applyFont="1" applyFill="1" applyProtection="1"/>
    <xf numFmtId="0" fontId="44" fillId="26" borderId="0" xfId="49" applyNumberFormat="1" applyFont="1" applyFill="1" applyAlignment="1" applyProtection="1">
      <alignment vertical="center"/>
      <protection locked="0" hidden="1"/>
    </xf>
    <xf numFmtId="0" fontId="41" fillId="26" borderId="0" xfId="49" applyFont="1" applyFill="1" applyProtection="1">
      <protection hidden="1"/>
    </xf>
    <xf numFmtId="0" fontId="40" fillId="26" borderId="0" xfId="0" applyFont="1" applyFill="1" applyProtection="1"/>
    <xf numFmtId="3" fontId="39" fillId="26" borderId="0" xfId="0" applyNumberFormat="1" applyFont="1" applyFill="1" applyProtection="1"/>
    <xf numFmtId="0" fontId="39" fillId="26" borderId="0" xfId="49" applyFont="1" applyFill="1"/>
    <xf numFmtId="0" fontId="41" fillId="26" borderId="0" xfId="49" applyFont="1" applyFill="1" applyAlignment="1" applyProtection="1">
      <alignment vertical="center"/>
      <protection hidden="1"/>
    </xf>
    <xf numFmtId="0" fontId="44" fillId="26" borderId="0" xfId="0" applyFont="1" applyFill="1" applyAlignment="1">
      <alignment vertical="center"/>
    </xf>
    <xf numFmtId="3" fontId="44" fillId="26" borderId="0" xfId="0" applyNumberFormat="1" applyFont="1" applyFill="1" applyAlignment="1">
      <alignment vertical="center"/>
    </xf>
    <xf numFmtId="164" fontId="44" fillId="26" borderId="0" xfId="0" applyNumberFormat="1" applyFont="1" applyFill="1" applyAlignment="1">
      <alignment horizontal="right" vertical="center"/>
    </xf>
    <xf numFmtId="164" fontId="44" fillId="26" borderId="0" xfId="0" applyNumberFormat="1" applyFont="1" applyFill="1" applyAlignment="1">
      <alignment vertical="center"/>
    </xf>
    <xf numFmtId="164" fontId="44" fillId="26" borderId="0" xfId="0" applyNumberFormat="1" applyFont="1" applyFill="1" applyAlignment="1">
      <alignment horizontal="center" vertical="center"/>
    </xf>
    <xf numFmtId="0" fontId="39" fillId="26" borderId="55" xfId="40" applyFont="1" applyFill="1" applyBorder="1" applyAlignment="1">
      <alignment horizontal="center" vertical="center" wrapText="1"/>
      <protection locked="0"/>
    </xf>
    <xf numFmtId="0" fontId="44" fillId="26" borderId="0" xfId="49" applyFont="1" applyFill="1" applyAlignment="1">
      <alignment vertical="center"/>
    </xf>
    <xf numFmtId="164" fontId="48" fillId="26" borderId="11" xfId="49" applyNumberFormat="1" applyFont="1" applyFill="1" applyBorder="1" applyAlignment="1">
      <alignment horizontal="center" vertical="center" wrapText="1"/>
    </xf>
    <xf numFmtId="164" fontId="48" fillId="26" borderId="0" xfId="0" applyNumberFormat="1" applyFont="1" applyFill="1" applyBorder="1" applyAlignment="1">
      <alignment horizontal="center" vertical="center" wrapText="1"/>
    </xf>
    <xf numFmtId="0" fontId="39" fillId="26" borderId="0" xfId="0" applyFont="1" applyFill="1" applyBorder="1" applyAlignment="1" applyProtection="1"/>
    <xf numFmtId="3" fontId="39" fillId="26" borderId="0" xfId="0" applyNumberFormat="1" applyFont="1" applyFill="1" applyBorder="1" applyAlignment="1" applyProtection="1"/>
    <xf numFmtId="0" fontId="48" fillId="26" borderId="0" xfId="46" applyFont="1" applyFill="1" applyAlignment="1">
      <alignment horizontal="right" vertical="top"/>
    </xf>
    <xf numFmtId="3" fontId="39" fillId="26" borderId="0" xfId="0" applyNumberFormat="1" applyFont="1" applyFill="1"/>
    <xf numFmtId="164" fontId="39" fillId="26" borderId="0" xfId="0" applyNumberFormat="1" applyFont="1" applyFill="1" applyAlignment="1">
      <alignment horizontal="right"/>
    </xf>
    <xf numFmtId="164" fontId="39" fillId="26" borderId="0" xfId="0" applyNumberFormat="1" applyFont="1" applyFill="1"/>
    <xf numFmtId="0" fontId="48" fillId="26" borderId="0" xfId="46" applyFont="1" applyFill="1" applyAlignment="1">
      <alignment horizontal="right"/>
    </xf>
    <xf numFmtId="164" fontId="39" fillId="26" borderId="0" xfId="39" applyNumberFormat="1" applyFont="1" applyFill="1" applyAlignment="1" applyProtection="1">
      <alignment horizontal="center" vertical="center"/>
    </xf>
    <xf numFmtId="0" fontId="39" fillId="26" borderId="0" xfId="49" applyFont="1" applyFill="1" applyAlignment="1" applyProtection="1">
      <alignment vertical="center"/>
    </xf>
    <xf numFmtId="0" fontId="72" fillId="26" borderId="0" xfId="34" applyFont="1" applyFill="1" applyAlignment="1" applyProtection="1">
      <alignment horizontal="left" vertical="center"/>
    </xf>
    <xf numFmtId="0" fontId="41" fillId="26" borderId="14" xfId="49" applyFont="1" applyFill="1" applyBorder="1" applyAlignment="1" applyProtection="1">
      <alignment horizontal="center"/>
      <protection locked="0"/>
    </xf>
    <xf numFmtId="165" fontId="39" fillId="26" borderId="0" xfId="49" applyNumberFormat="1" applyFont="1" applyFill="1" applyBorder="1" applyAlignment="1" applyProtection="1">
      <alignment vertical="top" wrapText="1"/>
    </xf>
    <xf numFmtId="0" fontId="40" fillId="26" borderId="0" xfId="40" applyFont="1" applyFill="1" applyAlignment="1" applyProtection="1">
      <alignment horizontal="left"/>
    </xf>
    <xf numFmtId="0" fontId="40" fillId="26" borderId="0" xfId="40" applyFont="1" applyFill="1" applyAlignment="1">
      <alignment horizontal="left"/>
      <protection locked="0"/>
    </xf>
    <xf numFmtId="3" fontId="39" fillId="26" borderId="0" xfId="38" applyNumberFormat="1" applyFont="1" applyFill="1" applyProtection="1"/>
    <xf numFmtId="164" fontId="39" fillId="26" borderId="0" xfId="38" applyNumberFormat="1" applyFont="1" applyFill="1" applyAlignment="1" applyProtection="1">
      <alignment horizontal="right"/>
    </xf>
    <xf numFmtId="164" fontId="39" fillId="26" borderId="0" xfId="38" applyNumberFormat="1" applyFont="1" applyFill="1" applyProtection="1"/>
    <xf numFmtId="164" fontId="39" fillId="26" borderId="0" xfId="38" applyNumberFormat="1" applyFont="1" applyFill="1"/>
    <xf numFmtId="0" fontId="39" fillId="26" borderId="0" xfId="38" applyFont="1" applyFill="1"/>
    <xf numFmtId="164" fontId="39" fillId="26" borderId="0" xfId="40" applyNumberFormat="1" applyFont="1" applyFill="1" applyAlignment="1">
      <alignment horizontal="right" vertical="center"/>
      <protection locked="0"/>
    </xf>
    <xf numFmtId="164" fontId="39" fillId="26" borderId="0" xfId="40" applyNumberFormat="1" applyFont="1" applyFill="1" applyAlignment="1">
      <alignment vertical="center"/>
      <protection locked="0"/>
    </xf>
    <xf numFmtId="0" fontId="39" fillId="26" borderId="0" xfId="40" applyFont="1" applyFill="1" applyAlignment="1">
      <alignment vertical="center"/>
      <protection locked="0"/>
    </xf>
    <xf numFmtId="164" fontId="39" fillId="26" borderId="12" xfId="0" applyNumberFormat="1" applyFont="1" applyFill="1" applyBorder="1" applyAlignment="1">
      <alignment vertical="center"/>
    </xf>
    <xf numFmtId="3" fontId="39" fillId="26" borderId="11" xfId="0" applyNumberFormat="1" applyFont="1" applyFill="1" applyBorder="1" applyAlignment="1" applyProtection="1">
      <alignment horizontal="center" vertical="center" wrapText="1"/>
    </xf>
    <xf numFmtId="164" fontId="39" fillId="26" borderId="11" xfId="0" applyNumberFormat="1" applyFont="1" applyFill="1" applyBorder="1" applyAlignment="1" applyProtection="1">
      <alignment horizontal="center" vertical="center" wrapText="1"/>
    </xf>
    <xf numFmtId="165" fontId="39" fillId="26" borderId="0" xfId="49" applyNumberFormat="1" applyFont="1" applyFill="1" applyAlignment="1" applyProtection="1">
      <alignment horizontal="right"/>
      <protection hidden="1"/>
    </xf>
    <xf numFmtId="0" fontId="39" fillId="26" borderId="0" xfId="40" applyFont="1" applyFill="1" applyBorder="1" applyAlignment="1" applyProtection="1"/>
    <xf numFmtId="3" fontId="39" fillId="26" borderId="0" xfId="39" applyNumberFormat="1" applyFont="1" applyFill="1" applyBorder="1" applyProtection="1"/>
    <xf numFmtId="164" fontId="39" fillId="26" borderId="0" xfId="39" applyNumberFormat="1" applyFont="1" applyFill="1" applyBorder="1" applyProtection="1"/>
    <xf numFmtId="164" fontId="39" fillId="26" borderId="0" xfId="39" applyNumberFormat="1" applyFont="1" applyFill="1" applyBorder="1" applyAlignment="1" applyProtection="1">
      <alignment horizontal="left" vertical="center"/>
    </xf>
    <xf numFmtId="164" fontId="39" fillId="26" borderId="0" xfId="38" applyNumberFormat="1" applyFont="1" applyFill="1" applyAlignment="1" applyProtection="1">
      <alignment horizontal="left" vertical="center"/>
    </xf>
    <xf numFmtId="0" fontId="39" fillId="26" borderId="0" xfId="38" applyFont="1" applyFill="1" applyAlignment="1" applyProtection="1">
      <alignment horizontal="left" vertical="center"/>
    </xf>
    <xf numFmtId="165" fontId="39" fillId="31" borderId="11" xfId="49" applyNumberFormat="1" applyFont="1" applyFill="1" applyBorder="1" applyAlignment="1" applyProtection="1">
      <alignment horizontal="right"/>
      <protection hidden="1"/>
    </xf>
    <xf numFmtId="165" fontId="39" fillId="26" borderId="11" xfId="49" applyNumberFormat="1" applyFont="1" applyFill="1" applyBorder="1" applyAlignment="1" applyProtection="1">
      <alignment horizontal="right"/>
      <protection hidden="1"/>
    </xf>
    <xf numFmtId="0" fontId="66" fillId="26" borderId="0" xfId="0" applyFont="1" applyFill="1"/>
    <xf numFmtId="0" fontId="66" fillId="26" borderId="0" xfId="38" applyFont="1" applyFill="1"/>
    <xf numFmtId="0" fontId="40" fillId="0" borderId="0" xfId="40" applyFont="1" applyFill="1" applyAlignment="1" applyProtection="1">
      <alignment horizontal="left"/>
    </xf>
    <xf numFmtId="0" fontId="28" fillId="0" borderId="14" xfId="34" applyFill="1" applyBorder="1" applyAlignment="1" applyProtection="1">
      <alignment vertical="center"/>
    </xf>
    <xf numFmtId="0" fontId="17" fillId="0" borderId="14" xfId="49" applyFill="1" applyBorder="1" applyAlignment="1">
      <alignment vertical="center" wrapText="1"/>
    </xf>
    <xf numFmtId="165" fontId="39" fillId="0" borderId="0" xfId="0" applyNumberFormat="1" applyFont="1" applyFill="1" applyBorder="1" applyAlignment="1">
      <alignment horizontal="right" indent="2"/>
    </xf>
    <xf numFmtId="164" fontId="44" fillId="0" borderId="0" xfId="0" applyNumberFormat="1" applyFont="1" applyAlignment="1">
      <alignment horizontal="right" indent="2"/>
    </xf>
    <xf numFmtId="164" fontId="39" fillId="0" borderId="0" xfId="0" applyNumberFormat="1" applyFont="1" applyBorder="1" applyAlignment="1">
      <alignment horizontal="right" indent="2"/>
    </xf>
    <xf numFmtId="164" fontId="41" fillId="0" borderId="0" xfId="0" applyNumberFormat="1" applyFont="1" applyAlignment="1">
      <alignment horizontal="right" indent="2"/>
    </xf>
    <xf numFmtId="164" fontId="39" fillId="24" borderId="0" xfId="0" applyNumberFormat="1" applyFont="1" applyFill="1" applyBorder="1" applyAlignment="1">
      <alignment horizontal="right" vertical="center" indent="2"/>
    </xf>
    <xf numFmtId="164" fontId="39" fillId="0" borderId="0" xfId="54" applyNumberFormat="1" applyFont="1" applyBorder="1" applyAlignment="1">
      <alignment horizontal="right" vertical="center" indent="2"/>
    </xf>
    <xf numFmtId="165" fontId="39" fillId="0" borderId="0" xfId="49" applyNumberFormat="1" applyFont="1" applyFill="1" applyBorder="1" applyAlignment="1" applyProtection="1">
      <alignment vertical="top" wrapText="1"/>
    </xf>
    <xf numFmtId="0" fontId="56" fillId="26" borderId="0" xfId="38" applyFont="1" applyFill="1"/>
    <xf numFmtId="0" fontId="56" fillId="26" borderId="0" xfId="0" applyFont="1" applyFill="1"/>
    <xf numFmtId="0" fontId="39" fillId="0" borderId="0" xfId="47" applyFont="1" applyAlignment="1"/>
    <xf numFmtId="0" fontId="62" fillId="0" borderId="0" xfId="49" applyFont="1" applyFill="1" applyAlignment="1"/>
    <xf numFmtId="0" fontId="56" fillId="26" borderId="0" xfId="0" applyFont="1" applyFill="1" applyAlignment="1">
      <alignment horizontal="left"/>
    </xf>
    <xf numFmtId="0" fontId="41" fillId="0" borderId="0" xfId="49" applyFont="1" applyFill="1" applyBorder="1" applyAlignment="1" applyProtection="1">
      <alignment horizontal="center"/>
      <protection locked="0"/>
    </xf>
    <xf numFmtId="164" fontId="39" fillId="0" borderId="0" xfId="0" applyNumberFormat="1" applyFont="1" applyBorder="1" applyAlignment="1">
      <alignment horizontal="center" vertical="center" wrapText="1"/>
    </xf>
    <xf numFmtId="164" fontId="39" fillId="0" borderId="55" xfId="0" applyNumberFormat="1" applyFont="1" applyBorder="1" applyAlignment="1">
      <alignment horizontal="center" vertical="center" wrapText="1"/>
    </xf>
    <xf numFmtId="164" fontId="48" fillId="0" borderId="55"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4" fontId="48" fillId="0" borderId="0" xfId="39" applyNumberFormat="1" applyFont="1" applyAlignment="1">
      <alignment horizontal="center"/>
    </xf>
    <xf numFmtId="4" fontId="48" fillId="0" borderId="0" xfId="49" applyNumberFormat="1" applyFont="1" applyFill="1" applyAlignment="1" applyProtection="1">
      <alignment horizontal="right"/>
      <protection hidden="1"/>
    </xf>
    <xf numFmtId="164" fontId="48" fillId="31" borderId="0" xfId="39" applyNumberFormat="1" applyFont="1" applyFill="1" applyAlignment="1">
      <alignment horizontal="center"/>
    </xf>
    <xf numFmtId="2" fontId="48" fillId="31" borderId="11" xfId="0" applyNumberFormat="1" applyFont="1" applyFill="1" applyBorder="1" applyAlignment="1">
      <alignment horizontal="center" vertical="center" wrapText="1"/>
    </xf>
    <xf numFmtId="2" fontId="48" fillId="31" borderId="0" xfId="39" applyNumberFormat="1" applyFont="1" applyFill="1" applyAlignment="1">
      <alignment horizontal="center"/>
    </xf>
    <xf numFmtId="2" fontId="48" fillId="31" borderId="11" xfId="0" applyNumberFormat="1" applyFont="1" applyFill="1" applyBorder="1"/>
    <xf numFmtId="3" fontId="39" fillId="0" borderId="0" xfId="0" applyNumberFormat="1" applyFont="1" applyBorder="1" applyAlignment="1" applyProtection="1">
      <alignment horizontal="center" vertical="center" wrapText="1"/>
    </xf>
    <xf numFmtId="3" fontId="39" fillId="0" borderId="11" xfId="0" applyNumberFormat="1" applyFont="1" applyFill="1" applyBorder="1" applyAlignment="1" applyProtection="1">
      <alignment horizontal="center" vertical="center" wrapText="1"/>
    </xf>
    <xf numFmtId="164" fontId="48" fillId="31" borderId="0" xfId="39" applyNumberFormat="1" applyFont="1" applyFill="1" applyBorder="1" applyAlignment="1">
      <alignment horizontal="center"/>
    </xf>
    <xf numFmtId="164" fontId="48" fillId="0" borderId="0" xfId="39" applyNumberFormat="1" applyFont="1" applyBorder="1" applyAlignment="1">
      <alignment horizontal="center"/>
    </xf>
    <xf numFmtId="0" fontId="41" fillId="26" borderId="0" xfId="49" applyFont="1" applyFill="1" applyBorder="1" applyAlignment="1" applyProtection="1">
      <alignment horizontal="center"/>
      <protection locked="0"/>
    </xf>
    <xf numFmtId="164" fontId="39" fillId="26" borderId="0" xfId="0" applyNumberFormat="1" applyFont="1" applyFill="1" applyBorder="1" applyAlignment="1">
      <alignment horizontal="center" vertical="center" wrapText="1"/>
    </xf>
    <xf numFmtId="3" fontId="39" fillId="26" borderId="0" xfId="0" applyNumberFormat="1" applyFont="1" applyFill="1" applyBorder="1" applyAlignment="1" applyProtection="1">
      <alignment horizontal="center" vertical="center" wrapText="1"/>
    </xf>
    <xf numFmtId="165" fontId="39" fillId="26" borderId="0" xfId="49" applyNumberFormat="1" applyFont="1" applyFill="1" applyBorder="1" applyAlignment="1" applyProtection="1">
      <alignment horizontal="right"/>
      <protection hidden="1"/>
    </xf>
    <xf numFmtId="165" fontId="39" fillId="0" borderId="11" xfId="49" applyNumberFormat="1" applyFont="1" applyFill="1" applyBorder="1" applyAlignment="1" applyProtection="1">
      <alignment horizontal="right"/>
      <protection hidden="1"/>
    </xf>
    <xf numFmtId="4" fontId="39" fillId="0" borderId="11" xfId="49" applyNumberFormat="1" applyFont="1" applyFill="1" applyBorder="1" applyAlignment="1" applyProtection="1">
      <alignment horizontal="right"/>
      <protection hidden="1"/>
    </xf>
    <xf numFmtId="164" fontId="39" fillId="26" borderId="55" xfId="0" applyNumberFormat="1" applyFont="1" applyFill="1" applyBorder="1" applyAlignment="1">
      <alignment horizontal="center" vertical="center" wrapText="1"/>
    </xf>
    <xf numFmtId="164" fontId="48" fillId="26" borderId="0" xfId="39" applyNumberFormat="1" applyFont="1" applyFill="1" applyAlignment="1">
      <alignment horizontal="center"/>
    </xf>
    <xf numFmtId="165" fontId="48" fillId="31" borderId="11" xfId="49" applyNumberFormat="1" applyFont="1" applyFill="1" applyBorder="1" applyAlignment="1" applyProtection="1">
      <alignment horizontal="right"/>
      <protection hidden="1"/>
    </xf>
    <xf numFmtId="165" fontId="48" fillId="26" borderId="11" xfId="49" applyNumberFormat="1" applyFont="1" applyFill="1" applyBorder="1" applyAlignment="1" applyProtection="1">
      <alignment horizontal="right"/>
      <protection hidden="1"/>
    </xf>
    <xf numFmtId="0" fontId="39" fillId="26" borderId="0" xfId="49" applyFont="1" applyFill="1" applyAlignment="1" applyProtection="1">
      <alignment vertical="center" wrapText="1"/>
    </xf>
    <xf numFmtId="0" fontId="52" fillId="0" borderId="0" xfId="0" applyFont="1" applyAlignment="1">
      <alignment horizontal="left"/>
    </xf>
    <xf numFmtId="166" fontId="17" fillId="0" borderId="0" xfId="5270" applyNumberFormat="1" applyFont="1"/>
    <xf numFmtId="0" fontId="52" fillId="0" borderId="0" xfId="0" applyFont="1" applyBorder="1"/>
    <xf numFmtId="0" fontId="0" fillId="0" borderId="0" xfId="0" applyAlignment="1">
      <alignment wrapText="1"/>
    </xf>
    <xf numFmtId="0" fontId="63" fillId="0" borderId="0" xfId="0" applyFont="1" applyFill="1" applyAlignment="1">
      <alignment wrapText="1"/>
    </xf>
    <xf numFmtId="0" fontId="0" fillId="0" borderId="0" xfId="0" applyAlignment="1"/>
    <xf numFmtId="0" fontId="0" fillId="0" borderId="0" xfId="0" applyFill="1" applyAlignment="1"/>
    <xf numFmtId="0" fontId="39" fillId="0" borderId="0" xfId="0" quotePrefix="1" applyFont="1" applyFill="1" applyBorder="1" applyAlignment="1">
      <alignment horizontal="left" vertical="center"/>
    </xf>
    <xf numFmtId="0" fontId="0" fillId="0" borderId="0" xfId="0" applyFont="1" applyFill="1" applyAlignment="1"/>
    <xf numFmtId="0" fontId="41" fillId="0" borderId="0" xfId="0" applyFont="1" applyFill="1" applyAlignment="1"/>
    <xf numFmtId="2" fontId="0" fillId="0" borderId="0" xfId="0" applyNumberFormat="1" applyFill="1"/>
    <xf numFmtId="0" fontId="44" fillId="26" borderId="11" xfId="0" applyFont="1" applyFill="1" applyBorder="1" applyAlignment="1">
      <alignment vertical="center" wrapText="1"/>
    </xf>
    <xf numFmtId="0" fontId="39" fillId="26" borderId="12" xfId="49" applyFont="1" applyFill="1" applyBorder="1" applyAlignment="1" applyProtection="1">
      <alignment vertical="center"/>
      <protection hidden="1"/>
    </xf>
    <xf numFmtId="0" fontId="44" fillId="26" borderId="12" xfId="49" applyFont="1" applyFill="1" applyBorder="1" applyAlignment="1" applyProtection="1">
      <alignment vertical="center"/>
      <protection hidden="1"/>
    </xf>
    <xf numFmtId="0" fontId="40" fillId="0" borderId="0" xfId="40" applyFont="1" applyAlignment="1" applyProtection="1"/>
    <xf numFmtId="0" fontId="46" fillId="26" borderId="0" xfId="0" applyFont="1" applyFill="1"/>
    <xf numFmtId="164" fontId="39" fillId="26" borderId="0" xfId="0" applyNumberFormat="1" applyFont="1" applyFill="1" applyBorder="1" applyAlignment="1">
      <alignment horizontal="center"/>
    </xf>
    <xf numFmtId="164" fontId="39" fillId="26" borderId="17" xfId="0" applyNumberFormat="1" applyFont="1" applyFill="1" applyBorder="1" applyAlignment="1">
      <alignment horizontal="center"/>
    </xf>
    <xf numFmtId="165" fontId="39" fillId="26" borderId="0" xfId="0" applyNumberFormat="1" applyFont="1" applyFill="1" applyBorder="1" applyAlignment="1">
      <alignment horizontal="center"/>
    </xf>
    <xf numFmtId="0" fontId="41" fillId="26" borderId="0" xfId="0" applyFont="1" applyFill="1"/>
    <xf numFmtId="164" fontId="41" fillId="26" borderId="0" xfId="0" applyNumberFormat="1" applyFont="1" applyFill="1" applyBorder="1"/>
    <xf numFmtId="164" fontId="41" fillId="26" borderId="0" xfId="0" applyNumberFormat="1" applyFont="1" applyFill="1"/>
    <xf numFmtId="165" fontId="39" fillId="26" borderId="0" xfId="0" applyNumberFormat="1" applyFont="1" applyFill="1" applyBorder="1"/>
    <xf numFmtId="164" fontId="39" fillId="26" borderId="0" xfId="0" applyNumberFormat="1" applyFont="1" applyFill="1" applyBorder="1"/>
    <xf numFmtId="0" fontId="39" fillId="26" borderId="17" xfId="49" applyFont="1" applyFill="1" applyBorder="1" applyAlignment="1">
      <alignment horizontal="center"/>
    </xf>
    <xf numFmtId="0" fontId="39" fillId="0" borderId="12" xfId="49" applyFont="1" applyFill="1" applyBorder="1" applyAlignment="1">
      <alignment horizontal="center" vertical="center" wrapText="1"/>
    </xf>
    <xf numFmtId="164" fontId="56" fillId="0" borderId="0" xfId="0" applyNumberFormat="1" applyFont="1" applyFill="1" applyBorder="1" applyAlignment="1">
      <alignment horizontal="center"/>
    </xf>
    <xf numFmtId="164" fontId="41" fillId="0" borderId="0" xfId="0" applyNumberFormat="1" applyFont="1" applyFill="1" applyBorder="1"/>
    <xf numFmtId="164" fontId="39" fillId="0" borderId="11" xfId="49" applyNumberFormat="1" applyFont="1" applyBorder="1" applyAlignment="1">
      <alignment horizontal="center" vertical="center" wrapText="1"/>
    </xf>
    <xf numFmtId="0" fontId="41" fillId="0" borderId="15" xfId="49" applyFont="1" applyFill="1" applyBorder="1" applyAlignment="1" applyProtection="1">
      <alignment horizontal="center"/>
      <protection locked="0"/>
    </xf>
    <xf numFmtId="164" fontId="39" fillId="0" borderId="55" xfId="49" applyNumberFormat="1" applyFont="1" applyBorder="1" applyAlignment="1">
      <alignment horizontal="center" vertical="center" wrapText="1"/>
    </xf>
    <xf numFmtId="0" fontId="40" fillId="0" borderId="0" xfId="0" applyFont="1" applyAlignment="1" applyProtection="1">
      <alignment horizontal="left"/>
    </xf>
    <xf numFmtId="0" fontId="39" fillId="0" borderId="0" xfId="40" applyFont="1" applyAlignment="1">
      <alignment horizontal="left" wrapText="1"/>
      <protection locked="0"/>
    </xf>
    <xf numFmtId="0" fontId="17" fillId="34" borderId="0" xfId="0" applyFont="1" applyFill="1" applyBorder="1"/>
    <xf numFmtId="0" fontId="49" fillId="34" borderId="27" xfId="0" applyFont="1" applyFill="1" applyBorder="1"/>
    <xf numFmtId="0" fontId="49" fillId="34" borderId="28" xfId="0" applyFont="1" applyFill="1" applyBorder="1"/>
    <xf numFmtId="0" fontId="49" fillId="34" borderId="29" xfId="0" applyFont="1" applyFill="1" applyBorder="1"/>
    <xf numFmtId="0" fontId="17" fillId="34" borderId="30" xfId="0" applyFont="1" applyFill="1" applyBorder="1"/>
    <xf numFmtId="0" fontId="17" fillId="34" borderId="31" xfId="0" applyFont="1" applyFill="1" applyBorder="1"/>
    <xf numFmtId="0" fontId="17" fillId="34" borderId="30" xfId="0" applyNumberFormat="1" applyFont="1" applyFill="1" applyBorder="1" applyAlignment="1"/>
    <xf numFmtId="0" fontId="17" fillId="34" borderId="32" xfId="0" applyNumberFormat="1" applyFont="1" applyFill="1" applyBorder="1" applyAlignment="1"/>
    <xf numFmtId="0" fontId="17" fillId="34" borderId="33" xfId="0" applyFont="1" applyFill="1" applyBorder="1"/>
    <xf numFmtId="0" fontId="17" fillId="34" borderId="34" xfId="0" applyFont="1" applyFill="1" applyBorder="1"/>
    <xf numFmtId="0" fontId="39" fillId="0" borderId="0" xfId="49" applyFont="1" applyFill="1" applyBorder="1" applyAlignment="1">
      <alignment horizontal="center" vertical="center" wrapText="1"/>
    </xf>
    <xf numFmtId="0" fontId="48" fillId="0" borderId="0" xfId="0" applyFont="1" applyAlignment="1">
      <alignment horizontal="right"/>
    </xf>
    <xf numFmtId="0" fontId="39" fillId="0" borderId="0" xfId="0" applyFont="1" applyAlignment="1"/>
    <xf numFmtId="164" fontId="39" fillId="0" borderId="55" xfId="49" applyNumberFormat="1" applyFont="1" applyBorder="1" applyAlignment="1">
      <alignment horizontal="center" vertical="center" wrapText="1"/>
    </xf>
    <xf numFmtId="164" fontId="39" fillId="0" borderId="11" xfId="49" applyNumberFormat="1" applyFont="1" applyBorder="1" applyAlignment="1">
      <alignment horizontal="center" vertical="center" wrapText="1"/>
    </xf>
    <xf numFmtId="0" fontId="39" fillId="0" borderId="11" xfId="49" applyFont="1" applyBorder="1" applyAlignment="1">
      <alignment horizontal="center" vertical="center" wrapText="1"/>
    </xf>
    <xf numFmtId="3" fontId="39" fillId="0" borderId="11" xfId="49" applyNumberFormat="1" applyFont="1" applyBorder="1" applyAlignment="1">
      <alignment horizontal="center" vertical="center" wrapText="1"/>
    </xf>
    <xf numFmtId="3" fontId="39" fillId="0" borderId="55" xfId="49" applyNumberFormat="1" applyFont="1" applyBorder="1" applyAlignment="1">
      <alignment horizontal="center" vertical="center" wrapText="1"/>
    </xf>
    <xf numFmtId="164" fontId="39" fillId="0" borderId="55" xfId="0" applyNumberFormat="1" applyFont="1" applyBorder="1" applyAlignment="1">
      <alignment vertical="center"/>
    </xf>
    <xf numFmtId="164" fontId="39" fillId="26" borderId="55" xfId="0" applyNumberFormat="1" applyFont="1" applyFill="1" applyBorder="1" applyAlignment="1">
      <alignment vertical="center"/>
    </xf>
    <xf numFmtId="0" fontId="76" fillId="0" borderId="0" xfId="49" applyFont="1"/>
    <xf numFmtId="0" fontId="44" fillId="0" borderId="0" xfId="0" applyNumberFormat="1" applyFont="1" applyBorder="1" applyAlignment="1">
      <alignment horizontal="left" indent="2"/>
    </xf>
    <xf numFmtId="3" fontId="44" fillId="0" borderId="0" xfId="0" quotePrefix="1" applyNumberFormat="1" applyFont="1" applyFill="1" applyBorder="1" applyAlignment="1">
      <alignment horizontal="center"/>
    </xf>
    <xf numFmtId="0" fontId="39" fillId="0" borderId="0" xfId="49" applyFont="1" applyAlignment="1">
      <alignment horizontal="left" vertical="center"/>
    </xf>
    <xf numFmtId="0" fontId="39" fillId="0" borderId="12" xfId="49" applyFont="1" applyBorder="1" applyAlignment="1">
      <alignment horizontal="center" vertical="center" wrapText="1"/>
    </xf>
    <xf numFmtId="0" fontId="39" fillId="0" borderId="55" xfId="49" applyFont="1" applyBorder="1" applyAlignment="1">
      <alignment horizontal="center" vertical="center" wrapText="1"/>
    </xf>
    <xf numFmtId="0" fontId="43" fillId="0" borderId="55" xfId="0" applyFont="1" applyBorder="1" applyAlignment="1">
      <alignment horizontal="center" vertical="center" wrapText="1"/>
    </xf>
    <xf numFmtId="0" fontId="46" fillId="0" borderId="0" xfId="0" applyNumberFormat="1" applyFont="1" applyBorder="1"/>
    <xf numFmtId="0" fontId="39" fillId="0" borderId="0" xfId="0" applyNumberFormat="1" applyFont="1" applyBorder="1" applyAlignment="1">
      <alignment vertical="center" wrapText="1"/>
    </xf>
    <xf numFmtId="0" fontId="39" fillId="0" borderId="0" xfId="0" applyNumberFormat="1" applyFont="1" applyFill="1" applyBorder="1" applyAlignment="1">
      <alignment horizontal="center"/>
    </xf>
    <xf numFmtId="0" fontId="39" fillId="0" borderId="0" xfId="49" applyFont="1" applyAlignment="1">
      <alignment horizontal="left" vertical="center"/>
    </xf>
    <xf numFmtId="164" fontId="39" fillId="26" borderId="0" xfId="49" applyNumberFormat="1" applyFont="1" applyFill="1" applyAlignment="1">
      <alignment horizontal="left" vertical="center" wrapText="1"/>
    </xf>
    <xf numFmtId="0" fontId="39" fillId="0" borderId="12" xfId="49" applyFont="1" applyBorder="1" applyAlignment="1">
      <alignment horizontal="center" vertical="center" wrapText="1"/>
    </xf>
    <xf numFmtId="0" fontId="39" fillId="0" borderId="0" xfId="49" applyFont="1" applyFill="1" applyAlignment="1">
      <alignment horizontal="left" vertical="center" wrapText="1"/>
    </xf>
    <xf numFmtId="0" fontId="39" fillId="0" borderId="0" xfId="49" applyFont="1" applyBorder="1" applyAlignment="1">
      <alignment horizontal="left" vertical="center"/>
    </xf>
    <xf numFmtId="0" fontId="39" fillId="0" borderId="12" xfId="49" applyFont="1" applyFill="1" applyBorder="1" applyAlignment="1">
      <alignment horizontal="center" vertical="center" wrapText="1"/>
    </xf>
    <xf numFmtId="164" fontId="39" fillId="0" borderId="0" xfId="49" applyNumberFormat="1" applyFont="1" applyFill="1" applyAlignment="1">
      <alignment horizontal="left" vertical="center" wrapText="1"/>
    </xf>
    <xf numFmtId="0" fontId="0" fillId="0" borderId="0" xfId="0" applyFill="1" applyAlignment="1">
      <alignment wrapText="1"/>
    </xf>
    <xf numFmtId="0" fontId="39" fillId="0" borderId="0" xfId="49" applyFont="1" applyFill="1" applyAlignment="1" applyProtection="1"/>
    <xf numFmtId="0" fontId="39" fillId="0" borderId="0" xfId="49" applyFont="1" applyFill="1" applyAlignment="1" applyProtection="1">
      <alignment horizontal="left" indent="1"/>
    </xf>
    <xf numFmtId="0" fontId="48" fillId="0" borderId="0" xfId="49" applyFont="1" applyFill="1" applyAlignment="1" applyProtection="1">
      <alignment horizontal="left" indent="2"/>
    </xf>
    <xf numFmtId="0" fontId="48" fillId="0" borderId="0" xfId="49" applyFont="1" applyFill="1" applyAlignment="1" applyProtection="1">
      <alignment horizontal="left" wrapText="1" indent="2"/>
    </xf>
    <xf numFmtId="0" fontId="44" fillId="0" borderId="0" xfId="49" applyFont="1" applyFill="1" applyAlignment="1" applyProtection="1"/>
    <xf numFmtId="0" fontId="39" fillId="0" borderId="0" xfId="40" applyFont="1" applyFill="1" applyAlignment="1" applyProtection="1">
      <alignment horizontal="left" wrapText="1"/>
    </xf>
    <xf numFmtId="0" fontId="44" fillId="0" borderId="0" xfId="49" applyFont="1" applyFill="1" applyAlignment="1" applyProtection="1">
      <alignment wrapText="1"/>
    </xf>
    <xf numFmtId="0" fontId="39" fillId="0" borderId="0" xfId="0" applyFont="1" applyAlignment="1"/>
    <xf numFmtId="0" fontId="39" fillId="0" borderId="0" xfId="49" applyFont="1" applyAlignment="1">
      <alignment horizontal="left" vertical="center"/>
    </xf>
    <xf numFmtId="0" fontId="39" fillId="0" borderId="0" xfId="49" applyFont="1" applyAlignment="1" applyProtection="1">
      <alignment horizontal="left" vertical="center"/>
    </xf>
    <xf numFmtId="0" fontId="17" fillId="0" borderId="0" xfId="49" applyAlignment="1">
      <alignment vertical="center"/>
    </xf>
    <xf numFmtId="1" fontId="40" fillId="24" borderId="0" xfId="49" applyNumberFormat="1" applyFont="1" applyFill="1" applyBorder="1" applyAlignment="1">
      <alignment horizontal="left"/>
    </xf>
    <xf numFmtId="0" fontId="39" fillId="0" borderId="0" xfId="0" applyFont="1" applyAlignment="1"/>
    <xf numFmtId="0" fontId="39" fillId="0" borderId="0" xfId="49" applyFont="1" applyAlignment="1">
      <alignment horizontal="left" vertical="center"/>
    </xf>
    <xf numFmtId="0" fontId="39" fillId="26" borderId="0" xfId="49" applyFont="1" applyFill="1" applyAlignment="1">
      <alignment horizontal="left" vertical="center"/>
    </xf>
    <xf numFmtId="0" fontId="39" fillId="0" borderId="0" xfId="49" applyFont="1" applyAlignment="1" applyProtection="1">
      <alignment horizontal="left" vertical="center" wrapText="1"/>
    </xf>
    <xf numFmtId="0" fontId="39" fillId="0" borderId="0" xfId="49" applyFont="1" applyAlignment="1" applyProtection="1">
      <alignment horizontal="left" vertical="center"/>
    </xf>
    <xf numFmtId="0" fontId="39" fillId="26" borderId="0" xfId="49" applyFont="1" applyFill="1" applyAlignment="1" applyProtection="1">
      <alignment horizontal="left" vertical="center" wrapText="1"/>
    </xf>
    <xf numFmtId="3" fontId="39" fillId="0" borderId="0" xfId="49" applyNumberFormat="1" applyFont="1" applyAlignment="1">
      <alignment horizontal="left"/>
    </xf>
    <xf numFmtId="0" fontId="39" fillId="26" borderId="0" xfId="49" applyFont="1" applyFill="1" applyAlignment="1" applyProtection="1">
      <alignment horizontal="left" vertical="center"/>
    </xf>
    <xf numFmtId="0" fontId="17" fillId="0" borderId="0" xfId="49" applyAlignment="1">
      <alignment horizontal="left" vertical="center" wrapText="1"/>
    </xf>
    <xf numFmtId="164" fontId="39" fillId="31" borderId="12" xfId="0" applyNumberFormat="1" applyFont="1" applyFill="1" applyBorder="1" applyAlignment="1">
      <alignment horizontal="center" vertical="center" wrapText="1"/>
    </xf>
    <xf numFmtId="3" fontId="39" fillId="26" borderId="11" xfId="0" applyNumberFormat="1" applyFont="1" applyFill="1" applyBorder="1" applyAlignment="1">
      <alignment horizontal="center"/>
    </xf>
    <xf numFmtId="3" fontId="39" fillId="26" borderId="11" xfId="39" applyNumberFormat="1" applyFont="1" applyFill="1" applyBorder="1" applyAlignment="1">
      <alignment horizontal="center"/>
    </xf>
    <xf numFmtId="0" fontId="39" fillId="26" borderId="11" xfId="0" applyFont="1" applyFill="1" applyBorder="1" applyAlignment="1">
      <alignment horizontal="center"/>
    </xf>
    <xf numFmtId="0" fontId="39" fillId="26" borderId="11" xfId="0" applyFont="1" applyFill="1" applyBorder="1" applyAlignment="1"/>
    <xf numFmtId="3" fontId="39" fillId="26" borderId="0" xfId="49" quotePrefix="1" applyNumberFormat="1" applyFont="1" applyFill="1" applyAlignment="1" applyProtection="1">
      <alignment horizontal="right"/>
      <protection hidden="1"/>
    </xf>
    <xf numFmtId="3" fontId="39" fillId="26" borderId="0" xfId="0" applyNumberFormat="1" applyFont="1" applyFill="1" applyBorder="1" applyAlignment="1">
      <alignment horizontal="center" vertical="center" wrapText="1"/>
    </xf>
    <xf numFmtId="0" fontId="39" fillId="26" borderId="0" xfId="0" applyFont="1" applyFill="1" applyBorder="1" applyAlignment="1">
      <alignment vertical="center" wrapText="1"/>
    </xf>
    <xf numFmtId="0" fontId="39" fillId="26" borderId="55" xfId="0" applyFont="1" applyFill="1" applyBorder="1"/>
    <xf numFmtId="0" fontId="62" fillId="26" borderId="0" xfId="49" applyFont="1" applyFill="1"/>
    <xf numFmtId="0" fontId="40" fillId="26" borderId="16" xfId="49" applyFont="1" applyFill="1" applyBorder="1" applyAlignment="1" applyProtection="1">
      <protection locked="0"/>
    </xf>
    <xf numFmtId="0" fontId="40" fillId="28" borderId="14" xfId="49" applyFont="1" applyFill="1" applyBorder="1" applyAlignment="1" applyProtection="1">
      <protection locked="0"/>
    </xf>
    <xf numFmtId="0" fontId="40" fillId="28" borderId="16" xfId="49" applyFont="1" applyFill="1" applyBorder="1" applyAlignment="1" applyProtection="1">
      <protection locked="0"/>
    </xf>
    <xf numFmtId="0" fontId="63" fillId="35" borderId="0" xfId="0" applyFont="1" applyFill="1"/>
    <xf numFmtId="0" fontId="0" fillId="0" borderId="0" xfId="0" applyAlignment="1">
      <alignment horizontal="right"/>
    </xf>
    <xf numFmtId="165" fontId="39" fillId="26" borderId="0" xfId="49" quotePrefix="1" applyNumberFormat="1" applyFont="1" applyFill="1" applyAlignment="1" applyProtection="1">
      <alignment horizontal="right"/>
      <protection hidden="1"/>
    </xf>
    <xf numFmtId="4" fontId="39" fillId="26" borderId="0" xfId="49" quotePrefix="1" applyNumberFormat="1" applyFont="1" applyFill="1" applyAlignment="1" applyProtection="1">
      <alignment horizontal="right"/>
      <protection hidden="1"/>
    </xf>
    <xf numFmtId="0" fontId="39" fillId="0" borderId="55" xfId="49" applyFont="1" applyBorder="1" applyAlignment="1">
      <alignment horizontal="right" indent="1"/>
    </xf>
    <xf numFmtId="0" fontId="39" fillId="0" borderId="55" xfId="49" applyFont="1" applyBorder="1"/>
    <xf numFmtId="0" fontId="39" fillId="0" borderId="11" xfId="49" applyFont="1" applyBorder="1" applyAlignment="1">
      <alignment horizontal="right" indent="1"/>
    </xf>
    <xf numFmtId="1" fontId="39" fillId="24" borderId="0" xfId="49" applyNumberFormat="1" applyFont="1" applyFill="1" applyBorder="1" applyAlignment="1">
      <alignment horizontal="left" vertical="center" wrapText="1" indent="1"/>
    </xf>
    <xf numFmtId="164" fontId="39" fillId="0" borderId="0" xfId="49" applyNumberFormat="1" applyFont="1" applyBorder="1" applyAlignment="1">
      <alignment horizontal="center"/>
    </xf>
    <xf numFmtId="0" fontId="39" fillId="0" borderId="0" xfId="49" quotePrefix="1" applyFont="1" applyBorder="1" applyAlignment="1">
      <alignment horizontal="right" wrapText="1"/>
    </xf>
    <xf numFmtId="164" fontId="39" fillId="0" borderId="0" xfId="49" applyNumberFormat="1" applyFont="1" applyBorder="1" applyAlignment="1">
      <alignment horizontal="left" vertical="center" wrapText="1"/>
    </xf>
    <xf numFmtId="164" fontId="39" fillId="0" borderId="0" xfId="49" applyNumberFormat="1" applyFont="1" applyBorder="1" applyAlignment="1">
      <alignment vertical="center" wrapText="1"/>
    </xf>
    <xf numFmtId="164" fontId="39" fillId="0" borderId="0" xfId="49" applyNumberFormat="1" applyFont="1" applyBorder="1" applyAlignment="1">
      <alignment horizontal="left" vertical="center" wrapText="1" indent="1"/>
    </xf>
    <xf numFmtId="164" fontId="48" fillId="0" borderId="0" xfId="49" applyNumberFormat="1" applyFont="1" applyBorder="1" applyAlignment="1">
      <alignment horizontal="left" vertical="center" wrapText="1" indent="1"/>
    </xf>
    <xf numFmtId="0" fontId="39" fillId="0" borderId="0" xfId="49" applyFont="1" applyBorder="1" applyAlignment="1">
      <alignment horizontal="left" vertical="center" wrapText="1" indent="1"/>
    </xf>
    <xf numFmtId="0" fontId="39" fillId="0" borderId="0" xfId="49" applyFont="1" applyBorder="1" applyAlignment="1">
      <alignment horizontal="left"/>
    </xf>
    <xf numFmtId="3" fontId="39" fillId="0" borderId="0" xfId="49" applyNumberFormat="1" applyFont="1" applyBorder="1" applyAlignment="1">
      <alignment horizontal="center"/>
    </xf>
    <xf numFmtId="3" fontId="39" fillId="0" borderId="0" xfId="49" applyNumberFormat="1" applyFont="1" applyBorder="1" applyAlignment="1">
      <alignment vertical="center" wrapText="1"/>
    </xf>
    <xf numFmtId="0" fontId="39" fillId="0" borderId="0" xfId="49" applyFont="1" applyBorder="1" applyAlignment="1">
      <alignment horizontal="center"/>
    </xf>
    <xf numFmtId="1" fontId="39" fillId="24" borderId="11" xfId="49" applyNumberFormat="1" applyFont="1" applyFill="1" applyBorder="1" applyAlignment="1">
      <alignment horizontal="left" vertical="center" wrapText="1" indent="1"/>
    </xf>
    <xf numFmtId="164" fontId="39" fillId="0" borderId="0" xfId="49" applyNumberFormat="1" applyFont="1" applyAlignment="1">
      <alignment horizontal="right" indent="1"/>
    </xf>
    <xf numFmtId="3" fontId="39" fillId="0" borderId="0" xfId="49" applyNumberFormat="1" applyFont="1" applyAlignment="1">
      <alignment horizontal="right" indent="1"/>
    </xf>
    <xf numFmtId="0" fontId="56" fillId="24" borderId="0" xfId="49" applyFont="1" applyFill="1" applyBorder="1" applyAlignment="1">
      <alignment horizontal="left" vertical="center" wrapText="1"/>
    </xf>
    <xf numFmtId="3" fontId="39" fillId="0" borderId="0" xfId="49" applyNumberFormat="1" applyFont="1" applyFill="1" applyBorder="1" applyAlignment="1">
      <alignment horizontal="right" vertical="center"/>
    </xf>
    <xf numFmtId="0" fontId="39" fillId="24" borderId="0" xfId="49" applyFont="1" applyFill="1" applyBorder="1" applyAlignment="1">
      <alignment horizontal="center" vertical="center" wrapText="1"/>
    </xf>
    <xf numFmtId="0" fontId="44" fillId="24" borderId="0" xfId="49" applyFont="1" applyFill="1" applyBorder="1" applyAlignment="1">
      <alignment horizontal="center" vertical="center" wrapText="1"/>
    </xf>
    <xf numFmtId="3" fontId="39" fillId="0" borderId="11" xfId="49" quotePrefix="1" applyNumberFormat="1" applyFont="1" applyFill="1" applyBorder="1" applyAlignment="1">
      <alignment horizontal="right" vertical="center"/>
    </xf>
    <xf numFmtId="0" fontId="39" fillId="24" borderId="11" xfId="49" applyFont="1" applyFill="1" applyBorder="1" applyAlignment="1">
      <alignment horizontal="center" vertical="center" wrapText="1"/>
    </xf>
    <xf numFmtId="3" fontId="39" fillId="0" borderId="0" xfId="49" quotePrefix="1" applyNumberFormat="1" applyFont="1" applyFill="1" applyBorder="1" applyAlignment="1">
      <alignment horizontal="right" vertical="center"/>
    </xf>
    <xf numFmtId="0" fontId="39" fillId="0" borderId="11" xfId="49" applyFont="1" applyFill="1" applyBorder="1" applyAlignment="1">
      <alignment horizontal="right" vertical="center" wrapText="1"/>
    </xf>
    <xf numFmtId="0" fontId="39" fillId="24" borderId="11" xfId="49" applyFont="1" applyFill="1" applyBorder="1" applyAlignment="1">
      <alignment vertical="center"/>
    </xf>
    <xf numFmtId="0" fontId="39" fillId="24" borderId="0" xfId="49" applyFont="1" applyFill="1" applyAlignment="1">
      <alignment vertical="center"/>
    </xf>
    <xf numFmtId="0" fontId="39" fillId="24" borderId="0" xfId="49" applyFont="1" applyFill="1"/>
    <xf numFmtId="0" fontId="39" fillId="0" borderId="0" xfId="49" applyFont="1" applyFill="1" applyAlignment="1">
      <alignment horizontal="center" vertical="center" wrapText="1"/>
    </xf>
    <xf numFmtId="0" fontId="39" fillId="0" borderId="11" xfId="49" applyFont="1" applyFill="1" applyBorder="1" applyAlignment="1">
      <alignment vertical="center"/>
    </xf>
    <xf numFmtId="0" fontId="17" fillId="0" borderId="11" xfId="49" applyBorder="1"/>
    <xf numFmtId="0" fontId="17" fillId="0" borderId="55" xfId="49" applyBorder="1"/>
    <xf numFmtId="0" fontId="17" fillId="0" borderId="12" xfId="49" applyBorder="1"/>
    <xf numFmtId="0" fontId="39" fillId="0" borderId="0" xfId="49" applyFont="1" applyFill="1" applyAlignment="1">
      <alignment horizontal="center"/>
    </xf>
    <xf numFmtId="0" fontId="39" fillId="0" borderId="0" xfId="49" applyFont="1" applyFill="1" applyAlignment="1">
      <alignment horizontal="center" wrapText="1"/>
    </xf>
    <xf numFmtId="0" fontId="44" fillId="24" borderId="0" xfId="49" applyFont="1" applyFill="1" applyAlignment="1">
      <alignment horizontal="center" vertical="center" wrapText="1"/>
    </xf>
    <xf numFmtId="0" fontId="39" fillId="24" borderId="11" xfId="49" applyFont="1" applyFill="1" applyBorder="1" applyAlignment="1">
      <alignment horizontal="right" vertical="center" wrapText="1"/>
    </xf>
    <xf numFmtId="0" fontId="17" fillId="24" borderId="0" xfId="49" applyFill="1"/>
    <xf numFmtId="1" fontId="40" fillId="24" borderId="55" xfId="49" applyNumberFormat="1" applyFont="1" applyFill="1" applyBorder="1" applyAlignment="1"/>
    <xf numFmtId="0" fontId="17" fillId="24" borderId="11" xfId="49" applyFill="1" applyBorder="1"/>
    <xf numFmtId="3" fontId="39" fillId="0" borderId="11" xfId="0" applyNumberFormat="1" applyFont="1" applyFill="1" applyBorder="1" applyAlignment="1">
      <alignment horizontal="center" vertical="center" wrapText="1"/>
    </xf>
    <xf numFmtId="3" fontId="39" fillId="31" borderId="0" xfId="39" applyNumberFormat="1" applyFont="1" applyFill="1" applyAlignment="1">
      <alignment horizontal="center"/>
    </xf>
    <xf numFmtId="164" fontId="39" fillId="31" borderId="0" xfId="39" applyNumberFormat="1" applyFont="1" applyFill="1" applyAlignment="1">
      <alignment horizontal="center"/>
    </xf>
    <xf numFmtId="164" fontId="39" fillId="0" borderId="55" xfId="39" applyNumberFormat="1" applyFont="1" applyBorder="1" applyAlignment="1">
      <alignment horizontal="center"/>
    </xf>
    <xf numFmtId="164" fontId="39" fillId="0" borderId="0" xfId="39" applyNumberFormat="1" applyFont="1" applyAlignment="1">
      <alignment horizontal="center"/>
    </xf>
    <xf numFmtId="164" fontId="39" fillId="0" borderId="0" xfId="39" applyNumberFormat="1" applyFont="1" applyFill="1" applyAlignment="1">
      <alignment horizontal="center"/>
    </xf>
    <xf numFmtId="164" fontId="39" fillId="31" borderId="55" xfId="39" applyNumberFormat="1" applyFont="1" applyFill="1" applyBorder="1" applyAlignment="1">
      <alignment horizontal="center"/>
    </xf>
    <xf numFmtId="165" fontId="39" fillId="31" borderId="0" xfId="49" quotePrefix="1" applyNumberFormat="1" applyFont="1" applyFill="1" applyAlignment="1" applyProtection="1">
      <alignment horizontal="right"/>
      <protection hidden="1"/>
    </xf>
    <xf numFmtId="0" fontId="39" fillId="0" borderId="0" xfId="0" applyFont="1" applyProtection="1">
      <protection hidden="1"/>
    </xf>
    <xf numFmtId="165" fontId="39" fillId="0" borderId="0" xfId="49" quotePrefix="1" applyNumberFormat="1" applyFont="1" applyFill="1" applyAlignment="1" applyProtection="1">
      <alignment horizontal="right"/>
      <protection hidden="1"/>
    </xf>
    <xf numFmtId="4" fontId="39" fillId="0" borderId="0" xfId="49" quotePrefix="1" applyNumberFormat="1" applyFont="1" applyFill="1" applyAlignment="1" applyProtection="1">
      <alignment horizontal="right"/>
      <protection hidden="1"/>
    </xf>
    <xf numFmtId="2" fontId="48" fillId="31" borderId="0" xfId="0" applyNumberFormat="1" applyFont="1" applyFill="1" applyProtection="1">
      <protection hidden="1"/>
    </xf>
    <xf numFmtId="0" fontId="39" fillId="0" borderId="11" xfId="0" applyFont="1" applyBorder="1" applyAlignment="1">
      <alignment horizontal="left" indent="1"/>
    </xf>
    <xf numFmtId="164" fontId="39" fillId="31" borderId="11" xfId="0" applyNumberFormat="1" applyFont="1" applyFill="1" applyBorder="1" applyAlignment="1">
      <alignment horizontal="right"/>
    </xf>
    <xf numFmtId="164" fontId="39" fillId="0" borderId="11" xfId="0" applyNumberFormat="1" applyFont="1" applyBorder="1" applyAlignment="1">
      <alignment horizontal="right"/>
    </xf>
    <xf numFmtId="0" fontId="39" fillId="31" borderId="11" xfId="0" applyFont="1" applyFill="1" applyBorder="1"/>
    <xf numFmtId="0" fontId="39" fillId="0" borderId="11" xfId="0" applyFont="1" applyFill="1" applyBorder="1"/>
    <xf numFmtId="0" fontId="39" fillId="0" borderId="11" xfId="0" applyFont="1" applyBorder="1"/>
    <xf numFmtId="164" fontId="39" fillId="0" borderId="0" xfId="39" applyNumberFormat="1" applyFont="1" applyFill="1" applyBorder="1" applyAlignment="1">
      <alignment horizontal="center"/>
    </xf>
    <xf numFmtId="164" fontId="39" fillId="31" borderId="0" xfId="39" applyNumberFormat="1" applyFont="1" applyFill="1" applyBorder="1" applyAlignment="1">
      <alignment horizontal="center"/>
    </xf>
    <xf numFmtId="3" fontId="39" fillId="31" borderId="11" xfId="0" applyNumberFormat="1" applyFont="1" applyFill="1" applyBorder="1" applyAlignment="1" applyProtection="1">
      <alignment horizontal="right"/>
      <protection locked="0" hidden="1"/>
    </xf>
    <xf numFmtId="164" fontId="39" fillId="31" borderId="11" xfId="0" applyNumberFormat="1" applyFont="1" applyFill="1" applyBorder="1" applyAlignment="1" applyProtection="1">
      <alignment horizontal="right"/>
      <protection locked="0" hidden="1"/>
    </xf>
    <xf numFmtId="164" fontId="39" fillId="0" borderId="11" xfId="0" applyNumberFormat="1" applyFont="1" applyBorder="1" applyAlignment="1" applyProtection="1">
      <alignment horizontal="right"/>
      <protection locked="0" hidden="1"/>
    </xf>
    <xf numFmtId="0" fontId="39" fillId="31" borderId="11" xfId="0" applyFont="1" applyFill="1" applyBorder="1" applyProtection="1">
      <protection locked="0" hidden="1"/>
    </xf>
    <xf numFmtId="0" fontId="39" fillId="0" borderId="11" xfId="0" applyFont="1" applyFill="1" applyBorder="1" applyProtection="1">
      <protection locked="0" hidden="1"/>
    </xf>
    <xf numFmtId="0" fontId="39" fillId="0" borderId="11" xfId="0" applyFont="1" applyBorder="1" applyProtection="1">
      <protection locked="0" hidden="1"/>
    </xf>
    <xf numFmtId="164" fontId="39" fillId="0" borderId="11" xfId="0" applyNumberFormat="1" applyFont="1" applyFill="1" applyBorder="1" applyAlignment="1" applyProtection="1">
      <alignment horizontal="right"/>
      <protection locked="0" hidden="1"/>
    </xf>
    <xf numFmtId="0" fontId="48" fillId="31" borderId="11" xfId="0" applyFont="1" applyFill="1" applyBorder="1" applyProtection="1">
      <protection locked="0" hidden="1"/>
    </xf>
    <xf numFmtId="0" fontId="48" fillId="0" borderId="11" xfId="0" applyFont="1" applyBorder="1" applyProtection="1">
      <protection locked="0" hidden="1"/>
    </xf>
    <xf numFmtId="3" fontId="39" fillId="26" borderId="0" xfId="38" applyNumberFormat="1" applyFont="1" applyFill="1"/>
    <xf numFmtId="0" fontId="39" fillId="26" borderId="0" xfId="40" applyFont="1" applyFill="1" applyAlignment="1">
      <protection locked="0"/>
    </xf>
    <xf numFmtId="0" fontId="39" fillId="26" borderId="11" xfId="0" applyFont="1" applyFill="1" applyBorder="1"/>
    <xf numFmtId="0" fontId="39" fillId="26" borderId="11" xfId="0" applyFont="1" applyFill="1" applyBorder="1" applyAlignment="1">
      <alignment horizontal="left" indent="1"/>
    </xf>
    <xf numFmtId="0" fontId="39" fillId="26" borderId="0" xfId="0" applyFont="1" applyFill="1" applyProtection="1">
      <protection hidden="1"/>
    </xf>
    <xf numFmtId="164" fontId="39" fillId="26" borderId="0" xfId="39" applyNumberFormat="1" applyFont="1" applyFill="1" applyAlignment="1">
      <alignment horizontal="center"/>
    </xf>
    <xf numFmtId="164" fontId="39" fillId="26" borderId="55" xfId="39" applyNumberFormat="1" applyFont="1" applyFill="1" applyBorder="1" applyAlignment="1">
      <alignment horizontal="center"/>
    </xf>
    <xf numFmtId="3" fontId="39" fillId="31" borderId="0" xfId="0" applyNumberFormat="1" applyFont="1" applyFill="1" applyBorder="1" applyAlignment="1" applyProtection="1">
      <alignment horizontal="center" vertical="center" wrapText="1"/>
    </xf>
    <xf numFmtId="164" fontId="39" fillId="31" borderId="55" xfId="0" applyNumberFormat="1" applyFont="1" applyFill="1" applyBorder="1" applyAlignment="1">
      <alignment horizontal="center" vertical="center" wrapText="1"/>
    </xf>
    <xf numFmtId="4" fontId="48" fillId="31" borderId="0" xfId="49" quotePrefix="1" applyNumberFormat="1" applyFont="1" applyFill="1" applyAlignment="1" applyProtection="1">
      <alignment horizontal="right"/>
      <protection hidden="1"/>
    </xf>
    <xf numFmtId="4" fontId="48" fillId="26" borderId="0" xfId="49" quotePrefix="1" applyNumberFormat="1" applyFont="1" applyFill="1" applyAlignment="1" applyProtection="1">
      <alignment horizontal="right"/>
      <protection hidden="1"/>
    </xf>
    <xf numFmtId="0" fontId="39" fillId="0" borderId="12" xfId="49" applyFont="1" applyBorder="1" applyAlignment="1">
      <alignment horizontal="center" vertical="center" wrapText="1"/>
    </xf>
    <xf numFmtId="165" fontId="48" fillId="0" borderId="0" xfId="0" quotePrefix="1" applyNumberFormat="1" applyFont="1" applyFill="1" applyBorder="1" applyAlignment="1">
      <alignment horizontal="center"/>
    </xf>
    <xf numFmtId="165" fontId="39" fillId="0" borderId="0" xfId="0" quotePrefix="1" applyNumberFormat="1" applyFont="1" applyFill="1" applyBorder="1" applyAlignment="1">
      <alignment horizontal="center"/>
    </xf>
    <xf numFmtId="3" fontId="48" fillId="0" borderId="0" xfId="0" applyNumberFormat="1" applyFont="1" applyFill="1" applyBorder="1" applyAlignment="1">
      <alignment horizontal="right"/>
    </xf>
    <xf numFmtId="0" fontId="48" fillId="0" borderId="128" xfId="0" applyNumberFormat="1" applyFont="1" applyBorder="1" applyAlignment="1">
      <alignment horizontal="left" indent="2"/>
    </xf>
    <xf numFmtId="3" fontId="39" fillId="0" borderId="128" xfId="0" applyNumberFormat="1" applyFont="1" applyFill="1" applyBorder="1" applyAlignment="1">
      <alignment horizontal="center"/>
    </xf>
    <xf numFmtId="3" fontId="56" fillId="0" borderId="128" xfId="0" applyNumberFormat="1" applyFont="1" applyFill="1" applyBorder="1" applyAlignment="1">
      <alignment horizontal="right"/>
    </xf>
    <xf numFmtId="0" fontId="71" fillId="0" borderId="0" xfId="49" applyFont="1" applyFill="1"/>
    <xf numFmtId="0" fontId="48" fillId="0" borderId="0" xfId="0" quotePrefix="1" applyFont="1" applyBorder="1" applyAlignment="1">
      <alignment horizontal="left" vertical="center" wrapText="1" indent="1"/>
    </xf>
    <xf numFmtId="164" fontId="39" fillId="0" borderId="0" xfId="0" quotePrefix="1" applyNumberFormat="1" applyFont="1" applyBorder="1" applyAlignment="1">
      <alignment horizontal="center"/>
    </xf>
    <xf numFmtId="164" fontId="39" fillId="0" borderId="20" xfId="0" quotePrefix="1" applyNumberFormat="1" applyFont="1" applyFill="1" applyBorder="1" applyAlignment="1">
      <alignment horizontal="center"/>
    </xf>
    <xf numFmtId="164" fontId="39" fillId="0" borderId="129" xfId="0" applyNumberFormat="1" applyFont="1" applyFill="1" applyBorder="1" applyAlignment="1">
      <alignment horizontal="center"/>
    </xf>
    <xf numFmtId="164" fontId="39" fillId="0" borderId="129" xfId="0" quotePrefix="1" applyNumberFormat="1" applyFont="1" applyBorder="1" applyAlignment="1">
      <alignment horizontal="center"/>
    </xf>
    <xf numFmtId="164" fontId="48" fillId="0" borderId="0" xfId="0" quotePrefix="1" applyNumberFormat="1" applyFont="1" applyBorder="1" applyAlignment="1">
      <alignment horizontal="center"/>
    </xf>
    <xf numFmtId="164" fontId="48" fillId="0" borderId="129" xfId="0" quotePrefix="1" applyNumberFormat="1" applyFont="1" applyFill="1" applyBorder="1" applyAlignment="1">
      <alignment horizontal="center"/>
    </xf>
    <xf numFmtId="164" fontId="48" fillId="0" borderId="20" xfId="0" quotePrefix="1" applyNumberFormat="1" applyFont="1" applyFill="1" applyBorder="1" applyAlignment="1">
      <alignment horizontal="center"/>
    </xf>
    <xf numFmtId="164" fontId="48" fillId="0" borderId="0" xfId="0" applyNumberFormat="1" applyFont="1" applyFill="1" applyBorder="1" applyAlignment="1">
      <alignment horizontal="center"/>
    </xf>
    <xf numFmtId="164" fontId="39" fillId="0" borderId="17" xfId="0" quotePrefix="1" applyNumberFormat="1" applyFont="1" applyFill="1" applyBorder="1" applyAlignment="1">
      <alignment horizontal="center"/>
    </xf>
    <xf numFmtId="164" fontId="39" fillId="0" borderId="17" xfId="0" quotePrefix="1" applyNumberFormat="1" applyFont="1" applyBorder="1" applyAlignment="1">
      <alignment horizontal="center"/>
    </xf>
    <xf numFmtId="0" fontId="77" fillId="0" borderId="0" xfId="0" applyFont="1" applyBorder="1" applyAlignment="1">
      <alignment vertical="center"/>
    </xf>
    <xf numFmtId="0" fontId="48" fillId="0" borderId="0" xfId="0" applyFont="1" applyBorder="1" applyAlignment="1">
      <alignment horizontal="left" indent="1"/>
    </xf>
    <xf numFmtId="0" fontId="48" fillId="0" borderId="0" xfId="0" applyFont="1" applyAlignment="1">
      <alignment horizontal="left" indent="1"/>
    </xf>
    <xf numFmtId="164" fontId="48" fillId="0" borderId="0" xfId="0" applyNumberFormat="1" applyFont="1" applyBorder="1" applyAlignment="1">
      <alignment horizontal="center"/>
    </xf>
    <xf numFmtId="0" fontId="39" fillId="0" borderId="0" xfId="49" quotePrefix="1" applyFont="1" applyFill="1" applyBorder="1" applyAlignment="1">
      <alignment horizontal="right" wrapText="1"/>
    </xf>
    <xf numFmtId="0" fontId="78" fillId="36" borderId="0" xfId="0" applyFont="1" applyFill="1" applyAlignment="1">
      <alignment horizontal="right"/>
    </xf>
    <xf numFmtId="2" fontId="17" fillId="0" borderId="0" xfId="0" applyNumberFormat="1" applyFont="1"/>
    <xf numFmtId="164" fontId="39" fillId="0" borderId="0" xfId="49" quotePrefix="1" applyNumberFormat="1" applyFont="1" applyBorder="1" applyAlignment="1">
      <alignment horizontal="right" wrapText="1"/>
    </xf>
    <xf numFmtId="3" fontId="39" fillId="0" borderId="0" xfId="49" quotePrefix="1" applyNumberFormat="1" applyFont="1" applyBorder="1" applyAlignment="1">
      <alignment horizontal="right" wrapText="1"/>
    </xf>
    <xf numFmtId="0" fontId="39" fillId="0" borderId="12" xfId="49" applyFont="1" applyBorder="1" applyAlignment="1">
      <alignment horizontal="center" vertical="center" wrapText="1"/>
    </xf>
    <xf numFmtId="0" fontId="39" fillId="26" borderId="0" xfId="49" applyFont="1" applyFill="1" applyAlignment="1">
      <alignment horizontal="left" vertical="center"/>
    </xf>
    <xf numFmtId="0" fontId="39" fillId="26" borderId="0" xfId="49" applyFont="1" applyFill="1" applyAlignment="1">
      <alignment horizontal="left" vertical="center" wrapText="1"/>
    </xf>
    <xf numFmtId="3" fontId="39" fillId="26" borderId="11" xfId="49" applyNumberFormat="1" applyFont="1" applyFill="1" applyBorder="1" applyAlignment="1">
      <alignment horizontal="center" vertical="center" wrapText="1"/>
    </xf>
    <xf numFmtId="164" fontId="39" fillId="26" borderId="11" xfId="49" applyNumberFormat="1" applyFont="1" applyFill="1" applyBorder="1" applyAlignment="1">
      <alignment horizontal="center" vertical="center" wrapText="1"/>
    </xf>
    <xf numFmtId="3" fontId="48" fillId="0" borderId="0" xfId="0" quotePrefix="1" applyNumberFormat="1" applyFont="1" applyFill="1" applyBorder="1" applyAlignment="1">
      <alignment horizontal="center"/>
    </xf>
    <xf numFmtId="0" fontId="39" fillId="0" borderId="12" xfId="49" applyFont="1" applyBorder="1"/>
    <xf numFmtId="0" fontId="39" fillId="26" borderId="12" xfId="49" applyFont="1" applyFill="1" applyBorder="1" applyAlignment="1">
      <alignment horizontal="center" vertical="center" wrapText="1"/>
    </xf>
    <xf numFmtId="165" fontId="43" fillId="26" borderId="0" xfId="0" applyNumberFormat="1" applyFont="1" applyFill="1" applyBorder="1" applyAlignment="1">
      <alignment horizontal="center"/>
    </xf>
    <xf numFmtId="165" fontId="48" fillId="26" borderId="0" xfId="0" applyNumberFormat="1" applyFont="1" applyFill="1" applyBorder="1" applyAlignment="1">
      <alignment horizontal="center"/>
    </xf>
    <xf numFmtId="165" fontId="39" fillId="26" borderId="18" xfId="0" applyNumberFormat="1" applyFont="1" applyFill="1" applyBorder="1" applyAlignment="1">
      <alignment horizontal="center"/>
    </xf>
    <xf numFmtId="165" fontId="48" fillId="26" borderId="13" xfId="0" applyNumberFormat="1" applyFont="1" applyFill="1" applyBorder="1" applyAlignment="1">
      <alignment horizontal="center"/>
    </xf>
    <xf numFmtId="165" fontId="44" fillId="26" borderId="0" xfId="0" quotePrefix="1" applyNumberFormat="1" applyFont="1" applyFill="1" applyBorder="1" applyAlignment="1">
      <alignment horizontal="center"/>
    </xf>
    <xf numFmtId="165" fontId="48" fillId="26" borderId="0" xfId="0" quotePrefix="1" applyNumberFormat="1" applyFont="1" applyFill="1" applyBorder="1" applyAlignment="1">
      <alignment horizontal="center"/>
    </xf>
    <xf numFmtId="165" fontId="39" fillId="26" borderId="0" xfId="0" quotePrefix="1" applyNumberFormat="1" applyFont="1" applyFill="1" applyBorder="1" applyAlignment="1">
      <alignment horizontal="center"/>
    </xf>
    <xf numFmtId="0" fontId="39" fillId="26" borderId="0" xfId="0" applyNumberFormat="1" applyFont="1" applyFill="1" applyBorder="1" applyAlignment="1"/>
    <xf numFmtId="165" fontId="39" fillId="26" borderId="128" xfId="0" applyNumberFormat="1" applyFont="1" applyFill="1" applyBorder="1" applyAlignment="1">
      <alignment horizontal="center"/>
    </xf>
    <xf numFmtId="165" fontId="44" fillId="26" borderId="0" xfId="0" applyNumberFormat="1" applyFont="1" applyFill="1" applyBorder="1" applyAlignment="1">
      <alignment horizontal="center"/>
    </xf>
    <xf numFmtId="164" fontId="43" fillId="26" borderId="11" xfId="0" applyNumberFormat="1" applyFont="1" applyFill="1" applyBorder="1" applyAlignment="1">
      <alignment horizontal="center"/>
    </xf>
    <xf numFmtId="164" fontId="39" fillId="26" borderId="0" xfId="38" applyNumberFormat="1" applyFont="1" applyFill="1" applyAlignment="1">
      <alignment horizontal="right"/>
    </xf>
    <xf numFmtId="0" fontId="40" fillId="26" borderId="0" xfId="49" applyFont="1" applyFill="1"/>
    <xf numFmtId="3" fontId="39" fillId="26" borderId="0" xfId="49" applyNumberFormat="1" applyFont="1" applyFill="1"/>
    <xf numFmtId="0" fontId="28" fillId="26" borderId="0" xfId="34" applyFill="1" applyAlignment="1" applyProtection="1">
      <alignment vertical="center"/>
    </xf>
    <xf numFmtId="3" fontId="39" fillId="26" borderId="0" xfId="40" applyNumberFormat="1" applyFont="1" applyFill="1" applyAlignment="1">
      <alignment vertical="center"/>
      <protection locked="0"/>
    </xf>
    <xf numFmtId="0" fontId="39" fillId="26" borderId="55" xfId="40" applyFont="1" applyFill="1" applyBorder="1" applyAlignment="1">
      <alignment vertical="center"/>
      <protection locked="0"/>
    </xf>
    <xf numFmtId="164" fontId="39" fillId="26" borderId="12" xfId="49" applyNumberFormat="1" applyFont="1" applyFill="1" applyBorder="1" applyAlignment="1">
      <alignment horizontal="centerContinuous" vertical="center" wrapText="1"/>
    </xf>
    <xf numFmtId="0" fontId="39" fillId="26" borderId="12" xfId="40" applyFont="1" applyFill="1" applyBorder="1" applyAlignment="1">
      <alignment horizontal="centerContinuous" vertical="center"/>
      <protection locked="0"/>
    </xf>
    <xf numFmtId="0" fontId="39" fillId="26" borderId="11" xfId="40" applyFont="1" applyFill="1" applyBorder="1" applyAlignment="1">
      <alignment vertical="center" wrapText="1"/>
      <protection locked="0"/>
    </xf>
    <xf numFmtId="3" fontId="39" fillId="26" borderId="0" xfId="39" applyNumberFormat="1" applyFont="1" applyFill="1" applyAlignment="1">
      <alignment horizontal="center"/>
    </xf>
    <xf numFmtId="164" fontId="39" fillId="26" borderId="0" xfId="39" applyNumberFormat="1" applyFont="1" applyFill="1" applyBorder="1" applyAlignment="1">
      <alignment horizontal="center"/>
    </xf>
    <xf numFmtId="0" fontId="39" fillId="26" borderId="0" xfId="49" applyFont="1" applyFill="1" applyAlignment="1"/>
    <xf numFmtId="3" fontId="39" fillId="26" borderId="0" xfId="39" applyNumberFormat="1" applyFont="1" applyFill="1" applyAlignment="1">
      <alignment horizontal="right"/>
    </xf>
    <xf numFmtId="0" fontId="39" fillId="26" borderId="0" xfId="38" applyFont="1" applyFill="1" applyAlignment="1">
      <alignment horizontal="right"/>
    </xf>
    <xf numFmtId="0" fontId="39" fillId="26" borderId="0" xfId="49" applyFont="1" applyFill="1" applyAlignment="1">
      <alignment horizontal="left" indent="1"/>
    </xf>
    <xf numFmtId="0" fontId="39" fillId="26" borderId="11" xfId="40" applyFont="1" applyFill="1" applyBorder="1" applyAlignment="1">
      <protection locked="0"/>
    </xf>
    <xf numFmtId="3" fontId="39" fillId="26" borderId="11" xfId="39" applyNumberFormat="1" applyFont="1" applyFill="1" applyBorder="1"/>
    <xf numFmtId="164" fontId="39" fillId="26" borderId="11" xfId="39" applyNumberFormat="1" applyFont="1" applyFill="1" applyBorder="1"/>
    <xf numFmtId="0" fontId="39" fillId="26" borderId="11" xfId="38" applyFont="1" applyFill="1" applyBorder="1"/>
    <xf numFmtId="0" fontId="39" fillId="26" borderId="0" xfId="40" applyFont="1" applyFill="1" applyBorder="1" applyAlignment="1">
      <alignment vertical="top"/>
      <protection locked="0"/>
    </xf>
    <xf numFmtId="3" fontId="39" fillId="26" borderId="0" xfId="39" applyNumberFormat="1" applyFont="1" applyFill="1" applyBorder="1" applyAlignment="1">
      <alignment vertical="top"/>
    </xf>
    <xf numFmtId="164" fontId="39" fillId="26" borderId="0" xfId="39" applyNumberFormat="1" applyFont="1" applyFill="1" applyBorder="1" applyAlignment="1">
      <alignment vertical="top"/>
    </xf>
    <xf numFmtId="0" fontId="39" fillId="26" borderId="0" xfId="38" applyFont="1" applyFill="1" applyAlignment="1">
      <alignment vertical="top"/>
    </xf>
    <xf numFmtId="0" fontId="39" fillId="26" borderId="0" xfId="40" applyFont="1" applyFill="1" applyAlignment="1">
      <alignment horizontal="left" vertical="center"/>
      <protection locked="0"/>
    </xf>
    <xf numFmtId="0" fontId="39" fillId="26" borderId="0" xfId="38" applyFont="1" applyFill="1" applyAlignment="1">
      <alignment horizontal="left" vertical="center"/>
    </xf>
    <xf numFmtId="3" fontId="39" fillId="26" borderId="0" xfId="38" applyNumberFormat="1" applyFont="1" applyFill="1" applyAlignment="1">
      <alignment horizontal="left" vertical="center"/>
    </xf>
    <xf numFmtId="164" fontId="39" fillId="26" borderId="0" xfId="38" applyNumberFormat="1" applyFont="1" applyFill="1" applyAlignment="1">
      <alignment horizontal="left" vertical="center"/>
    </xf>
    <xf numFmtId="164" fontId="39" fillId="26" borderId="11" xfId="40" applyNumberFormat="1" applyFont="1" applyFill="1" applyBorder="1" applyAlignment="1">
      <alignment vertical="center"/>
      <protection locked="0"/>
    </xf>
    <xf numFmtId="0" fontId="39" fillId="26" borderId="11" xfId="40" applyFont="1" applyFill="1" applyBorder="1" applyAlignment="1">
      <alignment vertical="center"/>
      <protection locked="0"/>
    </xf>
    <xf numFmtId="0" fontId="79" fillId="26" borderId="0" xfId="38" applyFont="1" applyFill="1"/>
    <xf numFmtId="164" fontId="39" fillId="26" borderId="0" xfId="49" applyNumberFormat="1" applyFont="1" applyFill="1" applyBorder="1" applyAlignment="1">
      <alignment horizontal="center" vertical="center" wrapText="1"/>
    </xf>
    <xf numFmtId="0" fontId="39" fillId="26" borderId="0" xfId="49" applyFont="1" applyFill="1" applyBorder="1" applyAlignment="1"/>
    <xf numFmtId="0" fontId="17" fillId="26" borderId="0" xfId="49" applyFill="1"/>
    <xf numFmtId="0" fontId="39" fillId="26" borderId="11" xfId="40" applyFont="1" applyFill="1" applyBorder="1" applyAlignment="1">
      <alignment horizontal="center" vertical="center"/>
      <protection locked="0"/>
    </xf>
    <xf numFmtId="0" fontId="39" fillId="26" borderId="11" xfId="40" applyFont="1" applyFill="1" applyBorder="1" applyAlignment="1">
      <alignment horizontal="center" vertical="center" wrapText="1"/>
      <protection locked="0"/>
    </xf>
    <xf numFmtId="164" fontId="39" fillId="26" borderId="0" xfId="49" applyNumberFormat="1" applyFont="1" applyFill="1" applyBorder="1" applyAlignment="1">
      <alignment vertical="center" wrapText="1"/>
    </xf>
    <xf numFmtId="164" fontId="39" fillId="26" borderId="0" xfId="49" quotePrefix="1" applyNumberFormat="1" applyFont="1" applyFill="1" applyBorder="1" applyAlignment="1">
      <alignment vertical="center" wrapText="1"/>
    </xf>
    <xf numFmtId="3" fontId="39" fillId="26" borderId="0" xfId="38" applyNumberFormat="1" applyFont="1" applyFill="1" applyAlignment="1">
      <alignment horizontal="right"/>
    </xf>
    <xf numFmtId="0" fontId="39" fillId="26" borderId="12" xfId="40" applyFont="1" applyFill="1" applyBorder="1" applyAlignment="1">
      <alignment horizontal="right" vertical="center"/>
      <protection locked="0"/>
    </xf>
    <xf numFmtId="0" fontId="39" fillId="37" borderId="14" xfId="49" applyFont="1" applyFill="1" applyBorder="1"/>
    <xf numFmtId="0" fontId="39" fillId="26" borderId="130" xfId="49" applyFont="1" applyFill="1" applyBorder="1" applyAlignment="1">
      <alignment horizontal="left" vertical="center"/>
    </xf>
    <xf numFmtId="0" fontId="17" fillId="26" borderId="0" xfId="49" applyFont="1" applyFill="1" applyAlignment="1">
      <alignment vertical="center"/>
    </xf>
    <xf numFmtId="0" fontId="14" fillId="26" borderId="0" xfId="52" applyFill="1"/>
    <xf numFmtId="0" fontId="39" fillId="26" borderId="12" xfId="40" applyFont="1" applyFill="1" applyBorder="1" applyAlignment="1" applyProtection="1">
      <alignment horizontal="center" vertical="center" wrapText="1"/>
    </xf>
    <xf numFmtId="0" fontId="39" fillId="38" borderId="12" xfId="49" applyFont="1" applyFill="1" applyBorder="1" applyAlignment="1">
      <alignment horizontal="center" vertical="center" wrapText="1"/>
    </xf>
    <xf numFmtId="0" fontId="48" fillId="26" borderId="0" xfId="46" applyFont="1" applyFill="1" applyAlignment="1" applyProtection="1">
      <alignment horizontal="right" vertical="top"/>
    </xf>
    <xf numFmtId="0" fontId="28" fillId="24" borderId="14" xfId="34" applyFill="1" applyBorder="1" applyAlignment="1" applyProtection="1">
      <alignment vertical="center"/>
    </xf>
    <xf numFmtId="0" fontId="17" fillId="24" borderId="14" xfId="0" applyFont="1" applyFill="1" applyBorder="1" applyAlignment="1">
      <alignment vertical="center"/>
    </xf>
    <xf numFmtId="0" fontId="0" fillId="24" borderId="14" xfId="0" applyFill="1" applyBorder="1" applyAlignment="1">
      <alignment horizontal="center" vertical="center"/>
    </xf>
    <xf numFmtId="0" fontId="39" fillId="26" borderId="55" xfId="40" applyFont="1" applyFill="1" applyBorder="1" applyAlignment="1">
      <alignment horizontal="centerContinuous" vertical="center"/>
      <protection locked="0"/>
    </xf>
    <xf numFmtId="3" fontId="44" fillId="26" borderId="12" xfId="49" applyNumberFormat="1" applyFont="1" applyFill="1" applyBorder="1" applyAlignment="1">
      <alignment horizontal="centerContinuous" vertical="center" wrapText="1"/>
    </xf>
    <xf numFmtId="0" fontId="39" fillId="26" borderId="0" xfId="40" applyFont="1" applyFill="1" applyBorder="1" applyAlignment="1">
      <alignment vertical="center"/>
      <protection locked="0"/>
    </xf>
    <xf numFmtId="0" fontId="17"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39" fillId="26" borderId="0" xfId="38" applyFont="1" applyFill="1" applyAlignment="1"/>
    <xf numFmtId="3" fontId="39" fillId="26" borderId="11" xfId="49" applyNumberFormat="1" applyFont="1" applyFill="1" applyBorder="1" applyAlignment="1">
      <alignment horizontal="center" vertical="center" wrapText="1"/>
    </xf>
    <xf numFmtId="0" fontId="39" fillId="26" borderId="0" xfId="49" applyFont="1" applyFill="1" applyAlignment="1">
      <alignment horizontal="left" vertical="center" wrapText="1"/>
    </xf>
    <xf numFmtId="0" fontId="40" fillId="26" borderId="0" xfId="40" applyFont="1" applyFill="1" applyAlignment="1">
      <alignment horizontal="left"/>
      <protection locked="0"/>
    </xf>
    <xf numFmtId="0" fontId="17" fillId="26" borderId="0" xfId="49" applyFill="1" applyAlignment="1">
      <alignment horizontal="left" vertical="center" wrapText="1"/>
    </xf>
    <xf numFmtId="0" fontId="17" fillId="26" borderId="0" xfId="49" applyFill="1" applyAlignment="1">
      <alignment horizontal="left"/>
    </xf>
    <xf numFmtId="0" fontId="44" fillId="26" borderId="0" xfId="49" applyFont="1" applyFill="1" applyAlignment="1">
      <alignment horizontal="left" vertical="center" wrapText="1"/>
    </xf>
    <xf numFmtId="0" fontId="40" fillId="26" borderId="0" xfId="40" applyFont="1" applyFill="1" applyAlignment="1" applyProtection="1">
      <alignment horizontal="left"/>
    </xf>
    <xf numFmtId="0" fontId="80" fillId="26" borderId="0" xfId="0" applyFont="1" applyFill="1"/>
    <xf numFmtId="0" fontId="80" fillId="26" borderId="0" xfId="0" applyFont="1" applyFill="1" applyAlignment="1">
      <alignment horizontal="center"/>
    </xf>
    <xf numFmtId="3" fontId="39" fillId="26" borderId="0" xfId="49" applyNumberFormat="1" applyFont="1" applyFill="1" applyBorder="1" applyAlignment="1">
      <alignment horizontal="center" vertical="center" wrapText="1"/>
    </xf>
    <xf numFmtId="0" fontId="39" fillId="26" borderId="0" xfId="40" applyFont="1" applyFill="1" applyBorder="1" applyAlignment="1">
      <alignment horizontal="center" vertical="center" wrapText="1"/>
      <protection locked="0"/>
    </xf>
    <xf numFmtId="0" fontId="39" fillId="37" borderId="14" xfId="49" quotePrefix="1" applyFont="1" applyFill="1" applyBorder="1" applyAlignment="1">
      <alignment horizontal="right"/>
    </xf>
    <xf numFmtId="0" fontId="39" fillId="0" borderId="0" xfId="49" quotePrefix="1" applyFont="1" applyFill="1" applyBorder="1" applyAlignment="1">
      <alignment horizontal="right"/>
    </xf>
    <xf numFmtId="0" fontId="0" fillId="26" borderId="12" xfId="0" applyFill="1" applyBorder="1"/>
    <xf numFmtId="3" fontId="39" fillId="26" borderId="12" xfId="39" quotePrefix="1" applyNumberFormat="1" applyFont="1" applyFill="1" applyBorder="1" applyAlignment="1">
      <alignment horizontal="right" vertical="center"/>
    </xf>
    <xf numFmtId="0" fontId="17" fillId="26" borderId="0" xfId="49" applyFill="1" applyAlignment="1">
      <alignment vertical="center"/>
    </xf>
    <xf numFmtId="0" fontId="1" fillId="26" borderId="0" xfId="5275" applyFill="1"/>
    <xf numFmtId="0" fontId="39" fillId="38" borderId="55" xfId="49" applyFont="1" applyFill="1" applyBorder="1" applyAlignment="1">
      <alignment horizontal="center" vertical="center" wrapText="1"/>
    </xf>
    <xf numFmtId="0" fontId="48" fillId="0" borderId="0" xfId="5275" applyFont="1" applyAlignment="1"/>
    <xf numFmtId="0" fontId="44" fillId="0" borderId="0" xfId="5275" applyFont="1" applyAlignment="1"/>
    <xf numFmtId="0" fontId="81" fillId="26" borderId="0" xfId="5275" applyFont="1" applyFill="1"/>
    <xf numFmtId="0" fontId="81" fillId="26" borderId="0" xfId="5275" applyFont="1" applyFill="1" applyBorder="1"/>
    <xf numFmtId="0" fontId="81" fillId="26" borderId="11" xfId="5275" applyFont="1" applyFill="1" applyBorder="1"/>
    <xf numFmtId="0" fontId="81" fillId="26" borderId="11" xfId="5275" applyFont="1" applyFill="1" applyBorder="1" applyAlignment="1">
      <alignment horizontal="left" vertical="top"/>
    </xf>
    <xf numFmtId="0" fontId="17" fillId="0" borderId="11" xfId="0" applyFont="1" applyBorder="1"/>
    <xf numFmtId="0" fontId="39" fillId="26" borderId="0" xfId="49" applyFont="1" applyFill="1" applyAlignment="1">
      <alignment horizontal="left" indent="2"/>
    </xf>
    <xf numFmtId="0" fontId="81" fillId="26" borderId="0" xfId="5275" applyFont="1" applyFill="1" applyBorder="1" applyAlignment="1">
      <alignment horizontal="left" vertical="top"/>
    </xf>
    <xf numFmtId="3" fontId="39" fillId="26" borderId="0" xfId="5271" applyNumberFormat="1" applyFont="1" applyFill="1"/>
    <xf numFmtId="0" fontId="39" fillId="26" borderId="0" xfId="5271" applyFont="1" applyFill="1"/>
    <xf numFmtId="3" fontId="39" fillId="37" borderId="14" xfId="49" quotePrefix="1" applyNumberFormat="1" applyFont="1" applyFill="1" applyBorder="1" applyAlignment="1">
      <alignment horizontal="right"/>
    </xf>
    <xf numFmtId="3" fontId="39" fillId="0" borderId="0" xfId="49" quotePrefix="1" applyNumberFormat="1" applyFont="1" applyFill="1" applyBorder="1" applyAlignment="1">
      <alignment horizontal="right"/>
    </xf>
    <xf numFmtId="0" fontId="39" fillId="0" borderId="0" xfId="49" applyFont="1" applyAlignment="1">
      <alignment horizontal="left" vertical="center"/>
    </xf>
    <xf numFmtId="0" fontId="39" fillId="26" borderId="0" xfId="49" applyFont="1" applyFill="1" applyAlignment="1">
      <alignment horizontal="left" vertical="center"/>
    </xf>
    <xf numFmtId="0" fontId="39" fillId="0" borderId="0" xfId="49" applyFont="1" applyAlignment="1">
      <alignment horizontal="left" vertical="center" wrapText="1"/>
    </xf>
    <xf numFmtId="0" fontId="39" fillId="0" borderId="0" xfId="49" applyFont="1" applyAlignment="1" applyProtection="1">
      <alignment horizontal="left" vertical="center"/>
    </xf>
    <xf numFmtId="0" fontId="39" fillId="26" borderId="0" xfId="49" applyFont="1" applyFill="1" applyAlignment="1" applyProtection="1">
      <alignment horizontal="left" vertical="center"/>
    </xf>
    <xf numFmtId="0" fontId="17" fillId="0" borderId="0" xfId="0" applyFont="1" applyAlignment="1">
      <alignment vertical="center"/>
    </xf>
    <xf numFmtId="1" fontId="40" fillId="0" borderId="0" xfId="49" applyNumberFormat="1" applyFont="1" applyFill="1" applyAlignment="1">
      <alignment horizontal="left"/>
    </xf>
    <xf numFmtId="164" fontId="71" fillId="0" borderId="0" xfId="49" applyNumberFormat="1" applyFont="1" applyFill="1" applyAlignment="1">
      <alignment horizontal="center"/>
    </xf>
    <xf numFmtId="164" fontId="41" fillId="0" borderId="0" xfId="49" applyNumberFormat="1" applyFont="1" applyFill="1" applyAlignment="1">
      <alignment horizontal="center"/>
    </xf>
    <xf numFmtId="0" fontId="41" fillId="0" borderId="0" xfId="49" applyFont="1" applyFill="1"/>
    <xf numFmtId="164" fontId="39" fillId="0" borderId="0" xfId="0" applyNumberFormat="1" applyFont="1" applyFill="1" applyBorder="1" applyAlignment="1">
      <alignment horizontal="right" indent="2"/>
    </xf>
    <xf numFmtId="164" fontId="39" fillId="31" borderId="12" xfId="0" applyNumberFormat="1" applyFont="1" applyFill="1" applyBorder="1" applyAlignment="1">
      <alignment horizontal="center" vertical="center" wrapText="1"/>
    </xf>
    <xf numFmtId="0" fontId="40" fillId="26" borderId="0" xfId="40" applyFont="1" applyFill="1" applyAlignment="1" applyProtection="1">
      <alignment horizontal="left"/>
    </xf>
    <xf numFmtId="0" fontId="48" fillId="0" borderId="0" xfId="49" applyFont="1" applyBorder="1" applyAlignment="1">
      <alignment horizontal="left" vertical="center" wrapText="1" indent="1"/>
    </xf>
    <xf numFmtId="0" fontId="48" fillId="0" borderId="0" xfId="49" quotePrefix="1" applyFont="1" applyBorder="1" applyAlignment="1">
      <alignment horizontal="right" wrapText="1"/>
    </xf>
    <xf numFmtId="0" fontId="39" fillId="24" borderId="11" xfId="49" applyFont="1" applyFill="1" applyBorder="1" applyAlignment="1">
      <alignment horizontal="right" vertical="center"/>
    </xf>
    <xf numFmtId="0" fontId="49" fillId="26" borderId="0" xfId="49" applyFont="1" applyFill="1"/>
    <xf numFmtId="0" fontId="40" fillId="0" borderId="0" xfId="49" applyFont="1" applyAlignment="1">
      <alignment horizontal="left"/>
    </xf>
    <xf numFmtId="0" fontId="39" fillId="0" borderId="12" xfId="49" applyFont="1" applyBorder="1" applyAlignment="1">
      <alignment horizontal="center" vertical="center" wrapText="1"/>
    </xf>
    <xf numFmtId="0" fontId="39" fillId="0" borderId="0" xfId="49" applyFont="1" applyAlignment="1">
      <alignment horizontal="left" vertical="center"/>
    </xf>
    <xf numFmtId="0" fontId="39" fillId="0" borderId="11" xfId="49" applyFont="1" applyBorder="1" applyAlignment="1">
      <alignment horizontal="center" vertical="center" wrapText="1"/>
    </xf>
    <xf numFmtId="0" fontId="39" fillId="26" borderId="11" xfId="49" applyFont="1" applyFill="1" applyBorder="1" applyAlignment="1">
      <alignment horizontal="center" vertical="center" wrapText="1"/>
    </xf>
    <xf numFmtId="3" fontId="39" fillId="26" borderId="55" xfId="49" applyNumberFormat="1" applyFont="1" applyFill="1" applyBorder="1" applyAlignment="1">
      <alignment horizontal="center" vertical="center" wrapText="1"/>
    </xf>
    <xf numFmtId="3" fontId="39" fillId="26" borderId="11" xfId="49" applyNumberFormat="1" applyFont="1" applyFill="1" applyBorder="1" applyAlignment="1">
      <alignment horizontal="center" vertical="center" wrapText="1"/>
    </xf>
    <xf numFmtId="164" fontId="39" fillId="26" borderId="55" xfId="49" applyNumberFormat="1" applyFont="1" applyFill="1" applyBorder="1" applyAlignment="1">
      <alignment horizontal="center" vertical="center" wrapText="1"/>
    </xf>
    <xf numFmtId="164" fontId="39" fillId="26" borderId="11" xfId="49" applyNumberFormat="1" applyFont="1" applyFill="1" applyBorder="1" applyAlignment="1">
      <alignment horizontal="center" vertical="center" wrapText="1"/>
    </xf>
    <xf numFmtId="0" fontId="40" fillId="26" borderId="0" xfId="0" applyFont="1" applyFill="1" applyAlignment="1" applyProtection="1">
      <alignment horizontal="left"/>
    </xf>
    <xf numFmtId="3" fontId="44" fillId="26" borderId="0" xfId="49" applyNumberFormat="1" applyFont="1" applyFill="1" applyProtection="1"/>
    <xf numFmtId="164" fontId="48" fillId="26" borderId="0" xfId="39" applyNumberFormat="1" applyFont="1" applyFill="1" applyBorder="1" applyAlignment="1">
      <alignment horizontal="center" vertical="center" wrapText="1"/>
    </xf>
    <xf numFmtId="3" fontId="44" fillId="0" borderId="0" xfId="49" applyNumberFormat="1" applyFont="1" applyProtection="1"/>
    <xf numFmtId="0" fontId="57" fillId="0" borderId="0" xfId="34" applyFont="1" applyAlignment="1" applyProtection="1">
      <alignment vertical="center"/>
    </xf>
    <xf numFmtId="164" fontId="44" fillId="0" borderId="0" xfId="49" applyNumberFormat="1" applyFont="1" applyFill="1" applyAlignment="1">
      <alignment vertical="center"/>
    </xf>
    <xf numFmtId="164" fontId="39" fillId="0" borderId="0" xfId="39" applyNumberFormat="1" applyFont="1" applyBorder="1" applyAlignment="1">
      <alignment horizontal="left" vertical="center" wrapText="1" indent="1"/>
    </xf>
    <xf numFmtId="0" fontId="79" fillId="0" borderId="0" xfId="34" applyFont="1" applyAlignment="1" applyProtection="1">
      <alignment horizontal="left" vertical="center"/>
    </xf>
    <xf numFmtId="0" fontId="41" fillId="0" borderId="16" xfId="49" applyFont="1" applyFill="1" applyBorder="1" applyAlignment="1" applyProtection="1">
      <alignment horizontal="center"/>
      <protection locked="0"/>
    </xf>
    <xf numFmtId="164" fontId="39" fillId="31" borderId="0" xfId="39" applyNumberFormat="1" applyFont="1" applyFill="1" applyAlignment="1" applyProtection="1">
      <alignment horizontal="center"/>
      <protection hidden="1"/>
    </xf>
    <xf numFmtId="164" fontId="39" fillId="26" borderId="0" xfId="39" applyNumberFormat="1" applyFont="1" applyFill="1" applyAlignment="1" applyProtection="1">
      <alignment horizontal="center"/>
      <protection hidden="1"/>
    </xf>
    <xf numFmtId="3" fontId="43" fillId="0" borderId="0" xfId="0" applyNumberFormat="1" applyFont="1" applyFill="1" applyAlignment="1" applyProtection="1">
      <alignment horizontal="right"/>
      <protection hidden="1"/>
    </xf>
    <xf numFmtId="165" fontId="43" fillId="0" borderId="0" xfId="0" applyNumberFormat="1" applyFont="1" applyFill="1" applyAlignment="1" applyProtection="1">
      <alignment horizontal="right"/>
      <protection hidden="1"/>
    </xf>
    <xf numFmtId="165" fontId="43" fillId="0" borderId="0" xfId="0" applyNumberFormat="1" applyFont="1" applyFill="1" applyAlignment="1" applyProtection="1">
      <alignment horizontal="center"/>
      <protection hidden="1"/>
    </xf>
    <xf numFmtId="4" fontId="43" fillId="0" borderId="0" xfId="0" applyNumberFormat="1" applyFont="1" applyFill="1" applyAlignment="1" applyProtection="1">
      <alignment horizontal="right"/>
      <protection hidden="1"/>
    </xf>
    <xf numFmtId="4" fontId="48" fillId="0" borderId="0" xfId="0" applyNumberFormat="1" applyFont="1" applyFill="1" applyAlignment="1" applyProtection="1">
      <alignment horizontal="right"/>
      <protection hidden="1"/>
    </xf>
    <xf numFmtId="0" fontId="40" fillId="28" borderId="12" xfId="49" applyFont="1" applyFill="1" applyBorder="1" applyAlignment="1" applyProtection="1">
      <protection locked="0"/>
    </xf>
    <xf numFmtId="0" fontId="40" fillId="0" borderId="16" xfId="49" applyFont="1" applyFill="1" applyBorder="1" applyAlignment="1" applyProtection="1">
      <protection locked="0"/>
    </xf>
    <xf numFmtId="3" fontId="39" fillId="0" borderId="0" xfId="0" applyNumberFormat="1" applyFont="1" applyFill="1" applyAlignment="1" applyProtection="1">
      <alignment horizontal="right"/>
      <protection hidden="1"/>
    </xf>
    <xf numFmtId="4" fontId="39" fillId="0" borderId="0" xfId="0" applyNumberFormat="1" applyFont="1" applyFill="1" applyAlignment="1" applyProtection="1">
      <alignment horizontal="right"/>
      <protection hidden="1"/>
    </xf>
    <xf numFmtId="0" fontId="40" fillId="28" borderId="23" xfId="49" applyFont="1" applyFill="1" applyBorder="1" applyAlignment="1" applyProtection="1">
      <protection locked="0"/>
    </xf>
    <xf numFmtId="0" fontId="40" fillId="28" borderId="22" xfId="49" applyFont="1" applyFill="1" applyBorder="1" applyAlignment="1" applyProtection="1">
      <protection locked="0"/>
    </xf>
    <xf numFmtId="0" fontId="40" fillId="28" borderId="24" xfId="49" applyFont="1" applyFill="1" applyBorder="1" applyAlignment="1" applyProtection="1">
      <protection locked="0"/>
    </xf>
    <xf numFmtId="0" fontId="40" fillId="0" borderId="0" xfId="49" applyFont="1" applyAlignment="1">
      <alignment horizontal="left"/>
    </xf>
    <xf numFmtId="0" fontId="39" fillId="0" borderId="0" xfId="0" applyNumberFormat="1" applyFont="1" applyBorder="1" applyAlignment="1"/>
    <xf numFmtId="0" fontId="39" fillId="0" borderId="0" xfId="0" applyFont="1" applyAlignment="1"/>
    <xf numFmtId="0" fontId="39" fillId="0" borderId="0" xfId="0" applyNumberFormat="1" applyFont="1" applyBorder="1" applyAlignment="1">
      <alignment horizontal="left"/>
    </xf>
    <xf numFmtId="0" fontId="39" fillId="0" borderId="0" xfId="0" applyNumberFormat="1" applyFont="1" applyBorder="1" applyAlignment="1">
      <alignment horizontal="left" wrapText="1"/>
    </xf>
    <xf numFmtId="0" fontId="39" fillId="26" borderId="0" xfId="49" applyFont="1" applyFill="1" applyAlignment="1">
      <alignment horizontal="left" vertical="center" wrapText="1"/>
    </xf>
    <xf numFmtId="164" fontId="39" fillId="26" borderId="0" xfId="49" applyNumberFormat="1" applyFont="1" applyFill="1" applyAlignment="1">
      <alignment horizontal="left" vertical="center" wrapText="1"/>
    </xf>
    <xf numFmtId="164" fontId="39" fillId="0" borderId="0" xfId="49" applyNumberFormat="1" applyFont="1" applyAlignment="1">
      <alignment horizontal="left" vertical="center" wrapText="1"/>
    </xf>
    <xf numFmtId="0" fontId="39" fillId="0" borderId="0" xfId="49" applyFont="1" applyAlignment="1">
      <alignment horizontal="left" vertical="center" wrapText="1"/>
    </xf>
    <xf numFmtId="0" fontId="39" fillId="0" borderId="0" xfId="0" applyFont="1" applyAlignment="1">
      <alignment horizontal="left" wrapText="1"/>
    </xf>
    <xf numFmtId="0" fontId="39" fillId="0" borderId="0" xfId="49" applyFont="1" applyAlignment="1">
      <alignment horizontal="left" vertical="top" wrapText="1"/>
    </xf>
    <xf numFmtId="0" fontId="39" fillId="0" borderId="0" xfId="49" applyFont="1" applyBorder="1" applyAlignment="1">
      <alignment horizontal="left" vertical="center"/>
    </xf>
    <xf numFmtId="0" fontId="39" fillId="0" borderId="0" xfId="49" applyFont="1" applyFill="1" applyAlignment="1">
      <alignment horizontal="left" vertical="center" wrapText="1"/>
    </xf>
    <xf numFmtId="0" fontId="39" fillId="0" borderId="12" xfId="49" applyFont="1" applyBorder="1" applyAlignment="1">
      <alignment horizontal="center" vertical="center" wrapText="1"/>
    </xf>
    <xf numFmtId="0" fontId="39" fillId="0" borderId="0" xfId="49" applyFont="1" applyAlignment="1">
      <alignment horizontal="left" vertical="center"/>
    </xf>
    <xf numFmtId="0" fontId="39" fillId="0" borderId="12" xfId="49" applyFont="1" applyFill="1" applyBorder="1" applyAlignment="1">
      <alignment horizontal="center" vertical="center" wrapText="1"/>
    </xf>
    <xf numFmtId="164" fontId="39" fillId="0" borderId="0" xfId="49" applyNumberFormat="1" applyFont="1" applyFill="1" applyAlignment="1">
      <alignment horizontal="left" vertical="center" wrapText="1"/>
    </xf>
    <xf numFmtId="0" fontId="39" fillId="0" borderId="0" xfId="0" applyFont="1" applyAlignment="1">
      <alignment horizontal="left"/>
    </xf>
    <xf numFmtId="0" fontId="39" fillId="0" borderId="0" xfId="49" applyFont="1" applyBorder="1" applyAlignment="1">
      <alignment horizontal="left" vertical="top" wrapText="1"/>
    </xf>
    <xf numFmtId="0" fontId="72" fillId="0" borderId="0" xfId="34" applyFont="1" applyAlignment="1" applyProtection="1">
      <alignment horizontal="left" vertical="center"/>
    </xf>
    <xf numFmtId="0" fontId="39" fillId="0" borderId="0" xfId="47" applyFont="1" applyAlignment="1">
      <alignment horizontal="left"/>
    </xf>
    <xf numFmtId="0" fontId="41" fillId="0" borderId="16" xfId="49" applyFont="1" applyFill="1" applyBorder="1" applyAlignment="1" applyProtection="1">
      <alignment horizontal="center"/>
      <protection locked="0"/>
    </xf>
    <xf numFmtId="0" fontId="41" fillId="0" borderId="15" xfId="49" applyFont="1" applyFill="1" applyBorder="1" applyAlignment="1" applyProtection="1">
      <alignment horizontal="center"/>
      <protection locked="0"/>
    </xf>
    <xf numFmtId="164" fontId="39" fillId="0" borderId="55" xfId="49" applyNumberFormat="1" applyFont="1" applyBorder="1" applyAlignment="1">
      <alignment horizontal="center" vertical="center" wrapText="1"/>
    </xf>
    <xf numFmtId="164" fontId="39" fillId="0" borderId="11" xfId="49" applyNumberFormat="1" applyFont="1" applyBorder="1" applyAlignment="1">
      <alignment horizontal="center" vertical="center" wrapText="1"/>
    </xf>
    <xf numFmtId="0" fontId="39" fillId="0" borderId="55" xfId="40" applyFont="1" applyBorder="1" applyAlignment="1">
      <alignment horizontal="center" vertical="center" wrapText="1"/>
      <protection locked="0"/>
    </xf>
    <xf numFmtId="0" fontId="39" fillId="0" borderId="55" xfId="49" applyFont="1" applyBorder="1" applyAlignment="1">
      <alignment horizontal="center" vertical="center" wrapText="1"/>
    </xf>
    <xf numFmtId="0" fontId="39" fillId="0" borderId="11" xfId="49" applyFont="1" applyBorder="1" applyAlignment="1">
      <alignment horizontal="center" vertical="center" wrapText="1"/>
    </xf>
    <xf numFmtId="3" fontId="39" fillId="0" borderId="55" xfId="49" applyNumberFormat="1" applyFont="1" applyBorder="1" applyAlignment="1">
      <alignment horizontal="center" vertical="center" wrapText="1"/>
    </xf>
    <xf numFmtId="3" fontId="39" fillId="0" borderId="11" xfId="49" applyNumberFormat="1" applyFont="1" applyBorder="1" applyAlignment="1">
      <alignment horizontal="center" vertical="center" wrapText="1"/>
    </xf>
    <xf numFmtId="164" fontId="39" fillId="0" borderId="12" xfId="49" applyNumberFormat="1" applyFont="1" applyBorder="1" applyAlignment="1">
      <alignment horizontal="center" vertical="center" wrapText="1"/>
    </xf>
    <xf numFmtId="0" fontId="39" fillId="0" borderId="0" xfId="38" applyFont="1" applyFill="1" applyAlignment="1">
      <alignment horizontal="left" vertical="center" wrapText="1"/>
    </xf>
    <xf numFmtId="0" fontId="39" fillId="0" borderId="0" xfId="49" applyFont="1" applyAlignment="1" applyProtection="1">
      <alignment horizontal="left" vertical="center" wrapText="1"/>
    </xf>
    <xf numFmtId="0" fontId="39" fillId="0" borderId="0" xfId="49" applyFont="1" applyAlignment="1">
      <alignment horizontal="left" wrapText="1"/>
    </xf>
    <xf numFmtId="0" fontId="40" fillId="0" borderId="11" xfId="49" applyFont="1" applyBorder="1" applyAlignment="1">
      <alignment horizontal="center" vertical="center"/>
    </xf>
    <xf numFmtId="0" fontId="39" fillId="0" borderId="0" xfId="49" applyFont="1" applyAlignment="1" applyProtection="1">
      <alignment horizontal="left" vertical="center"/>
    </xf>
    <xf numFmtId="0" fontId="40" fillId="26" borderId="11" xfId="49" applyFont="1" applyFill="1" applyBorder="1" applyAlignment="1">
      <alignment horizontal="center" vertical="center"/>
    </xf>
    <xf numFmtId="0" fontId="39" fillId="26" borderId="55" xfId="49" applyFont="1" applyFill="1" applyBorder="1" applyAlignment="1">
      <alignment horizontal="center" vertical="center" wrapText="1"/>
    </xf>
    <xf numFmtId="0" fontId="39" fillId="26" borderId="11" xfId="49" applyFont="1" applyFill="1" applyBorder="1" applyAlignment="1">
      <alignment horizontal="center" vertical="center" wrapText="1"/>
    </xf>
    <xf numFmtId="3" fontId="39" fillId="26" borderId="55" xfId="49" applyNumberFormat="1" applyFont="1" applyFill="1" applyBorder="1" applyAlignment="1">
      <alignment horizontal="center" vertical="center" wrapText="1"/>
    </xf>
    <xf numFmtId="3" fontId="39" fillId="26" borderId="11" xfId="49" applyNumberFormat="1" applyFont="1" applyFill="1" applyBorder="1" applyAlignment="1">
      <alignment horizontal="center" vertical="center" wrapText="1"/>
    </xf>
    <xf numFmtId="164" fontId="39" fillId="26" borderId="55" xfId="49" applyNumberFormat="1" applyFont="1" applyFill="1" applyBorder="1" applyAlignment="1">
      <alignment horizontal="center" vertical="center" wrapText="1"/>
    </xf>
    <xf numFmtId="164" fontId="39" fillId="26" borderId="11" xfId="49" applyNumberFormat="1" applyFont="1" applyFill="1" applyBorder="1" applyAlignment="1">
      <alignment horizontal="center" vertical="center" wrapText="1"/>
    </xf>
    <xf numFmtId="164" fontId="39" fillId="26" borderId="12" xfId="49" applyNumberFormat="1" applyFont="1" applyFill="1" applyBorder="1" applyAlignment="1">
      <alignment horizontal="center" vertical="center" wrapText="1"/>
    </xf>
    <xf numFmtId="0" fontId="39" fillId="0" borderId="12" xfId="40" applyFont="1" applyBorder="1" applyAlignment="1">
      <alignment horizontal="center" vertical="center" wrapText="1"/>
      <protection locked="0"/>
    </xf>
    <xf numFmtId="3" fontId="39" fillId="0" borderId="0" xfId="49" applyNumberFormat="1" applyFont="1" applyAlignment="1">
      <alignment horizontal="left"/>
    </xf>
    <xf numFmtId="0" fontId="39" fillId="26" borderId="0" xfId="0" applyFont="1" applyFill="1" applyAlignment="1">
      <alignment horizontal="left" wrapText="1"/>
    </xf>
    <xf numFmtId="0" fontId="39" fillId="26" borderId="0" xfId="49" applyFont="1" applyFill="1" applyAlignment="1" applyProtection="1">
      <alignment horizontal="left" vertical="center"/>
    </xf>
    <xf numFmtId="0" fontId="39" fillId="26" borderId="0" xfId="49" applyFont="1" applyFill="1" applyAlignment="1" applyProtection="1">
      <alignment horizontal="left" vertical="center" wrapText="1"/>
    </xf>
    <xf numFmtId="0" fontId="40" fillId="0" borderId="0" xfId="49" applyFont="1" applyAlignment="1">
      <alignment horizontal="left" vertical="top" wrapText="1"/>
    </xf>
    <xf numFmtId="0" fontId="17" fillId="0" borderId="0" xfId="49" applyFont="1" applyAlignment="1">
      <alignment vertical="center"/>
    </xf>
    <xf numFmtId="0" fontId="39" fillId="0" borderId="12" xfId="49" applyFont="1" applyBorder="1" applyAlignment="1">
      <alignment horizontal="center"/>
    </xf>
    <xf numFmtId="0" fontId="17" fillId="0" borderId="0" xfId="49" applyFont="1" applyAlignment="1">
      <alignment horizontal="left" vertical="center"/>
    </xf>
    <xf numFmtId="0" fontId="17" fillId="0" borderId="0" xfId="49" applyFont="1" applyAlignment="1">
      <alignment horizontal="left" vertical="center" wrapText="1"/>
    </xf>
    <xf numFmtId="1" fontId="40" fillId="0" borderId="0" xfId="49" applyNumberFormat="1" applyFont="1" applyFill="1" applyAlignment="1">
      <alignment wrapText="1"/>
    </xf>
    <xf numFmtId="0" fontId="17" fillId="0" borderId="0" xfId="49" applyFill="1" applyAlignment="1">
      <alignment wrapText="1"/>
    </xf>
    <xf numFmtId="0" fontId="44" fillId="0" borderId="11" xfId="49" applyFont="1" applyFill="1" applyBorder="1" applyAlignment="1">
      <alignment horizontal="center" wrapText="1"/>
    </xf>
    <xf numFmtId="1" fontId="40" fillId="24" borderId="0" xfId="49" applyNumberFormat="1" applyFont="1" applyFill="1" applyBorder="1" applyAlignment="1">
      <alignment horizontal="left"/>
    </xf>
    <xf numFmtId="0" fontId="44" fillId="24" borderId="0" xfId="49" applyFont="1" applyFill="1" applyAlignment="1">
      <alignment horizontal="center" vertical="center" wrapText="1"/>
    </xf>
    <xf numFmtId="0" fontId="40" fillId="0" borderId="12" xfId="49" applyFont="1" applyFill="1" applyBorder="1" applyAlignment="1">
      <alignment horizontal="center" wrapText="1"/>
    </xf>
    <xf numFmtId="0" fontId="44" fillId="0" borderId="12" xfId="49" applyFont="1" applyFill="1" applyBorder="1" applyAlignment="1">
      <alignment horizontal="center" wrapText="1"/>
    </xf>
    <xf numFmtId="0" fontId="44" fillId="24" borderId="12" xfId="49" applyFont="1" applyFill="1" applyBorder="1" applyAlignment="1">
      <alignment horizontal="center" wrapText="1"/>
    </xf>
    <xf numFmtId="1" fontId="40" fillId="24" borderId="12" xfId="49" applyNumberFormat="1" applyFont="1" applyFill="1" applyBorder="1" applyAlignment="1">
      <alignment horizontal="center" wrapText="1"/>
    </xf>
    <xf numFmtId="0" fontId="39" fillId="26" borderId="0" xfId="49" applyFont="1" applyFill="1" applyBorder="1" applyAlignment="1">
      <alignment horizontal="left" vertical="center" wrapText="1"/>
    </xf>
    <xf numFmtId="164" fontId="56" fillId="26" borderId="0" xfId="49" applyNumberFormat="1" applyFont="1" applyFill="1" applyAlignment="1">
      <alignment horizontal="left" vertical="center" wrapText="1"/>
    </xf>
    <xf numFmtId="0" fontId="44" fillId="24" borderId="0" xfId="49" applyFont="1" applyFill="1" applyBorder="1" applyAlignment="1">
      <alignment horizontal="center" vertical="center" wrapText="1"/>
    </xf>
    <xf numFmtId="0" fontId="44" fillId="24" borderId="11" xfId="49" applyFont="1" applyFill="1" applyBorder="1" applyAlignment="1">
      <alignment horizontal="center" vertical="center" wrapText="1"/>
    </xf>
    <xf numFmtId="0" fontId="39" fillId="24" borderId="0" xfId="49" applyFont="1" applyFill="1" applyBorder="1" applyAlignment="1">
      <alignment horizontal="left" vertical="center" wrapText="1"/>
    </xf>
    <xf numFmtId="0" fontId="39" fillId="0" borderId="0" xfId="38" applyFont="1" applyFill="1" applyAlignment="1" applyProtection="1">
      <alignment horizontal="left" vertical="center" wrapText="1"/>
    </xf>
    <xf numFmtId="164" fontId="39" fillId="31" borderId="12" xfId="0" applyNumberFormat="1" applyFont="1" applyFill="1" applyBorder="1" applyAlignment="1">
      <alignment horizontal="center" vertical="center" wrapText="1"/>
    </xf>
    <xf numFmtId="164" fontId="39" fillId="0" borderId="12" xfId="0" applyNumberFormat="1" applyFont="1" applyBorder="1" applyAlignment="1" applyProtection="1">
      <alignment horizontal="center" vertical="center" wrapText="1"/>
    </xf>
    <xf numFmtId="2" fontId="48" fillId="31" borderId="12" xfId="0" applyNumberFormat="1" applyFont="1" applyFill="1" applyBorder="1" applyAlignment="1">
      <alignment horizontal="center" vertical="center" wrapText="1"/>
    </xf>
    <xf numFmtId="2" fontId="48" fillId="0" borderId="12" xfId="0" applyNumberFormat="1" applyFont="1" applyFill="1" applyBorder="1" applyAlignment="1">
      <alignment horizontal="center" vertical="center" wrapText="1"/>
    </xf>
    <xf numFmtId="0" fontId="39" fillId="0" borderId="0" xfId="40" applyFont="1" applyBorder="1" applyAlignment="1" applyProtection="1">
      <alignment horizontal="left" vertical="center"/>
    </xf>
    <xf numFmtId="0" fontId="39" fillId="0" borderId="0" xfId="40" applyFont="1" applyBorder="1" applyAlignment="1" applyProtection="1">
      <alignment horizontal="left" vertical="center" wrapText="1"/>
    </xf>
    <xf numFmtId="0" fontId="40" fillId="0" borderId="0" xfId="0" applyFont="1" applyAlignment="1" applyProtection="1">
      <alignment horizontal="left"/>
    </xf>
    <xf numFmtId="0" fontId="40" fillId="28" borderId="14" xfId="49" applyFont="1" applyFill="1" applyBorder="1" applyAlignment="1" applyProtection="1">
      <alignment horizontal="center"/>
      <protection locked="0"/>
    </xf>
    <xf numFmtId="0" fontId="40" fillId="0" borderId="14" xfId="49" applyFont="1" applyFill="1" applyBorder="1" applyAlignment="1" applyProtection="1">
      <alignment horizontal="center"/>
      <protection locked="0"/>
    </xf>
    <xf numFmtId="0" fontId="39" fillId="0" borderId="55" xfId="49" applyFont="1" applyBorder="1" applyAlignment="1" applyProtection="1">
      <alignment horizontal="left" vertical="center"/>
      <protection hidden="1"/>
    </xf>
    <xf numFmtId="0" fontId="39" fillId="0" borderId="11" xfId="49" applyFont="1" applyBorder="1" applyAlignment="1" applyProtection="1">
      <alignment horizontal="left" vertical="center"/>
      <protection hidden="1"/>
    </xf>
    <xf numFmtId="3" fontId="39" fillId="31" borderId="12" xfId="0" applyNumberFormat="1" applyFont="1" applyFill="1" applyBorder="1" applyAlignment="1">
      <alignment horizontal="center" vertical="center" wrapText="1"/>
    </xf>
    <xf numFmtId="164" fontId="39" fillId="0" borderId="12" xfId="0" applyNumberFormat="1" applyFont="1" applyFill="1" applyBorder="1" applyAlignment="1">
      <alignment horizontal="center" vertical="center" wrapText="1"/>
    </xf>
    <xf numFmtId="164" fontId="39" fillId="31" borderId="12" xfId="0" applyNumberFormat="1" applyFont="1" applyFill="1" applyBorder="1" applyAlignment="1" applyProtection="1">
      <alignment horizontal="center" vertical="center" wrapText="1"/>
    </xf>
    <xf numFmtId="0" fontId="39" fillId="0" borderId="0" xfId="47" applyFont="1" applyAlignment="1" applyProtection="1">
      <alignment horizontal="left" vertical="center"/>
    </xf>
    <xf numFmtId="0" fontId="39" fillId="0" borderId="0" xfId="49" applyFont="1" applyFill="1" applyAlignment="1" applyProtection="1">
      <alignment horizontal="left" vertical="center" wrapText="1"/>
    </xf>
    <xf numFmtId="164" fontId="39" fillId="0" borderId="12" xfId="0" applyNumberFormat="1" applyFont="1" applyFill="1" applyBorder="1" applyAlignment="1" applyProtection="1">
      <alignment horizontal="center" vertical="center" wrapText="1"/>
    </xf>
    <xf numFmtId="0" fontId="39" fillId="26" borderId="0" xfId="0" applyFont="1" applyFill="1" applyAlignment="1">
      <alignment horizontal="left"/>
    </xf>
    <xf numFmtId="0" fontId="39" fillId="26" borderId="0" xfId="40" applyFont="1" applyFill="1" applyBorder="1" applyAlignment="1" applyProtection="1">
      <alignment horizontal="left" vertical="center"/>
    </xf>
    <xf numFmtId="0" fontId="40" fillId="26" borderId="0" xfId="0" applyFont="1" applyFill="1" applyAlignment="1" applyProtection="1">
      <alignment horizontal="left"/>
    </xf>
    <xf numFmtId="0" fontId="40" fillId="33" borderId="14" xfId="49" applyFont="1" applyFill="1" applyBorder="1" applyAlignment="1" applyProtection="1">
      <alignment horizontal="center"/>
      <protection locked="0"/>
    </xf>
    <xf numFmtId="0" fontId="40" fillId="26" borderId="14" xfId="49" applyFont="1" applyFill="1" applyBorder="1" applyAlignment="1" applyProtection="1">
      <alignment horizontal="center"/>
      <protection locked="0"/>
    </xf>
    <xf numFmtId="164" fontId="39" fillId="26" borderId="12" xfId="0" applyNumberFormat="1" applyFont="1" applyFill="1" applyBorder="1" applyAlignment="1" applyProtection="1">
      <alignment horizontal="center" vertical="center" wrapText="1"/>
    </xf>
    <xf numFmtId="164" fontId="39" fillId="26" borderId="12" xfId="0" applyNumberFormat="1" applyFont="1" applyFill="1" applyBorder="1" applyAlignment="1">
      <alignment horizontal="center" vertical="center" wrapText="1"/>
    </xf>
    <xf numFmtId="0" fontId="39" fillId="26" borderId="0" xfId="47" applyFont="1" applyFill="1" applyAlignment="1" applyProtection="1">
      <alignment horizontal="left" vertical="center"/>
    </xf>
    <xf numFmtId="0" fontId="39" fillId="26" borderId="0" xfId="49" applyFont="1" applyFill="1" applyAlignment="1">
      <alignment horizontal="left" vertical="center"/>
    </xf>
    <xf numFmtId="0" fontId="40" fillId="26" borderId="0" xfId="40" applyFont="1" applyFill="1" applyAlignment="1">
      <alignment horizontal="left"/>
      <protection locked="0"/>
    </xf>
    <xf numFmtId="0" fontId="40" fillId="26" borderId="0" xfId="49" applyFont="1" applyFill="1" applyAlignment="1">
      <alignment horizontal="left"/>
    </xf>
    <xf numFmtId="0" fontId="39" fillId="26" borderId="0" xfId="47" applyFont="1" applyFill="1" applyAlignment="1">
      <alignment horizontal="left"/>
    </xf>
    <xf numFmtId="0" fontId="17" fillId="0" borderId="0" xfId="0" applyFont="1" applyFill="1" applyAlignment="1">
      <alignment horizontal="left" vertical="center" wrapText="1"/>
    </xf>
    <xf numFmtId="0" fontId="0" fillId="0" borderId="0" xfId="0" applyAlignment="1">
      <alignment horizontal="left" vertical="center" wrapText="1"/>
    </xf>
    <xf numFmtId="0" fontId="17" fillId="26" borderId="0" xfId="49" applyFill="1" applyAlignment="1">
      <alignment horizontal="left"/>
    </xf>
    <xf numFmtId="0" fontId="44" fillId="26" borderId="0" xfId="49" applyFont="1" applyFill="1" applyAlignment="1">
      <alignment horizontal="left" vertical="center" wrapText="1"/>
    </xf>
    <xf numFmtId="0" fontId="17" fillId="26" borderId="0" xfId="49" applyFill="1" applyAlignment="1">
      <alignment horizontal="left" vertical="center" wrapText="1"/>
    </xf>
    <xf numFmtId="3" fontId="39" fillId="26" borderId="12" xfId="49" applyNumberFormat="1" applyFont="1" applyFill="1" applyBorder="1" applyAlignment="1">
      <alignment horizontal="center" vertical="center" wrapText="1"/>
    </xf>
    <xf numFmtId="0" fontId="39" fillId="26" borderId="0" xfId="49" applyFont="1" applyFill="1" applyBorder="1" applyAlignment="1" applyProtection="1">
      <alignment horizontal="left" vertical="center" wrapText="1"/>
    </xf>
    <xf numFmtId="0" fontId="40" fillId="26" borderId="0" xfId="40" applyFont="1" applyFill="1" applyAlignment="1" applyProtection="1">
      <alignment horizontal="left"/>
    </xf>
    <xf numFmtId="0" fontId="39" fillId="26" borderId="0" xfId="49" quotePrefix="1" applyFont="1" applyFill="1" applyAlignment="1">
      <alignment horizontal="left" vertical="center" wrapText="1"/>
    </xf>
    <xf numFmtId="0" fontId="79" fillId="26" borderId="0" xfId="34" quotePrefix="1" applyFont="1" applyFill="1" applyAlignment="1" applyProtection="1">
      <alignment horizontal="left" vertical="center"/>
    </xf>
    <xf numFmtId="0" fontId="62" fillId="0" borderId="0" xfId="0" applyFont="1" applyFill="1"/>
    <xf numFmtId="0" fontId="0" fillId="0" borderId="0" xfId="0" applyFill="1" applyBorder="1" applyAlignment="1">
      <alignment horizontal="left"/>
    </xf>
    <xf numFmtId="0" fontId="17" fillId="0" borderId="0" xfId="0" applyFont="1" applyFill="1" applyBorder="1" applyAlignment="1">
      <alignment horizontal="left" vertical="center" wrapText="1"/>
    </xf>
    <xf numFmtId="0" fontId="17" fillId="0" borderId="0" xfId="0" applyFont="1" applyFill="1" applyBorder="1" applyAlignment="1">
      <alignment horizontal="left"/>
    </xf>
    <xf numFmtId="0" fontId="17" fillId="0" borderId="0" xfId="40" applyFont="1" applyFill="1" applyBorder="1" applyAlignment="1">
      <alignment horizontal="left" vertical="center" wrapText="1"/>
      <protection locked="0"/>
    </xf>
    <xf numFmtId="0" fontId="17" fillId="0" borderId="0" xfId="0" applyFont="1" applyFill="1" applyBorder="1" applyAlignment="1">
      <alignment horizontal="left" wrapText="1"/>
    </xf>
  </cellXfs>
  <cellStyles count="52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0 2" xfId="1680"/>
    <cellStyle name="Calculation 10 10 3" xfId="2722"/>
    <cellStyle name="Calculation 10 10 4" xfId="3764"/>
    <cellStyle name="Calculation 10 10 5" xfId="4806"/>
    <cellStyle name="Calculation 10 11" xfId="424"/>
    <cellStyle name="Calculation 10 11 2" xfId="1469"/>
    <cellStyle name="Calculation 10 11 3" xfId="2511"/>
    <cellStyle name="Calculation 10 11 4" xfId="3553"/>
    <cellStyle name="Calculation 10 11 5" xfId="4595"/>
    <cellStyle name="Calculation 10 12" xfId="1093"/>
    <cellStyle name="Calculation 10 12 2" xfId="2137"/>
    <cellStyle name="Calculation 10 12 3" xfId="3179"/>
    <cellStyle name="Calculation 10 12 4" xfId="4221"/>
    <cellStyle name="Calculation 10 12 5" xfId="5263"/>
    <cellStyle name="Calculation 10 13" xfId="1159"/>
    <cellStyle name="Calculation 10 14" xfId="2201"/>
    <cellStyle name="Calculation 10 15" xfId="3243"/>
    <cellStyle name="Calculation 10 16" xfId="4285"/>
    <cellStyle name="Calculation 10 2" xfId="194"/>
    <cellStyle name="Calculation 10 2 2" xfId="716"/>
    <cellStyle name="Calculation 10 2 2 2" xfId="1760"/>
    <cellStyle name="Calculation 10 2 2 3" xfId="2802"/>
    <cellStyle name="Calculation 10 2 2 4" xfId="3844"/>
    <cellStyle name="Calculation 10 2 2 5" xfId="4886"/>
    <cellStyle name="Calculation 10 2 3" xfId="1239"/>
    <cellStyle name="Calculation 10 2 4" xfId="2281"/>
    <cellStyle name="Calculation 10 2 5" xfId="3323"/>
    <cellStyle name="Calculation 10 2 6" xfId="4365"/>
    <cellStyle name="Calculation 10 3" xfId="218"/>
    <cellStyle name="Calculation 10 3 2" xfId="740"/>
    <cellStyle name="Calculation 10 3 2 2" xfId="1784"/>
    <cellStyle name="Calculation 10 3 2 3" xfId="2826"/>
    <cellStyle name="Calculation 10 3 2 4" xfId="3868"/>
    <cellStyle name="Calculation 10 3 2 5" xfId="4910"/>
    <cellStyle name="Calculation 10 3 3" xfId="1263"/>
    <cellStyle name="Calculation 10 3 4" xfId="2305"/>
    <cellStyle name="Calculation 10 3 5" xfId="3347"/>
    <cellStyle name="Calculation 10 3 6" xfId="4389"/>
    <cellStyle name="Calculation 10 4" xfId="281"/>
    <cellStyle name="Calculation 10 4 2" xfId="803"/>
    <cellStyle name="Calculation 10 4 2 2" xfId="1847"/>
    <cellStyle name="Calculation 10 4 2 3" xfId="2889"/>
    <cellStyle name="Calculation 10 4 2 4" xfId="3931"/>
    <cellStyle name="Calculation 10 4 2 5" xfId="4973"/>
    <cellStyle name="Calculation 10 4 3" xfId="1326"/>
    <cellStyle name="Calculation 10 4 4" xfId="2368"/>
    <cellStyle name="Calculation 10 4 5" xfId="3410"/>
    <cellStyle name="Calculation 10 4 6" xfId="4452"/>
    <cellStyle name="Calculation 10 5" xfId="297"/>
    <cellStyle name="Calculation 10 5 2" xfId="819"/>
    <cellStyle name="Calculation 10 5 2 2" xfId="1863"/>
    <cellStyle name="Calculation 10 5 2 3" xfId="2905"/>
    <cellStyle name="Calculation 10 5 2 4" xfId="3947"/>
    <cellStyle name="Calculation 10 5 2 5" xfId="4989"/>
    <cellStyle name="Calculation 10 5 3" xfId="1342"/>
    <cellStyle name="Calculation 10 5 4" xfId="2384"/>
    <cellStyle name="Calculation 10 5 5" xfId="3426"/>
    <cellStyle name="Calculation 10 5 6" xfId="4468"/>
    <cellStyle name="Calculation 10 6" xfId="413"/>
    <cellStyle name="Calculation 10 6 2" xfId="919"/>
    <cellStyle name="Calculation 10 6 2 2" xfId="1963"/>
    <cellStyle name="Calculation 10 6 2 3" xfId="3005"/>
    <cellStyle name="Calculation 10 6 2 4" xfId="4047"/>
    <cellStyle name="Calculation 10 6 2 5" xfId="5089"/>
    <cellStyle name="Calculation 10 6 3" xfId="1458"/>
    <cellStyle name="Calculation 10 6 4" xfId="2500"/>
    <cellStyle name="Calculation 10 6 5" xfId="3542"/>
    <cellStyle name="Calculation 10 6 6" xfId="4584"/>
    <cellStyle name="Calculation 10 7" xfId="355"/>
    <cellStyle name="Calculation 10 7 2" xfId="872"/>
    <cellStyle name="Calculation 10 7 2 2" xfId="1916"/>
    <cellStyle name="Calculation 10 7 2 3" xfId="2958"/>
    <cellStyle name="Calculation 10 7 2 4" xfId="4000"/>
    <cellStyle name="Calculation 10 7 2 5" xfId="5042"/>
    <cellStyle name="Calculation 10 7 3" xfId="1400"/>
    <cellStyle name="Calculation 10 7 4" xfId="2442"/>
    <cellStyle name="Calculation 10 7 5" xfId="3484"/>
    <cellStyle name="Calculation 10 7 6" xfId="4526"/>
    <cellStyle name="Calculation 10 8" xfId="513"/>
    <cellStyle name="Calculation 10 8 2" xfId="1003"/>
    <cellStyle name="Calculation 10 8 2 2" xfId="2047"/>
    <cellStyle name="Calculation 10 8 2 3" xfId="3089"/>
    <cellStyle name="Calculation 10 8 2 4" xfId="4131"/>
    <cellStyle name="Calculation 10 8 2 5" xfId="5173"/>
    <cellStyle name="Calculation 10 8 3" xfId="1557"/>
    <cellStyle name="Calculation 10 8 4" xfId="2599"/>
    <cellStyle name="Calculation 10 8 5" xfId="3641"/>
    <cellStyle name="Calculation 10 8 6" xfId="4683"/>
    <cellStyle name="Calculation 10 9" xfId="539"/>
    <cellStyle name="Calculation 10 9 2" xfId="1022"/>
    <cellStyle name="Calculation 10 9 2 2" xfId="2066"/>
    <cellStyle name="Calculation 10 9 2 3" xfId="3108"/>
    <cellStyle name="Calculation 10 9 2 4" xfId="4150"/>
    <cellStyle name="Calculation 10 9 2 5" xfId="5192"/>
    <cellStyle name="Calculation 10 9 3" xfId="1583"/>
    <cellStyle name="Calculation 10 9 4" xfId="2625"/>
    <cellStyle name="Calculation 10 9 5" xfId="3667"/>
    <cellStyle name="Calculation 10 9 6" xfId="4709"/>
    <cellStyle name="Calculation 11" xfId="146"/>
    <cellStyle name="Calculation 11 10" xfId="577"/>
    <cellStyle name="Calculation 11 10 2" xfId="1621"/>
    <cellStyle name="Calculation 11 10 3" xfId="2663"/>
    <cellStyle name="Calculation 11 10 4" xfId="3705"/>
    <cellStyle name="Calculation 11 10 5" xfId="4747"/>
    <cellStyle name="Calculation 11 11" xfId="1043"/>
    <cellStyle name="Calculation 11 11 2" xfId="2087"/>
    <cellStyle name="Calculation 11 11 3" xfId="3129"/>
    <cellStyle name="Calculation 11 11 4" xfId="4171"/>
    <cellStyle name="Calculation 11 11 5" xfId="5213"/>
    <cellStyle name="Calculation 11 12" xfId="1192"/>
    <cellStyle name="Calculation 11 13" xfId="2234"/>
    <cellStyle name="Calculation 11 14" xfId="3276"/>
    <cellStyle name="Calculation 11 15" xfId="4318"/>
    <cellStyle name="Calculation 11 2" xfId="237"/>
    <cellStyle name="Calculation 11 2 2" xfId="759"/>
    <cellStyle name="Calculation 11 2 2 2" xfId="1803"/>
    <cellStyle name="Calculation 11 2 2 3" xfId="2845"/>
    <cellStyle name="Calculation 11 2 2 4" xfId="3887"/>
    <cellStyle name="Calculation 11 2 2 5" xfId="4929"/>
    <cellStyle name="Calculation 11 2 3" xfId="1282"/>
    <cellStyle name="Calculation 11 2 4" xfId="2324"/>
    <cellStyle name="Calculation 11 2 5" xfId="3366"/>
    <cellStyle name="Calculation 11 2 6" xfId="4408"/>
    <cellStyle name="Calculation 11 3" xfId="125"/>
    <cellStyle name="Calculation 11 3 2" xfId="648"/>
    <cellStyle name="Calculation 11 3 2 2" xfId="1692"/>
    <cellStyle name="Calculation 11 3 2 3" xfId="2734"/>
    <cellStyle name="Calculation 11 3 2 4" xfId="3776"/>
    <cellStyle name="Calculation 11 3 2 5" xfId="4818"/>
    <cellStyle name="Calculation 11 3 3" xfId="1171"/>
    <cellStyle name="Calculation 11 3 4" xfId="2213"/>
    <cellStyle name="Calculation 11 3 5" xfId="3255"/>
    <cellStyle name="Calculation 11 3 6" xfId="4297"/>
    <cellStyle name="Calculation 11 4" xfId="314"/>
    <cellStyle name="Calculation 11 4 2" xfId="836"/>
    <cellStyle name="Calculation 11 4 2 2" xfId="1880"/>
    <cellStyle name="Calculation 11 4 2 3" xfId="2922"/>
    <cellStyle name="Calculation 11 4 2 4" xfId="3964"/>
    <cellStyle name="Calculation 11 4 2 5" xfId="5006"/>
    <cellStyle name="Calculation 11 4 3" xfId="1359"/>
    <cellStyle name="Calculation 11 4 4" xfId="2401"/>
    <cellStyle name="Calculation 11 4 5" xfId="3443"/>
    <cellStyle name="Calculation 11 4 6" xfId="4485"/>
    <cellStyle name="Calculation 11 5" xfId="363"/>
    <cellStyle name="Calculation 11 5 2" xfId="876"/>
    <cellStyle name="Calculation 11 5 2 2" xfId="1920"/>
    <cellStyle name="Calculation 11 5 2 3" xfId="2962"/>
    <cellStyle name="Calculation 11 5 2 4" xfId="4004"/>
    <cellStyle name="Calculation 11 5 2 5" xfId="5046"/>
    <cellStyle name="Calculation 11 5 3" xfId="1408"/>
    <cellStyle name="Calculation 11 5 4" xfId="2450"/>
    <cellStyle name="Calculation 11 5 5" xfId="3492"/>
    <cellStyle name="Calculation 11 5 6" xfId="4534"/>
    <cellStyle name="Calculation 11 6" xfId="457"/>
    <cellStyle name="Calculation 11 6 2" xfId="949"/>
    <cellStyle name="Calculation 11 6 2 2" xfId="1993"/>
    <cellStyle name="Calculation 11 6 2 3" xfId="3035"/>
    <cellStyle name="Calculation 11 6 2 4" xfId="4077"/>
    <cellStyle name="Calculation 11 6 2 5" xfId="5119"/>
    <cellStyle name="Calculation 11 6 3" xfId="1501"/>
    <cellStyle name="Calculation 11 6 4" xfId="2543"/>
    <cellStyle name="Calculation 11 6 5" xfId="3585"/>
    <cellStyle name="Calculation 11 6 6" xfId="4627"/>
    <cellStyle name="Calculation 11 7" xfId="445"/>
    <cellStyle name="Calculation 11 7 2" xfId="940"/>
    <cellStyle name="Calculation 11 7 2 2" xfId="1984"/>
    <cellStyle name="Calculation 11 7 2 3" xfId="3026"/>
    <cellStyle name="Calculation 11 7 2 4" xfId="4068"/>
    <cellStyle name="Calculation 11 7 2 5" xfId="5110"/>
    <cellStyle name="Calculation 11 7 3" xfId="1489"/>
    <cellStyle name="Calculation 11 7 4" xfId="2531"/>
    <cellStyle name="Calculation 11 7 5" xfId="3573"/>
    <cellStyle name="Calculation 11 7 6" xfId="4615"/>
    <cellStyle name="Calculation 11 8" xfId="511"/>
    <cellStyle name="Calculation 11 8 2" xfId="1001"/>
    <cellStyle name="Calculation 11 8 2 2" xfId="2045"/>
    <cellStyle name="Calculation 11 8 2 3" xfId="3087"/>
    <cellStyle name="Calculation 11 8 2 4" xfId="4129"/>
    <cellStyle name="Calculation 11 8 2 5" xfId="5171"/>
    <cellStyle name="Calculation 11 8 3" xfId="1555"/>
    <cellStyle name="Calculation 11 8 4" xfId="2597"/>
    <cellStyle name="Calculation 11 8 5" xfId="3639"/>
    <cellStyle name="Calculation 11 8 6" xfId="4681"/>
    <cellStyle name="Calculation 11 9" xfId="669"/>
    <cellStyle name="Calculation 11 9 2" xfId="1713"/>
    <cellStyle name="Calculation 11 9 3" xfId="2755"/>
    <cellStyle name="Calculation 11 9 4" xfId="3797"/>
    <cellStyle name="Calculation 11 9 5" xfId="4839"/>
    <cellStyle name="Calculation 12" xfId="94"/>
    <cellStyle name="Calculation 12 2" xfId="617"/>
    <cellStyle name="Calculation 12 2 2" xfId="1661"/>
    <cellStyle name="Calculation 12 2 3" xfId="2703"/>
    <cellStyle name="Calculation 12 2 4" xfId="3745"/>
    <cellStyle name="Calculation 12 2 5" xfId="4787"/>
    <cellStyle name="Calculation 12 3" xfId="1140"/>
    <cellStyle name="Calculation 12 4" xfId="2182"/>
    <cellStyle name="Calculation 12 5" xfId="3224"/>
    <cellStyle name="Calculation 12 6" xfId="4266"/>
    <cellStyle name="Calculation 2" xfId="63"/>
    <cellStyle name="Calculation 2 10" xfId="588"/>
    <cellStyle name="Calculation 2 10 2" xfId="1632"/>
    <cellStyle name="Calculation 2 10 3" xfId="2674"/>
    <cellStyle name="Calculation 2 10 4" xfId="3716"/>
    <cellStyle name="Calculation 2 10 5" xfId="4758"/>
    <cellStyle name="Calculation 2 11" xfId="434"/>
    <cellStyle name="Calculation 2 11 2" xfId="1478"/>
    <cellStyle name="Calculation 2 11 3" xfId="2520"/>
    <cellStyle name="Calculation 2 11 4" xfId="3562"/>
    <cellStyle name="Calculation 2 11 5" xfId="4604"/>
    <cellStyle name="Calculation 2 12" xfId="1057"/>
    <cellStyle name="Calculation 2 12 2" xfId="2101"/>
    <cellStyle name="Calculation 2 12 3" xfId="3143"/>
    <cellStyle name="Calculation 2 12 4" xfId="4185"/>
    <cellStyle name="Calculation 2 12 5" xfId="5227"/>
    <cellStyle name="Calculation 2 13" xfId="1111"/>
    <cellStyle name="Calculation 2 14" xfId="2153"/>
    <cellStyle name="Calculation 2 15" xfId="3195"/>
    <cellStyle name="Calculation 2 16" xfId="4237"/>
    <cellStyle name="Calculation 2 2" xfId="161"/>
    <cellStyle name="Calculation 2 2 2" xfId="683"/>
    <cellStyle name="Calculation 2 2 2 2" xfId="1727"/>
    <cellStyle name="Calculation 2 2 2 3" xfId="2769"/>
    <cellStyle name="Calculation 2 2 2 4" xfId="3811"/>
    <cellStyle name="Calculation 2 2 2 5" xfId="4853"/>
    <cellStyle name="Calculation 2 2 3" xfId="1206"/>
    <cellStyle name="Calculation 2 2 4" xfId="2248"/>
    <cellStyle name="Calculation 2 2 5" xfId="3290"/>
    <cellStyle name="Calculation 2 2 6" xfId="4332"/>
    <cellStyle name="Calculation 2 3" xfId="213"/>
    <cellStyle name="Calculation 2 3 2" xfId="735"/>
    <cellStyle name="Calculation 2 3 2 2" xfId="1779"/>
    <cellStyle name="Calculation 2 3 2 3" xfId="2821"/>
    <cellStyle name="Calculation 2 3 2 4" xfId="3863"/>
    <cellStyle name="Calculation 2 3 2 5" xfId="4905"/>
    <cellStyle name="Calculation 2 3 3" xfId="1258"/>
    <cellStyle name="Calculation 2 3 4" xfId="2300"/>
    <cellStyle name="Calculation 2 3 5" xfId="3342"/>
    <cellStyle name="Calculation 2 3 6" xfId="4384"/>
    <cellStyle name="Calculation 2 4" xfId="250"/>
    <cellStyle name="Calculation 2 4 2" xfId="772"/>
    <cellStyle name="Calculation 2 4 2 2" xfId="1816"/>
    <cellStyle name="Calculation 2 4 2 3" xfId="2858"/>
    <cellStyle name="Calculation 2 4 2 4" xfId="3900"/>
    <cellStyle name="Calculation 2 4 2 5" xfId="4942"/>
    <cellStyle name="Calculation 2 4 3" xfId="1295"/>
    <cellStyle name="Calculation 2 4 4" xfId="2337"/>
    <cellStyle name="Calculation 2 4 5" xfId="3379"/>
    <cellStyle name="Calculation 2 4 6" xfId="4421"/>
    <cellStyle name="Calculation 2 5" xfId="292"/>
    <cellStyle name="Calculation 2 5 2" xfId="814"/>
    <cellStyle name="Calculation 2 5 2 2" xfId="1858"/>
    <cellStyle name="Calculation 2 5 2 3" xfId="2900"/>
    <cellStyle name="Calculation 2 5 2 4" xfId="3942"/>
    <cellStyle name="Calculation 2 5 2 5" xfId="4984"/>
    <cellStyle name="Calculation 2 5 3" xfId="1337"/>
    <cellStyle name="Calculation 2 5 4" xfId="2379"/>
    <cellStyle name="Calculation 2 5 5" xfId="3421"/>
    <cellStyle name="Calculation 2 5 6" xfId="4463"/>
    <cellStyle name="Calculation 2 6" xfId="377"/>
    <cellStyle name="Calculation 2 6 2" xfId="889"/>
    <cellStyle name="Calculation 2 6 2 2" xfId="1933"/>
    <cellStyle name="Calculation 2 6 2 3" xfId="2975"/>
    <cellStyle name="Calculation 2 6 2 4" xfId="4017"/>
    <cellStyle name="Calculation 2 6 2 5" xfId="5059"/>
    <cellStyle name="Calculation 2 6 3" xfId="1422"/>
    <cellStyle name="Calculation 2 6 4" xfId="2464"/>
    <cellStyle name="Calculation 2 6 5" xfId="3506"/>
    <cellStyle name="Calculation 2 6 6" xfId="4548"/>
    <cellStyle name="Calculation 2 7" xfId="332"/>
    <cellStyle name="Calculation 2 7 2" xfId="850"/>
    <cellStyle name="Calculation 2 7 2 2" xfId="1894"/>
    <cellStyle name="Calculation 2 7 2 3" xfId="2936"/>
    <cellStyle name="Calculation 2 7 2 4" xfId="3978"/>
    <cellStyle name="Calculation 2 7 2 5" xfId="5020"/>
    <cellStyle name="Calculation 2 7 3" xfId="1377"/>
    <cellStyle name="Calculation 2 7 4" xfId="2419"/>
    <cellStyle name="Calculation 2 7 5" xfId="3461"/>
    <cellStyle name="Calculation 2 7 6" xfId="4503"/>
    <cellStyle name="Calculation 2 8" xfId="479"/>
    <cellStyle name="Calculation 2 8 2" xfId="969"/>
    <cellStyle name="Calculation 2 8 2 2" xfId="2013"/>
    <cellStyle name="Calculation 2 8 2 3" xfId="3055"/>
    <cellStyle name="Calculation 2 8 2 4" xfId="4097"/>
    <cellStyle name="Calculation 2 8 2 5" xfId="5139"/>
    <cellStyle name="Calculation 2 8 3" xfId="1523"/>
    <cellStyle name="Calculation 2 8 4" xfId="2565"/>
    <cellStyle name="Calculation 2 8 5" xfId="3607"/>
    <cellStyle name="Calculation 2 8 6" xfId="4649"/>
    <cellStyle name="Calculation 2 9" xfId="542"/>
    <cellStyle name="Calculation 2 9 2" xfId="1024"/>
    <cellStyle name="Calculation 2 9 2 2" xfId="2068"/>
    <cellStyle name="Calculation 2 9 2 3" xfId="3110"/>
    <cellStyle name="Calculation 2 9 2 4" xfId="4152"/>
    <cellStyle name="Calculation 2 9 2 5" xfId="5194"/>
    <cellStyle name="Calculation 2 9 3" xfId="1586"/>
    <cellStyle name="Calculation 2 9 4" xfId="2628"/>
    <cellStyle name="Calculation 2 9 5" xfId="3670"/>
    <cellStyle name="Calculation 2 9 6" xfId="4712"/>
    <cellStyle name="Calculation 3" xfId="59"/>
    <cellStyle name="Calculation 3 10" xfId="584"/>
    <cellStyle name="Calculation 3 10 2" xfId="1628"/>
    <cellStyle name="Calculation 3 10 3" xfId="2670"/>
    <cellStyle name="Calculation 3 10 4" xfId="3712"/>
    <cellStyle name="Calculation 3 10 5" xfId="4754"/>
    <cellStyle name="Calculation 3 11" xfId="455"/>
    <cellStyle name="Calculation 3 11 2" xfId="1499"/>
    <cellStyle name="Calculation 3 11 3" xfId="2541"/>
    <cellStyle name="Calculation 3 11 4" xfId="3583"/>
    <cellStyle name="Calculation 3 11 5" xfId="4625"/>
    <cellStyle name="Calculation 3 12" xfId="1053"/>
    <cellStyle name="Calculation 3 12 2" xfId="2097"/>
    <cellStyle name="Calculation 3 12 3" xfId="3139"/>
    <cellStyle name="Calculation 3 12 4" xfId="4181"/>
    <cellStyle name="Calculation 3 12 5" xfId="5223"/>
    <cellStyle name="Calculation 3 13" xfId="1107"/>
    <cellStyle name="Calculation 3 14" xfId="2149"/>
    <cellStyle name="Calculation 3 15" xfId="3191"/>
    <cellStyle name="Calculation 3 16" xfId="4233"/>
    <cellStyle name="Calculation 3 2" xfId="157"/>
    <cellStyle name="Calculation 3 2 2" xfId="679"/>
    <cellStyle name="Calculation 3 2 2 2" xfId="1723"/>
    <cellStyle name="Calculation 3 2 2 3" xfId="2765"/>
    <cellStyle name="Calculation 3 2 2 4" xfId="3807"/>
    <cellStyle name="Calculation 3 2 2 5" xfId="4849"/>
    <cellStyle name="Calculation 3 2 3" xfId="1202"/>
    <cellStyle name="Calculation 3 2 4" xfId="2244"/>
    <cellStyle name="Calculation 3 2 5" xfId="3286"/>
    <cellStyle name="Calculation 3 2 6" xfId="4328"/>
    <cellStyle name="Calculation 3 3" xfId="202"/>
    <cellStyle name="Calculation 3 3 2" xfId="724"/>
    <cellStyle name="Calculation 3 3 2 2" xfId="1768"/>
    <cellStyle name="Calculation 3 3 2 3" xfId="2810"/>
    <cellStyle name="Calculation 3 3 2 4" xfId="3852"/>
    <cellStyle name="Calculation 3 3 2 5" xfId="4894"/>
    <cellStyle name="Calculation 3 3 3" xfId="1247"/>
    <cellStyle name="Calculation 3 3 4" xfId="2289"/>
    <cellStyle name="Calculation 3 3 5" xfId="3331"/>
    <cellStyle name="Calculation 3 3 6" xfId="4373"/>
    <cellStyle name="Calculation 3 4" xfId="246"/>
    <cellStyle name="Calculation 3 4 2" xfId="768"/>
    <cellStyle name="Calculation 3 4 2 2" xfId="1812"/>
    <cellStyle name="Calculation 3 4 2 3" xfId="2854"/>
    <cellStyle name="Calculation 3 4 2 4" xfId="3896"/>
    <cellStyle name="Calculation 3 4 2 5" xfId="4938"/>
    <cellStyle name="Calculation 3 4 3" xfId="1291"/>
    <cellStyle name="Calculation 3 4 4" xfId="2333"/>
    <cellStyle name="Calculation 3 4 5" xfId="3375"/>
    <cellStyle name="Calculation 3 4 6" xfId="4417"/>
    <cellStyle name="Calculation 3 5" xfId="206"/>
    <cellStyle name="Calculation 3 5 2" xfId="728"/>
    <cellStyle name="Calculation 3 5 2 2" xfId="1772"/>
    <cellStyle name="Calculation 3 5 2 3" xfId="2814"/>
    <cellStyle name="Calculation 3 5 2 4" xfId="3856"/>
    <cellStyle name="Calculation 3 5 2 5" xfId="4898"/>
    <cellStyle name="Calculation 3 5 3" xfId="1251"/>
    <cellStyle name="Calculation 3 5 4" xfId="2293"/>
    <cellStyle name="Calculation 3 5 5" xfId="3335"/>
    <cellStyle name="Calculation 3 5 6" xfId="4377"/>
    <cellStyle name="Calculation 3 6" xfId="373"/>
    <cellStyle name="Calculation 3 6 2" xfId="885"/>
    <cellStyle name="Calculation 3 6 2 2" xfId="1929"/>
    <cellStyle name="Calculation 3 6 2 3" xfId="2971"/>
    <cellStyle name="Calculation 3 6 2 4" xfId="4013"/>
    <cellStyle name="Calculation 3 6 2 5" xfId="5055"/>
    <cellStyle name="Calculation 3 6 3" xfId="1418"/>
    <cellStyle name="Calculation 3 6 4" xfId="2460"/>
    <cellStyle name="Calculation 3 6 5" xfId="3502"/>
    <cellStyle name="Calculation 3 6 6" xfId="4544"/>
    <cellStyle name="Calculation 3 7" xfId="328"/>
    <cellStyle name="Calculation 3 7 2" xfId="846"/>
    <cellStyle name="Calculation 3 7 2 2" xfId="1890"/>
    <cellStyle name="Calculation 3 7 2 3" xfId="2932"/>
    <cellStyle name="Calculation 3 7 2 4" xfId="3974"/>
    <cellStyle name="Calculation 3 7 2 5" xfId="5016"/>
    <cellStyle name="Calculation 3 7 3" xfId="1373"/>
    <cellStyle name="Calculation 3 7 4" xfId="2415"/>
    <cellStyle name="Calculation 3 7 5" xfId="3457"/>
    <cellStyle name="Calculation 3 7 6" xfId="4499"/>
    <cellStyle name="Calculation 3 8" xfId="475"/>
    <cellStyle name="Calculation 3 8 2" xfId="965"/>
    <cellStyle name="Calculation 3 8 2 2" xfId="2009"/>
    <cellStyle name="Calculation 3 8 2 3" xfId="3051"/>
    <cellStyle name="Calculation 3 8 2 4" xfId="4093"/>
    <cellStyle name="Calculation 3 8 2 5" xfId="5135"/>
    <cellStyle name="Calculation 3 8 3" xfId="1519"/>
    <cellStyle name="Calculation 3 8 4" xfId="2561"/>
    <cellStyle name="Calculation 3 8 5" xfId="3603"/>
    <cellStyle name="Calculation 3 8 6" xfId="4645"/>
    <cellStyle name="Calculation 3 9" xfId="530"/>
    <cellStyle name="Calculation 3 9 2" xfId="1017"/>
    <cellStyle name="Calculation 3 9 2 2" xfId="2061"/>
    <cellStyle name="Calculation 3 9 2 3" xfId="3103"/>
    <cellStyle name="Calculation 3 9 2 4" xfId="4145"/>
    <cellStyle name="Calculation 3 9 2 5" xfId="5187"/>
    <cellStyle name="Calculation 3 9 3" xfId="1574"/>
    <cellStyle name="Calculation 3 9 4" xfId="2616"/>
    <cellStyle name="Calculation 3 9 5" xfId="3658"/>
    <cellStyle name="Calculation 3 9 6" xfId="4700"/>
    <cellStyle name="Calculation 4" xfId="76"/>
    <cellStyle name="Calculation 4 10" xfId="600"/>
    <cellStyle name="Calculation 4 10 2" xfId="1644"/>
    <cellStyle name="Calculation 4 10 3" xfId="2686"/>
    <cellStyle name="Calculation 4 10 4" xfId="3728"/>
    <cellStyle name="Calculation 4 10 5" xfId="4770"/>
    <cellStyle name="Calculation 4 11" xfId="565"/>
    <cellStyle name="Calculation 4 11 2" xfId="1609"/>
    <cellStyle name="Calculation 4 11 3" xfId="2651"/>
    <cellStyle name="Calculation 4 11 4" xfId="3693"/>
    <cellStyle name="Calculation 4 11 5" xfId="4735"/>
    <cellStyle name="Calculation 4 12" xfId="1069"/>
    <cellStyle name="Calculation 4 12 2" xfId="2113"/>
    <cellStyle name="Calculation 4 12 3" xfId="3155"/>
    <cellStyle name="Calculation 4 12 4" xfId="4197"/>
    <cellStyle name="Calculation 4 12 5" xfId="5239"/>
    <cellStyle name="Calculation 4 13" xfId="1123"/>
    <cellStyle name="Calculation 4 14" xfId="2165"/>
    <cellStyle name="Calculation 4 15" xfId="3207"/>
    <cellStyle name="Calculation 4 16" xfId="4249"/>
    <cellStyle name="Calculation 4 2" xfId="173"/>
    <cellStyle name="Calculation 4 2 2" xfId="695"/>
    <cellStyle name="Calculation 4 2 2 2" xfId="1739"/>
    <cellStyle name="Calculation 4 2 2 3" xfId="2781"/>
    <cellStyle name="Calculation 4 2 2 4" xfId="3823"/>
    <cellStyle name="Calculation 4 2 2 5" xfId="4865"/>
    <cellStyle name="Calculation 4 2 3" xfId="1218"/>
    <cellStyle name="Calculation 4 2 4" xfId="2260"/>
    <cellStyle name="Calculation 4 2 5" xfId="3302"/>
    <cellStyle name="Calculation 4 2 6" xfId="4344"/>
    <cellStyle name="Calculation 4 3" xfId="220"/>
    <cellStyle name="Calculation 4 3 2" xfId="742"/>
    <cellStyle name="Calculation 4 3 2 2" xfId="1786"/>
    <cellStyle name="Calculation 4 3 2 3" xfId="2828"/>
    <cellStyle name="Calculation 4 3 2 4" xfId="3870"/>
    <cellStyle name="Calculation 4 3 2 5" xfId="4912"/>
    <cellStyle name="Calculation 4 3 3" xfId="1265"/>
    <cellStyle name="Calculation 4 3 4" xfId="2307"/>
    <cellStyle name="Calculation 4 3 5" xfId="3349"/>
    <cellStyle name="Calculation 4 3 6" xfId="4391"/>
    <cellStyle name="Calculation 4 4" xfId="259"/>
    <cellStyle name="Calculation 4 4 2" xfId="781"/>
    <cellStyle name="Calculation 4 4 2 2" xfId="1825"/>
    <cellStyle name="Calculation 4 4 2 3" xfId="2867"/>
    <cellStyle name="Calculation 4 4 2 4" xfId="3909"/>
    <cellStyle name="Calculation 4 4 2 5" xfId="4951"/>
    <cellStyle name="Calculation 4 4 3" xfId="1304"/>
    <cellStyle name="Calculation 4 4 4" xfId="2346"/>
    <cellStyle name="Calculation 4 4 5" xfId="3388"/>
    <cellStyle name="Calculation 4 4 6" xfId="4430"/>
    <cellStyle name="Calculation 4 5" xfId="299"/>
    <cellStyle name="Calculation 4 5 2" xfId="821"/>
    <cellStyle name="Calculation 4 5 2 2" xfId="1865"/>
    <cellStyle name="Calculation 4 5 2 3" xfId="2907"/>
    <cellStyle name="Calculation 4 5 2 4" xfId="3949"/>
    <cellStyle name="Calculation 4 5 2 5" xfId="4991"/>
    <cellStyle name="Calculation 4 5 3" xfId="1344"/>
    <cellStyle name="Calculation 4 5 4" xfId="2386"/>
    <cellStyle name="Calculation 4 5 5" xfId="3428"/>
    <cellStyle name="Calculation 4 5 6" xfId="4470"/>
    <cellStyle name="Calculation 4 6" xfId="389"/>
    <cellStyle name="Calculation 4 6 2" xfId="898"/>
    <cellStyle name="Calculation 4 6 2 2" xfId="1942"/>
    <cellStyle name="Calculation 4 6 2 3" xfId="2984"/>
    <cellStyle name="Calculation 4 6 2 4" xfId="4026"/>
    <cellStyle name="Calculation 4 6 2 5" xfId="5068"/>
    <cellStyle name="Calculation 4 6 3" xfId="1434"/>
    <cellStyle name="Calculation 4 6 4" xfId="2476"/>
    <cellStyle name="Calculation 4 6 5" xfId="3518"/>
    <cellStyle name="Calculation 4 6 6" xfId="4560"/>
    <cellStyle name="Calculation 4 7" xfId="441"/>
    <cellStyle name="Calculation 4 7 2" xfId="938"/>
    <cellStyle name="Calculation 4 7 2 2" xfId="1982"/>
    <cellStyle name="Calculation 4 7 2 3" xfId="3024"/>
    <cellStyle name="Calculation 4 7 2 4" xfId="4066"/>
    <cellStyle name="Calculation 4 7 2 5" xfId="5108"/>
    <cellStyle name="Calculation 4 7 3" xfId="1485"/>
    <cellStyle name="Calculation 4 7 4" xfId="2527"/>
    <cellStyle name="Calculation 4 7 5" xfId="3569"/>
    <cellStyle name="Calculation 4 7 6" xfId="4611"/>
    <cellStyle name="Calculation 4 8" xfId="490"/>
    <cellStyle name="Calculation 4 8 2" xfId="980"/>
    <cellStyle name="Calculation 4 8 2 2" xfId="2024"/>
    <cellStyle name="Calculation 4 8 2 3" xfId="3066"/>
    <cellStyle name="Calculation 4 8 2 4" xfId="4108"/>
    <cellStyle name="Calculation 4 8 2 5" xfId="5150"/>
    <cellStyle name="Calculation 4 8 3" xfId="1534"/>
    <cellStyle name="Calculation 4 8 4" xfId="2576"/>
    <cellStyle name="Calculation 4 8 5" xfId="3618"/>
    <cellStyle name="Calculation 4 8 6" xfId="4660"/>
    <cellStyle name="Calculation 4 9" xfId="462"/>
    <cellStyle name="Calculation 4 9 2" xfId="953"/>
    <cellStyle name="Calculation 4 9 2 2" xfId="1997"/>
    <cellStyle name="Calculation 4 9 2 3" xfId="3039"/>
    <cellStyle name="Calculation 4 9 2 4" xfId="4081"/>
    <cellStyle name="Calculation 4 9 2 5" xfId="5123"/>
    <cellStyle name="Calculation 4 9 3" xfId="1506"/>
    <cellStyle name="Calculation 4 9 4" xfId="2548"/>
    <cellStyle name="Calculation 4 9 5" xfId="3590"/>
    <cellStyle name="Calculation 4 9 6" xfId="4632"/>
    <cellStyle name="Calculation 5" xfId="56"/>
    <cellStyle name="Calculation 5 10" xfId="581"/>
    <cellStyle name="Calculation 5 10 2" xfId="1625"/>
    <cellStyle name="Calculation 5 10 3" xfId="2667"/>
    <cellStyle name="Calculation 5 10 4" xfId="3709"/>
    <cellStyle name="Calculation 5 10 5" xfId="4751"/>
    <cellStyle name="Calculation 5 11" xfId="438"/>
    <cellStyle name="Calculation 5 11 2" xfId="1482"/>
    <cellStyle name="Calculation 5 11 3" xfId="2524"/>
    <cellStyle name="Calculation 5 11 4" xfId="3566"/>
    <cellStyle name="Calculation 5 11 5" xfId="4608"/>
    <cellStyle name="Calculation 5 12" xfId="1050"/>
    <cellStyle name="Calculation 5 12 2" xfId="2094"/>
    <cellStyle name="Calculation 5 12 3" xfId="3136"/>
    <cellStyle name="Calculation 5 12 4" xfId="4178"/>
    <cellStyle name="Calculation 5 12 5" xfId="5220"/>
    <cellStyle name="Calculation 5 13" xfId="1104"/>
    <cellStyle name="Calculation 5 14" xfId="2146"/>
    <cellStyle name="Calculation 5 15" xfId="3188"/>
    <cellStyle name="Calculation 5 16" xfId="4230"/>
    <cellStyle name="Calculation 5 2" xfId="154"/>
    <cellStyle name="Calculation 5 2 2" xfId="676"/>
    <cellStyle name="Calculation 5 2 2 2" xfId="1720"/>
    <cellStyle name="Calculation 5 2 2 3" xfId="2762"/>
    <cellStyle name="Calculation 5 2 2 4" xfId="3804"/>
    <cellStyle name="Calculation 5 2 2 5" xfId="4846"/>
    <cellStyle name="Calculation 5 2 3" xfId="1199"/>
    <cellStyle name="Calculation 5 2 4" xfId="2241"/>
    <cellStyle name="Calculation 5 2 5" xfId="3283"/>
    <cellStyle name="Calculation 5 2 6" xfId="4325"/>
    <cellStyle name="Calculation 5 3" xfId="95"/>
    <cellStyle name="Calculation 5 3 2" xfId="618"/>
    <cellStyle name="Calculation 5 3 2 2" xfId="1662"/>
    <cellStyle name="Calculation 5 3 2 3" xfId="2704"/>
    <cellStyle name="Calculation 5 3 2 4" xfId="3746"/>
    <cellStyle name="Calculation 5 3 2 5" xfId="4788"/>
    <cellStyle name="Calculation 5 3 3" xfId="1141"/>
    <cellStyle name="Calculation 5 3 4" xfId="2183"/>
    <cellStyle name="Calculation 5 3 5" xfId="3225"/>
    <cellStyle name="Calculation 5 3 6" xfId="4267"/>
    <cellStyle name="Calculation 5 4" xfId="243"/>
    <cellStyle name="Calculation 5 4 2" xfId="765"/>
    <cellStyle name="Calculation 5 4 2 2" xfId="1809"/>
    <cellStyle name="Calculation 5 4 2 3" xfId="2851"/>
    <cellStyle name="Calculation 5 4 2 4" xfId="3893"/>
    <cellStyle name="Calculation 5 4 2 5" xfId="4935"/>
    <cellStyle name="Calculation 5 4 3" xfId="1288"/>
    <cellStyle name="Calculation 5 4 4" xfId="2330"/>
    <cellStyle name="Calculation 5 4 5" xfId="3372"/>
    <cellStyle name="Calculation 5 4 6" xfId="4414"/>
    <cellStyle name="Calculation 5 5" xfId="141"/>
    <cellStyle name="Calculation 5 5 2" xfId="664"/>
    <cellStyle name="Calculation 5 5 2 2" xfId="1708"/>
    <cellStyle name="Calculation 5 5 2 3" xfId="2750"/>
    <cellStyle name="Calculation 5 5 2 4" xfId="3792"/>
    <cellStyle name="Calculation 5 5 2 5" xfId="4834"/>
    <cellStyle name="Calculation 5 5 3" xfId="1187"/>
    <cellStyle name="Calculation 5 5 4" xfId="2229"/>
    <cellStyle name="Calculation 5 5 5" xfId="3271"/>
    <cellStyle name="Calculation 5 5 6" xfId="4313"/>
    <cellStyle name="Calculation 5 6" xfId="370"/>
    <cellStyle name="Calculation 5 6 2" xfId="882"/>
    <cellStyle name="Calculation 5 6 2 2" xfId="1926"/>
    <cellStyle name="Calculation 5 6 2 3" xfId="2968"/>
    <cellStyle name="Calculation 5 6 2 4" xfId="4010"/>
    <cellStyle name="Calculation 5 6 2 5" xfId="5052"/>
    <cellStyle name="Calculation 5 6 3" xfId="1415"/>
    <cellStyle name="Calculation 5 6 4" xfId="2457"/>
    <cellStyle name="Calculation 5 6 5" xfId="3499"/>
    <cellStyle name="Calculation 5 6 6" xfId="4541"/>
    <cellStyle name="Calculation 5 7" xfId="465"/>
    <cellStyle name="Calculation 5 7 2" xfId="956"/>
    <cellStyle name="Calculation 5 7 2 2" xfId="2000"/>
    <cellStyle name="Calculation 5 7 2 3" xfId="3042"/>
    <cellStyle name="Calculation 5 7 2 4" xfId="4084"/>
    <cellStyle name="Calculation 5 7 2 5" xfId="5126"/>
    <cellStyle name="Calculation 5 7 3" xfId="1509"/>
    <cellStyle name="Calculation 5 7 4" xfId="2551"/>
    <cellStyle name="Calculation 5 7 5" xfId="3593"/>
    <cellStyle name="Calculation 5 7 6" xfId="4635"/>
    <cellStyle name="Calculation 5 8" xfId="472"/>
    <cellStyle name="Calculation 5 8 2" xfId="962"/>
    <cellStyle name="Calculation 5 8 2 2" xfId="2006"/>
    <cellStyle name="Calculation 5 8 2 3" xfId="3048"/>
    <cellStyle name="Calculation 5 8 2 4" xfId="4090"/>
    <cellStyle name="Calculation 5 8 2 5" xfId="5132"/>
    <cellStyle name="Calculation 5 8 3" xfId="1516"/>
    <cellStyle name="Calculation 5 8 4" xfId="2558"/>
    <cellStyle name="Calculation 5 8 5" xfId="3600"/>
    <cellStyle name="Calculation 5 8 6" xfId="4642"/>
    <cellStyle name="Calculation 5 9" xfId="561"/>
    <cellStyle name="Calculation 5 9 2" xfId="1037"/>
    <cellStyle name="Calculation 5 9 2 2" xfId="2081"/>
    <cellStyle name="Calculation 5 9 2 3" xfId="3123"/>
    <cellStyle name="Calculation 5 9 2 4" xfId="4165"/>
    <cellStyle name="Calculation 5 9 2 5" xfId="5207"/>
    <cellStyle name="Calculation 5 9 3" xfId="1605"/>
    <cellStyle name="Calculation 5 9 4" xfId="2647"/>
    <cellStyle name="Calculation 5 9 5" xfId="3689"/>
    <cellStyle name="Calculation 5 9 6" xfId="4731"/>
    <cellStyle name="Calculation 6" xfId="80"/>
    <cellStyle name="Calculation 6 10" xfId="604"/>
    <cellStyle name="Calculation 6 10 2" xfId="1648"/>
    <cellStyle name="Calculation 6 10 3" xfId="2690"/>
    <cellStyle name="Calculation 6 10 4" xfId="3732"/>
    <cellStyle name="Calculation 6 10 5" xfId="4774"/>
    <cellStyle name="Calculation 6 11" xfId="554"/>
    <cellStyle name="Calculation 6 11 2" xfId="1598"/>
    <cellStyle name="Calculation 6 11 3" xfId="2640"/>
    <cellStyle name="Calculation 6 11 4" xfId="3682"/>
    <cellStyle name="Calculation 6 11 5" xfId="4724"/>
    <cellStyle name="Calculation 6 12" xfId="1073"/>
    <cellStyle name="Calculation 6 12 2" xfId="2117"/>
    <cellStyle name="Calculation 6 12 3" xfId="3159"/>
    <cellStyle name="Calculation 6 12 4" xfId="4201"/>
    <cellStyle name="Calculation 6 12 5" xfId="5243"/>
    <cellStyle name="Calculation 6 13" xfId="1127"/>
    <cellStyle name="Calculation 6 14" xfId="2169"/>
    <cellStyle name="Calculation 6 15" xfId="3211"/>
    <cellStyle name="Calculation 6 16" xfId="4253"/>
    <cellStyle name="Calculation 6 2" xfId="177"/>
    <cellStyle name="Calculation 6 2 2" xfId="699"/>
    <cellStyle name="Calculation 6 2 2 2" xfId="1743"/>
    <cellStyle name="Calculation 6 2 2 3" xfId="2785"/>
    <cellStyle name="Calculation 6 2 2 4" xfId="3827"/>
    <cellStyle name="Calculation 6 2 2 5" xfId="4869"/>
    <cellStyle name="Calculation 6 2 3" xfId="1222"/>
    <cellStyle name="Calculation 6 2 4" xfId="2264"/>
    <cellStyle name="Calculation 6 2 5" xfId="3306"/>
    <cellStyle name="Calculation 6 2 6" xfId="4348"/>
    <cellStyle name="Calculation 6 3" xfId="140"/>
    <cellStyle name="Calculation 6 3 2" xfId="663"/>
    <cellStyle name="Calculation 6 3 2 2" xfId="1707"/>
    <cellStyle name="Calculation 6 3 2 3" xfId="2749"/>
    <cellStyle name="Calculation 6 3 2 4" xfId="3791"/>
    <cellStyle name="Calculation 6 3 2 5" xfId="4833"/>
    <cellStyle name="Calculation 6 3 3" xfId="1186"/>
    <cellStyle name="Calculation 6 3 4" xfId="2228"/>
    <cellStyle name="Calculation 6 3 5" xfId="3270"/>
    <cellStyle name="Calculation 6 3 6" xfId="4312"/>
    <cellStyle name="Calculation 6 4" xfId="263"/>
    <cellStyle name="Calculation 6 4 2" xfId="785"/>
    <cellStyle name="Calculation 6 4 2 2" xfId="1829"/>
    <cellStyle name="Calculation 6 4 2 3" xfId="2871"/>
    <cellStyle name="Calculation 6 4 2 4" xfId="3913"/>
    <cellStyle name="Calculation 6 4 2 5" xfId="4955"/>
    <cellStyle name="Calculation 6 4 3" xfId="1308"/>
    <cellStyle name="Calculation 6 4 4" xfId="2350"/>
    <cellStyle name="Calculation 6 4 5" xfId="3392"/>
    <cellStyle name="Calculation 6 4 6" xfId="4434"/>
    <cellStyle name="Calculation 6 5" xfId="112"/>
    <cellStyle name="Calculation 6 5 2" xfId="635"/>
    <cellStyle name="Calculation 6 5 2 2" xfId="1679"/>
    <cellStyle name="Calculation 6 5 2 3" xfId="2721"/>
    <cellStyle name="Calculation 6 5 2 4" xfId="3763"/>
    <cellStyle name="Calculation 6 5 2 5" xfId="4805"/>
    <cellStyle name="Calculation 6 5 3" xfId="1158"/>
    <cellStyle name="Calculation 6 5 4" xfId="2200"/>
    <cellStyle name="Calculation 6 5 5" xfId="3242"/>
    <cellStyle name="Calculation 6 5 6" xfId="4284"/>
    <cellStyle name="Calculation 6 6" xfId="393"/>
    <cellStyle name="Calculation 6 6 2" xfId="902"/>
    <cellStyle name="Calculation 6 6 2 2" xfId="1946"/>
    <cellStyle name="Calculation 6 6 2 3" xfId="2988"/>
    <cellStyle name="Calculation 6 6 2 4" xfId="4030"/>
    <cellStyle name="Calculation 6 6 2 5" xfId="5072"/>
    <cellStyle name="Calculation 6 6 3" xfId="1438"/>
    <cellStyle name="Calculation 6 6 4" xfId="2480"/>
    <cellStyle name="Calculation 6 6 5" xfId="3522"/>
    <cellStyle name="Calculation 6 6 6" xfId="4564"/>
    <cellStyle name="Calculation 6 7" xfId="337"/>
    <cellStyle name="Calculation 6 7 2" xfId="855"/>
    <cellStyle name="Calculation 6 7 2 2" xfId="1899"/>
    <cellStyle name="Calculation 6 7 2 3" xfId="2941"/>
    <cellStyle name="Calculation 6 7 2 4" xfId="3983"/>
    <cellStyle name="Calculation 6 7 2 5" xfId="5025"/>
    <cellStyle name="Calculation 6 7 3" xfId="1382"/>
    <cellStyle name="Calculation 6 7 4" xfId="2424"/>
    <cellStyle name="Calculation 6 7 5" xfId="3466"/>
    <cellStyle name="Calculation 6 7 6" xfId="4508"/>
    <cellStyle name="Calculation 6 8" xfId="494"/>
    <cellStyle name="Calculation 6 8 2" xfId="984"/>
    <cellStyle name="Calculation 6 8 2 2" xfId="2028"/>
    <cellStyle name="Calculation 6 8 2 3" xfId="3070"/>
    <cellStyle name="Calculation 6 8 2 4" xfId="4112"/>
    <cellStyle name="Calculation 6 8 2 5" xfId="5154"/>
    <cellStyle name="Calculation 6 8 3" xfId="1538"/>
    <cellStyle name="Calculation 6 8 4" xfId="2580"/>
    <cellStyle name="Calculation 6 8 5" xfId="3622"/>
    <cellStyle name="Calculation 6 8 6" xfId="4664"/>
    <cellStyle name="Calculation 6 9" xfId="563"/>
    <cellStyle name="Calculation 6 9 2" xfId="1038"/>
    <cellStyle name="Calculation 6 9 2 2" xfId="2082"/>
    <cellStyle name="Calculation 6 9 2 3" xfId="3124"/>
    <cellStyle name="Calculation 6 9 2 4" xfId="4166"/>
    <cellStyle name="Calculation 6 9 2 5" xfId="5208"/>
    <cellStyle name="Calculation 6 9 3" xfId="1607"/>
    <cellStyle name="Calculation 6 9 4" xfId="2649"/>
    <cellStyle name="Calculation 6 9 5" xfId="3691"/>
    <cellStyle name="Calculation 6 9 6" xfId="4733"/>
    <cellStyle name="Calculation 7" xfId="100"/>
    <cellStyle name="Calculation 7 10" xfId="623"/>
    <cellStyle name="Calculation 7 10 2" xfId="1667"/>
    <cellStyle name="Calculation 7 10 3" xfId="2709"/>
    <cellStyle name="Calculation 7 10 4" xfId="3751"/>
    <cellStyle name="Calculation 7 10 5" xfId="4793"/>
    <cellStyle name="Calculation 7 11" xfId="557"/>
    <cellStyle name="Calculation 7 11 2" xfId="1601"/>
    <cellStyle name="Calculation 7 11 3" xfId="2643"/>
    <cellStyle name="Calculation 7 11 4" xfId="3685"/>
    <cellStyle name="Calculation 7 11 5" xfId="4727"/>
    <cellStyle name="Calculation 7 12" xfId="1087"/>
    <cellStyle name="Calculation 7 12 2" xfId="2131"/>
    <cellStyle name="Calculation 7 12 3" xfId="3173"/>
    <cellStyle name="Calculation 7 12 4" xfId="4215"/>
    <cellStyle name="Calculation 7 12 5" xfId="5257"/>
    <cellStyle name="Calculation 7 13" xfId="1146"/>
    <cellStyle name="Calculation 7 14" xfId="2188"/>
    <cellStyle name="Calculation 7 15" xfId="3230"/>
    <cellStyle name="Calculation 7 16" xfId="4272"/>
    <cellStyle name="Calculation 7 2" xfId="191"/>
    <cellStyle name="Calculation 7 2 2" xfId="713"/>
    <cellStyle name="Calculation 7 2 2 2" xfId="1757"/>
    <cellStyle name="Calculation 7 2 2 3" xfId="2799"/>
    <cellStyle name="Calculation 7 2 2 4" xfId="3841"/>
    <cellStyle name="Calculation 7 2 2 5" xfId="4883"/>
    <cellStyle name="Calculation 7 2 3" xfId="1236"/>
    <cellStyle name="Calculation 7 2 4" xfId="2278"/>
    <cellStyle name="Calculation 7 2 5" xfId="3320"/>
    <cellStyle name="Calculation 7 2 6" xfId="4362"/>
    <cellStyle name="Calculation 7 3" xfId="205"/>
    <cellStyle name="Calculation 7 3 2" xfId="727"/>
    <cellStyle name="Calculation 7 3 2 2" xfId="1771"/>
    <cellStyle name="Calculation 7 3 2 3" xfId="2813"/>
    <cellStyle name="Calculation 7 3 2 4" xfId="3855"/>
    <cellStyle name="Calculation 7 3 2 5" xfId="4897"/>
    <cellStyle name="Calculation 7 3 3" xfId="1250"/>
    <cellStyle name="Calculation 7 3 4" xfId="2292"/>
    <cellStyle name="Calculation 7 3 5" xfId="3334"/>
    <cellStyle name="Calculation 7 3 6" xfId="4376"/>
    <cellStyle name="Calculation 7 4" xfId="277"/>
    <cellStyle name="Calculation 7 4 2" xfId="799"/>
    <cellStyle name="Calculation 7 4 2 2" xfId="1843"/>
    <cellStyle name="Calculation 7 4 2 3" xfId="2885"/>
    <cellStyle name="Calculation 7 4 2 4" xfId="3927"/>
    <cellStyle name="Calculation 7 4 2 5" xfId="4969"/>
    <cellStyle name="Calculation 7 4 3" xfId="1322"/>
    <cellStyle name="Calculation 7 4 4" xfId="2364"/>
    <cellStyle name="Calculation 7 4 5" xfId="3406"/>
    <cellStyle name="Calculation 7 4 6" xfId="4448"/>
    <cellStyle name="Calculation 7 5" xfId="238"/>
    <cellStyle name="Calculation 7 5 2" xfId="760"/>
    <cellStyle name="Calculation 7 5 2 2" xfId="1804"/>
    <cellStyle name="Calculation 7 5 2 3" xfId="2846"/>
    <cellStyle name="Calculation 7 5 2 4" xfId="3888"/>
    <cellStyle name="Calculation 7 5 2 5" xfId="4930"/>
    <cellStyle name="Calculation 7 5 3" xfId="1283"/>
    <cellStyle name="Calculation 7 5 4" xfId="2325"/>
    <cellStyle name="Calculation 7 5 5" xfId="3367"/>
    <cellStyle name="Calculation 7 5 6" xfId="4409"/>
    <cellStyle name="Calculation 7 6" xfId="407"/>
    <cellStyle name="Calculation 7 6 2" xfId="916"/>
    <cellStyle name="Calculation 7 6 2 2" xfId="1960"/>
    <cellStyle name="Calculation 7 6 2 3" xfId="3002"/>
    <cellStyle name="Calculation 7 6 2 4" xfId="4044"/>
    <cellStyle name="Calculation 7 6 2 5" xfId="5086"/>
    <cellStyle name="Calculation 7 6 3" xfId="1452"/>
    <cellStyle name="Calculation 7 6 4" xfId="2494"/>
    <cellStyle name="Calculation 7 6 5" xfId="3536"/>
    <cellStyle name="Calculation 7 6 6" xfId="4578"/>
    <cellStyle name="Calculation 7 7" xfId="350"/>
    <cellStyle name="Calculation 7 7 2" xfId="868"/>
    <cellStyle name="Calculation 7 7 2 2" xfId="1912"/>
    <cellStyle name="Calculation 7 7 2 3" xfId="2954"/>
    <cellStyle name="Calculation 7 7 2 4" xfId="3996"/>
    <cellStyle name="Calculation 7 7 2 5" xfId="5038"/>
    <cellStyle name="Calculation 7 7 3" xfId="1395"/>
    <cellStyle name="Calculation 7 7 4" xfId="2437"/>
    <cellStyle name="Calculation 7 7 5" xfId="3479"/>
    <cellStyle name="Calculation 7 7 6" xfId="4521"/>
    <cellStyle name="Calculation 7 8" xfId="508"/>
    <cellStyle name="Calculation 7 8 2" xfId="998"/>
    <cellStyle name="Calculation 7 8 2 2" xfId="2042"/>
    <cellStyle name="Calculation 7 8 2 3" xfId="3084"/>
    <cellStyle name="Calculation 7 8 2 4" xfId="4126"/>
    <cellStyle name="Calculation 7 8 2 5" xfId="5168"/>
    <cellStyle name="Calculation 7 8 3" xfId="1552"/>
    <cellStyle name="Calculation 7 8 4" xfId="2594"/>
    <cellStyle name="Calculation 7 8 5" xfId="3636"/>
    <cellStyle name="Calculation 7 8 6" xfId="4678"/>
    <cellStyle name="Calculation 7 9" xfId="420"/>
    <cellStyle name="Calculation 7 9 2" xfId="926"/>
    <cellStyle name="Calculation 7 9 2 2" xfId="1970"/>
    <cellStyle name="Calculation 7 9 2 3" xfId="3012"/>
    <cellStyle name="Calculation 7 9 2 4" xfId="4054"/>
    <cellStyle name="Calculation 7 9 2 5" xfId="5096"/>
    <cellStyle name="Calculation 7 9 3" xfId="1465"/>
    <cellStyle name="Calculation 7 9 4" xfId="2507"/>
    <cellStyle name="Calculation 7 9 5" xfId="3549"/>
    <cellStyle name="Calculation 7 9 6" xfId="4591"/>
    <cellStyle name="Calculation 8" xfId="97"/>
    <cellStyle name="Calculation 8 10" xfId="620"/>
    <cellStyle name="Calculation 8 10 2" xfId="1664"/>
    <cellStyle name="Calculation 8 10 3" xfId="2706"/>
    <cellStyle name="Calculation 8 10 4" xfId="3748"/>
    <cellStyle name="Calculation 8 10 5" xfId="4790"/>
    <cellStyle name="Calculation 8 11" xfId="453"/>
    <cellStyle name="Calculation 8 11 2" xfId="1497"/>
    <cellStyle name="Calculation 8 11 3" xfId="2539"/>
    <cellStyle name="Calculation 8 11 4" xfId="3581"/>
    <cellStyle name="Calculation 8 11 5" xfId="4623"/>
    <cellStyle name="Calculation 8 12" xfId="1086"/>
    <cellStyle name="Calculation 8 12 2" xfId="2130"/>
    <cellStyle name="Calculation 8 12 3" xfId="3172"/>
    <cellStyle name="Calculation 8 12 4" xfId="4214"/>
    <cellStyle name="Calculation 8 12 5" xfId="5256"/>
    <cellStyle name="Calculation 8 13" xfId="1143"/>
    <cellStyle name="Calculation 8 14" xfId="2185"/>
    <cellStyle name="Calculation 8 15" xfId="3227"/>
    <cellStyle name="Calculation 8 16" xfId="4269"/>
    <cellStyle name="Calculation 8 2" xfId="190"/>
    <cellStyle name="Calculation 8 2 2" xfId="712"/>
    <cellStyle name="Calculation 8 2 2 2" xfId="1756"/>
    <cellStyle name="Calculation 8 2 2 3" xfId="2798"/>
    <cellStyle name="Calculation 8 2 2 4" xfId="3840"/>
    <cellStyle name="Calculation 8 2 2 5" xfId="4882"/>
    <cellStyle name="Calculation 8 2 3" xfId="1235"/>
    <cellStyle name="Calculation 8 2 4" xfId="2277"/>
    <cellStyle name="Calculation 8 2 5" xfId="3319"/>
    <cellStyle name="Calculation 8 2 6" xfId="4361"/>
    <cellStyle name="Calculation 8 3" xfId="219"/>
    <cellStyle name="Calculation 8 3 2" xfId="741"/>
    <cellStyle name="Calculation 8 3 2 2" xfId="1785"/>
    <cellStyle name="Calculation 8 3 2 3" xfId="2827"/>
    <cellStyle name="Calculation 8 3 2 4" xfId="3869"/>
    <cellStyle name="Calculation 8 3 2 5" xfId="4911"/>
    <cellStyle name="Calculation 8 3 3" xfId="1264"/>
    <cellStyle name="Calculation 8 3 4" xfId="2306"/>
    <cellStyle name="Calculation 8 3 5" xfId="3348"/>
    <cellStyle name="Calculation 8 3 6" xfId="4390"/>
    <cellStyle name="Calculation 8 4" xfId="276"/>
    <cellStyle name="Calculation 8 4 2" xfId="798"/>
    <cellStyle name="Calculation 8 4 2 2" xfId="1842"/>
    <cellStyle name="Calculation 8 4 2 3" xfId="2884"/>
    <cellStyle name="Calculation 8 4 2 4" xfId="3926"/>
    <cellStyle name="Calculation 8 4 2 5" xfId="4968"/>
    <cellStyle name="Calculation 8 4 3" xfId="1321"/>
    <cellStyle name="Calculation 8 4 4" xfId="2363"/>
    <cellStyle name="Calculation 8 4 5" xfId="3405"/>
    <cellStyle name="Calculation 8 4 6" xfId="4447"/>
    <cellStyle name="Calculation 8 5" xfId="298"/>
    <cellStyle name="Calculation 8 5 2" xfId="820"/>
    <cellStyle name="Calculation 8 5 2 2" xfId="1864"/>
    <cellStyle name="Calculation 8 5 2 3" xfId="2906"/>
    <cellStyle name="Calculation 8 5 2 4" xfId="3948"/>
    <cellStyle name="Calculation 8 5 2 5" xfId="4990"/>
    <cellStyle name="Calculation 8 5 3" xfId="1343"/>
    <cellStyle name="Calculation 8 5 4" xfId="2385"/>
    <cellStyle name="Calculation 8 5 5" xfId="3427"/>
    <cellStyle name="Calculation 8 5 6" xfId="4469"/>
    <cellStyle name="Calculation 8 6" xfId="406"/>
    <cellStyle name="Calculation 8 6 2" xfId="915"/>
    <cellStyle name="Calculation 8 6 2 2" xfId="1959"/>
    <cellStyle name="Calculation 8 6 2 3" xfId="3001"/>
    <cellStyle name="Calculation 8 6 2 4" xfId="4043"/>
    <cellStyle name="Calculation 8 6 2 5" xfId="5085"/>
    <cellStyle name="Calculation 8 6 3" xfId="1451"/>
    <cellStyle name="Calculation 8 6 4" xfId="2493"/>
    <cellStyle name="Calculation 8 6 5" xfId="3535"/>
    <cellStyle name="Calculation 8 6 6" xfId="4577"/>
    <cellStyle name="Calculation 8 7" xfId="349"/>
    <cellStyle name="Calculation 8 7 2" xfId="867"/>
    <cellStyle name="Calculation 8 7 2 2" xfId="1911"/>
    <cellStyle name="Calculation 8 7 2 3" xfId="2953"/>
    <cellStyle name="Calculation 8 7 2 4" xfId="3995"/>
    <cellStyle name="Calculation 8 7 2 5" xfId="5037"/>
    <cellStyle name="Calculation 8 7 3" xfId="1394"/>
    <cellStyle name="Calculation 8 7 4" xfId="2436"/>
    <cellStyle name="Calculation 8 7 5" xfId="3478"/>
    <cellStyle name="Calculation 8 7 6" xfId="4520"/>
    <cellStyle name="Calculation 8 8" xfId="507"/>
    <cellStyle name="Calculation 8 8 2" xfId="997"/>
    <cellStyle name="Calculation 8 8 2 2" xfId="2041"/>
    <cellStyle name="Calculation 8 8 2 3" xfId="3083"/>
    <cellStyle name="Calculation 8 8 2 4" xfId="4125"/>
    <cellStyle name="Calculation 8 8 2 5" xfId="5167"/>
    <cellStyle name="Calculation 8 8 3" xfId="1551"/>
    <cellStyle name="Calculation 8 8 4" xfId="2593"/>
    <cellStyle name="Calculation 8 8 5" xfId="3635"/>
    <cellStyle name="Calculation 8 8 6" xfId="4677"/>
    <cellStyle name="Calculation 8 9" xfId="437"/>
    <cellStyle name="Calculation 8 9 2" xfId="936"/>
    <cellStyle name="Calculation 8 9 2 2" xfId="1980"/>
    <cellStyle name="Calculation 8 9 2 3" xfId="3022"/>
    <cellStyle name="Calculation 8 9 2 4" xfId="4064"/>
    <cellStyle name="Calculation 8 9 2 5" xfId="5106"/>
    <cellStyle name="Calculation 8 9 3" xfId="1481"/>
    <cellStyle name="Calculation 8 9 4" xfId="2523"/>
    <cellStyle name="Calculation 8 9 5" xfId="3565"/>
    <cellStyle name="Calculation 8 9 6" xfId="4607"/>
    <cellStyle name="Calculation 9" xfId="114"/>
    <cellStyle name="Calculation 9 10" xfId="637"/>
    <cellStyle name="Calculation 9 10 2" xfId="1681"/>
    <cellStyle name="Calculation 9 10 3" xfId="2723"/>
    <cellStyle name="Calculation 9 10 4" xfId="3765"/>
    <cellStyle name="Calculation 9 10 5" xfId="4807"/>
    <cellStyle name="Calculation 9 11" xfId="532"/>
    <cellStyle name="Calculation 9 11 2" xfId="1576"/>
    <cellStyle name="Calculation 9 11 3" xfId="2618"/>
    <cellStyle name="Calculation 9 11 4" xfId="3660"/>
    <cellStyle name="Calculation 9 11 5" xfId="4702"/>
    <cellStyle name="Calculation 9 12" xfId="1094"/>
    <cellStyle name="Calculation 9 12 2" xfId="2138"/>
    <cellStyle name="Calculation 9 12 3" xfId="3180"/>
    <cellStyle name="Calculation 9 12 4" xfId="4222"/>
    <cellStyle name="Calculation 9 12 5" xfId="5264"/>
    <cellStyle name="Calculation 9 13" xfId="1160"/>
    <cellStyle name="Calculation 9 14" xfId="2202"/>
    <cellStyle name="Calculation 9 15" xfId="3244"/>
    <cellStyle name="Calculation 9 16" xfId="4286"/>
    <cellStyle name="Calculation 9 2" xfId="195"/>
    <cellStyle name="Calculation 9 2 2" xfId="717"/>
    <cellStyle name="Calculation 9 2 2 2" xfId="1761"/>
    <cellStyle name="Calculation 9 2 2 3" xfId="2803"/>
    <cellStyle name="Calculation 9 2 2 4" xfId="3845"/>
    <cellStyle name="Calculation 9 2 2 5" xfId="4887"/>
    <cellStyle name="Calculation 9 2 3" xfId="1240"/>
    <cellStyle name="Calculation 9 2 4" xfId="2282"/>
    <cellStyle name="Calculation 9 2 5" xfId="3324"/>
    <cellStyle name="Calculation 9 2 6" xfId="4366"/>
    <cellStyle name="Calculation 9 3" xfId="222"/>
    <cellStyle name="Calculation 9 3 2" xfId="744"/>
    <cellStyle name="Calculation 9 3 2 2" xfId="1788"/>
    <cellStyle name="Calculation 9 3 2 3" xfId="2830"/>
    <cellStyle name="Calculation 9 3 2 4" xfId="3872"/>
    <cellStyle name="Calculation 9 3 2 5" xfId="4914"/>
    <cellStyle name="Calculation 9 3 3" xfId="1267"/>
    <cellStyle name="Calculation 9 3 4" xfId="2309"/>
    <cellStyle name="Calculation 9 3 5" xfId="3351"/>
    <cellStyle name="Calculation 9 3 6" xfId="4393"/>
    <cellStyle name="Calculation 9 4" xfId="282"/>
    <cellStyle name="Calculation 9 4 2" xfId="804"/>
    <cellStyle name="Calculation 9 4 2 2" xfId="1848"/>
    <cellStyle name="Calculation 9 4 2 3" xfId="2890"/>
    <cellStyle name="Calculation 9 4 2 4" xfId="3932"/>
    <cellStyle name="Calculation 9 4 2 5" xfId="4974"/>
    <cellStyle name="Calculation 9 4 3" xfId="1327"/>
    <cellStyle name="Calculation 9 4 4" xfId="2369"/>
    <cellStyle name="Calculation 9 4 5" xfId="3411"/>
    <cellStyle name="Calculation 9 4 6" xfId="4453"/>
    <cellStyle name="Calculation 9 5" xfId="301"/>
    <cellStyle name="Calculation 9 5 2" xfId="823"/>
    <cellStyle name="Calculation 9 5 2 2" xfId="1867"/>
    <cellStyle name="Calculation 9 5 2 3" xfId="2909"/>
    <cellStyle name="Calculation 9 5 2 4" xfId="3951"/>
    <cellStyle name="Calculation 9 5 2 5" xfId="4993"/>
    <cellStyle name="Calculation 9 5 3" xfId="1346"/>
    <cellStyle name="Calculation 9 5 4" xfId="2388"/>
    <cellStyle name="Calculation 9 5 5" xfId="3430"/>
    <cellStyle name="Calculation 9 5 6" xfId="4472"/>
    <cellStyle name="Calculation 9 6" xfId="414"/>
    <cellStyle name="Calculation 9 6 2" xfId="920"/>
    <cellStyle name="Calculation 9 6 2 2" xfId="1964"/>
    <cellStyle name="Calculation 9 6 2 3" xfId="3006"/>
    <cellStyle name="Calculation 9 6 2 4" xfId="4048"/>
    <cellStyle name="Calculation 9 6 2 5" xfId="5090"/>
    <cellStyle name="Calculation 9 6 3" xfId="1459"/>
    <cellStyle name="Calculation 9 6 4" xfId="2501"/>
    <cellStyle name="Calculation 9 6 5" xfId="3543"/>
    <cellStyle name="Calculation 9 6 6" xfId="4585"/>
    <cellStyle name="Calculation 9 7" xfId="358"/>
    <cellStyle name="Calculation 9 7 2" xfId="875"/>
    <cellStyle name="Calculation 9 7 2 2" xfId="1919"/>
    <cellStyle name="Calculation 9 7 2 3" xfId="2961"/>
    <cellStyle name="Calculation 9 7 2 4" xfId="4003"/>
    <cellStyle name="Calculation 9 7 2 5" xfId="5045"/>
    <cellStyle name="Calculation 9 7 3" xfId="1403"/>
    <cellStyle name="Calculation 9 7 4" xfId="2445"/>
    <cellStyle name="Calculation 9 7 5" xfId="3487"/>
    <cellStyle name="Calculation 9 7 6" xfId="4529"/>
    <cellStyle name="Calculation 9 8" xfId="514"/>
    <cellStyle name="Calculation 9 8 2" xfId="1004"/>
    <cellStyle name="Calculation 9 8 2 2" xfId="2048"/>
    <cellStyle name="Calculation 9 8 2 3" xfId="3090"/>
    <cellStyle name="Calculation 9 8 2 4" xfId="4132"/>
    <cellStyle name="Calculation 9 8 2 5" xfId="5174"/>
    <cellStyle name="Calculation 9 8 3" xfId="1558"/>
    <cellStyle name="Calculation 9 8 4" xfId="2600"/>
    <cellStyle name="Calculation 9 8 5" xfId="3642"/>
    <cellStyle name="Calculation 9 8 6" xfId="4684"/>
    <cellStyle name="Calculation 9 9" xfId="523"/>
    <cellStyle name="Calculation 9 9 2" xfId="1011"/>
    <cellStyle name="Calculation 9 9 2 2" xfId="2055"/>
    <cellStyle name="Calculation 9 9 2 3" xfId="3097"/>
    <cellStyle name="Calculation 9 9 2 4" xfId="4139"/>
    <cellStyle name="Calculation 9 9 2 5" xfId="5181"/>
    <cellStyle name="Calculation 9 9 3" xfId="1567"/>
    <cellStyle name="Calculation 9 9 4" xfId="2609"/>
    <cellStyle name="Calculation 9 9 5" xfId="3651"/>
    <cellStyle name="Calculation 9 9 6" xfId="4693"/>
    <cellStyle name="Check Cell" xfId="27" builtinId="23" customBuiltin="1"/>
    <cellStyle name="Comma 2" xfId="51"/>
    <cellStyle name="Currency 2" xfId="5272"/>
    <cellStyle name="Currency 3" xfId="527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0 2" xfId="1685"/>
    <cellStyle name="Input 10 10 3" xfId="2727"/>
    <cellStyle name="Input 10 10 4" xfId="3769"/>
    <cellStyle name="Input 10 10 5" xfId="4811"/>
    <cellStyle name="Input 10 11" xfId="536"/>
    <cellStyle name="Input 10 11 2" xfId="1580"/>
    <cellStyle name="Input 10 11 3" xfId="2622"/>
    <cellStyle name="Input 10 11 4" xfId="3664"/>
    <cellStyle name="Input 10 11 5" xfId="4706"/>
    <cellStyle name="Input 10 12" xfId="1095"/>
    <cellStyle name="Input 10 12 2" xfId="2139"/>
    <cellStyle name="Input 10 12 3" xfId="3181"/>
    <cellStyle name="Input 10 12 4" xfId="4223"/>
    <cellStyle name="Input 10 12 5" xfId="5265"/>
    <cellStyle name="Input 10 13" xfId="1164"/>
    <cellStyle name="Input 10 14" xfId="2206"/>
    <cellStyle name="Input 10 15" xfId="3248"/>
    <cellStyle name="Input 10 16" xfId="4290"/>
    <cellStyle name="Input 10 2" xfId="196"/>
    <cellStyle name="Input 10 2 2" xfId="718"/>
    <cellStyle name="Input 10 2 2 2" xfId="1762"/>
    <cellStyle name="Input 10 2 2 3" xfId="2804"/>
    <cellStyle name="Input 10 2 2 4" xfId="3846"/>
    <cellStyle name="Input 10 2 2 5" xfId="4888"/>
    <cellStyle name="Input 10 2 3" xfId="1241"/>
    <cellStyle name="Input 10 2 4" xfId="2283"/>
    <cellStyle name="Input 10 2 5" xfId="3325"/>
    <cellStyle name="Input 10 2 6" xfId="4367"/>
    <cellStyle name="Input 10 3" xfId="208"/>
    <cellStyle name="Input 10 3 2" xfId="730"/>
    <cellStyle name="Input 10 3 2 2" xfId="1774"/>
    <cellStyle name="Input 10 3 2 3" xfId="2816"/>
    <cellStyle name="Input 10 3 2 4" xfId="3858"/>
    <cellStyle name="Input 10 3 2 5" xfId="4900"/>
    <cellStyle name="Input 10 3 3" xfId="1253"/>
    <cellStyle name="Input 10 3 4" xfId="2295"/>
    <cellStyle name="Input 10 3 5" xfId="3337"/>
    <cellStyle name="Input 10 3 6" xfId="4379"/>
    <cellStyle name="Input 10 4" xfId="283"/>
    <cellStyle name="Input 10 4 2" xfId="805"/>
    <cellStyle name="Input 10 4 2 2" xfId="1849"/>
    <cellStyle name="Input 10 4 2 3" xfId="2891"/>
    <cellStyle name="Input 10 4 2 4" xfId="3933"/>
    <cellStyle name="Input 10 4 2 5" xfId="4975"/>
    <cellStyle name="Input 10 4 3" xfId="1328"/>
    <cellStyle name="Input 10 4 4" xfId="2370"/>
    <cellStyle name="Input 10 4 5" xfId="3412"/>
    <cellStyle name="Input 10 4 6" xfId="4454"/>
    <cellStyle name="Input 10 5" xfId="288"/>
    <cellStyle name="Input 10 5 2" xfId="810"/>
    <cellStyle name="Input 10 5 2 2" xfId="1854"/>
    <cellStyle name="Input 10 5 2 3" xfId="2896"/>
    <cellStyle name="Input 10 5 2 4" xfId="3938"/>
    <cellStyle name="Input 10 5 2 5" xfId="4980"/>
    <cellStyle name="Input 10 5 3" xfId="1333"/>
    <cellStyle name="Input 10 5 4" xfId="2375"/>
    <cellStyle name="Input 10 5 5" xfId="3417"/>
    <cellStyle name="Input 10 5 6" xfId="4459"/>
    <cellStyle name="Input 10 6" xfId="415"/>
    <cellStyle name="Input 10 6 2" xfId="921"/>
    <cellStyle name="Input 10 6 2 2" xfId="1965"/>
    <cellStyle name="Input 10 6 2 3" xfId="3007"/>
    <cellStyle name="Input 10 6 2 4" xfId="4049"/>
    <cellStyle name="Input 10 6 2 5" xfId="5091"/>
    <cellStyle name="Input 10 6 3" xfId="1460"/>
    <cellStyle name="Input 10 6 4" xfId="2502"/>
    <cellStyle name="Input 10 6 5" xfId="3544"/>
    <cellStyle name="Input 10 6 6" xfId="4586"/>
    <cellStyle name="Input 10 7" xfId="353"/>
    <cellStyle name="Input 10 7 2" xfId="871"/>
    <cellStyle name="Input 10 7 2 2" xfId="1915"/>
    <cellStyle name="Input 10 7 2 3" xfId="2957"/>
    <cellStyle name="Input 10 7 2 4" xfId="3999"/>
    <cellStyle name="Input 10 7 2 5" xfId="5041"/>
    <cellStyle name="Input 10 7 3" xfId="1398"/>
    <cellStyle name="Input 10 7 4" xfId="2440"/>
    <cellStyle name="Input 10 7 5" xfId="3482"/>
    <cellStyle name="Input 10 7 6" xfId="4524"/>
    <cellStyle name="Input 10 8" xfId="515"/>
    <cellStyle name="Input 10 8 2" xfId="1005"/>
    <cellStyle name="Input 10 8 2 2" xfId="2049"/>
    <cellStyle name="Input 10 8 2 3" xfId="3091"/>
    <cellStyle name="Input 10 8 2 4" xfId="4133"/>
    <cellStyle name="Input 10 8 2 5" xfId="5175"/>
    <cellStyle name="Input 10 8 3" xfId="1559"/>
    <cellStyle name="Input 10 8 4" xfId="2601"/>
    <cellStyle name="Input 10 8 5" xfId="3643"/>
    <cellStyle name="Input 10 8 6" xfId="4685"/>
    <cellStyle name="Input 10 9" xfId="538"/>
    <cellStyle name="Input 10 9 2" xfId="1021"/>
    <cellStyle name="Input 10 9 2 2" xfId="2065"/>
    <cellStyle name="Input 10 9 2 3" xfId="3107"/>
    <cellStyle name="Input 10 9 2 4" xfId="4149"/>
    <cellStyle name="Input 10 9 2 5" xfId="5191"/>
    <cellStyle name="Input 10 9 3" xfId="1582"/>
    <cellStyle name="Input 10 9 4" xfId="2624"/>
    <cellStyle name="Input 10 9 5" xfId="3666"/>
    <cellStyle name="Input 10 9 6" xfId="4708"/>
    <cellStyle name="Input 11" xfId="147"/>
    <cellStyle name="Input 11 10" xfId="571"/>
    <cellStyle name="Input 11 10 2" xfId="1615"/>
    <cellStyle name="Input 11 10 3" xfId="2657"/>
    <cellStyle name="Input 11 10 4" xfId="3699"/>
    <cellStyle name="Input 11 10 5" xfId="4741"/>
    <cellStyle name="Input 11 11" xfId="1044"/>
    <cellStyle name="Input 11 11 2" xfId="2088"/>
    <cellStyle name="Input 11 11 3" xfId="3130"/>
    <cellStyle name="Input 11 11 4" xfId="4172"/>
    <cellStyle name="Input 11 11 5" xfId="5214"/>
    <cellStyle name="Input 11 12" xfId="1193"/>
    <cellStyle name="Input 11 13" xfId="2235"/>
    <cellStyle name="Input 11 14" xfId="3277"/>
    <cellStyle name="Input 11 15" xfId="4319"/>
    <cellStyle name="Input 11 2" xfId="143"/>
    <cellStyle name="Input 11 2 2" xfId="666"/>
    <cellStyle name="Input 11 2 2 2" xfId="1710"/>
    <cellStyle name="Input 11 2 2 3" xfId="2752"/>
    <cellStyle name="Input 11 2 2 4" xfId="3794"/>
    <cellStyle name="Input 11 2 2 5" xfId="4836"/>
    <cellStyle name="Input 11 2 3" xfId="1189"/>
    <cellStyle name="Input 11 2 4" xfId="2231"/>
    <cellStyle name="Input 11 2 5" xfId="3273"/>
    <cellStyle name="Input 11 2 6" xfId="4315"/>
    <cellStyle name="Input 11 3" xfId="234"/>
    <cellStyle name="Input 11 3 2" xfId="756"/>
    <cellStyle name="Input 11 3 2 2" xfId="1800"/>
    <cellStyle name="Input 11 3 2 3" xfId="2842"/>
    <cellStyle name="Input 11 3 2 4" xfId="3884"/>
    <cellStyle name="Input 11 3 2 5" xfId="4926"/>
    <cellStyle name="Input 11 3 3" xfId="1279"/>
    <cellStyle name="Input 11 3 4" xfId="2321"/>
    <cellStyle name="Input 11 3 5" xfId="3363"/>
    <cellStyle name="Input 11 3 6" xfId="4405"/>
    <cellStyle name="Input 11 4" xfId="110"/>
    <cellStyle name="Input 11 4 2" xfId="633"/>
    <cellStyle name="Input 11 4 2 2" xfId="1677"/>
    <cellStyle name="Input 11 4 2 3" xfId="2719"/>
    <cellStyle name="Input 11 4 2 4" xfId="3761"/>
    <cellStyle name="Input 11 4 2 5" xfId="4803"/>
    <cellStyle name="Input 11 4 3" xfId="1156"/>
    <cellStyle name="Input 11 4 4" xfId="2198"/>
    <cellStyle name="Input 11 4 5" xfId="3240"/>
    <cellStyle name="Input 11 4 6" xfId="4282"/>
    <cellStyle name="Input 11 5" xfId="364"/>
    <cellStyle name="Input 11 5 2" xfId="877"/>
    <cellStyle name="Input 11 5 2 2" xfId="1921"/>
    <cellStyle name="Input 11 5 2 3" xfId="2963"/>
    <cellStyle name="Input 11 5 2 4" xfId="4005"/>
    <cellStyle name="Input 11 5 2 5" xfId="5047"/>
    <cellStyle name="Input 11 5 3" xfId="1409"/>
    <cellStyle name="Input 11 5 4" xfId="2451"/>
    <cellStyle name="Input 11 5 5" xfId="3493"/>
    <cellStyle name="Input 11 5 6" xfId="4535"/>
    <cellStyle name="Input 11 6" xfId="456"/>
    <cellStyle name="Input 11 6 2" xfId="948"/>
    <cellStyle name="Input 11 6 2 2" xfId="1992"/>
    <cellStyle name="Input 11 6 2 3" xfId="3034"/>
    <cellStyle name="Input 11 6 2 4" xfId="4076"/>
    <cellStyle name="Input 11 6 2 5" xfId="5118"/>
    <cellStyle name="Input 11 6 3" xfId="1500"/>
    <cellStyle name="Input 11 6 4" xfId="2542"/>
    <cellStyle name="Input 11 6 5" xfId="3584"/>
    <cellStyle name="Input 11 6 6" xfId="4626"/>
    <cellStyle name="Input 11 7" xfId="449"/>
    <cellStyle name="Input 11 7 2" xfId="943"/>
    <cellStyle name="Input 11 7 2 2" xfId="1987"/>
    <cellStyle name="Input 11 7 2 3" xfId="3029"/>
    <cellStyle name="Input 11 7 2 4" xfId="4071"/>
    <cellStyle name="Input 11 7 2 5" xfId="5113"/>
    <cellStyle name="Input 11 7 3" xfId="1493"/>
    <cellStyle name="Input 11 7 4" xfId="2535"/>
    <cellStyle name="Input 11 7 5" xfId="3577"/>
    <cellStyle name="Input 11 7 6" xfId="4619"/>
    <cellStyle name="Input 11 8" xfId="510"/>
    <cellStyle name="Input 11 8 2" xfId="1000"/>
    <cellStyle name="Input 11 8 2 2" xfId="2044"/>
    <cellStyle name="Input 11 8 2 3" xfId="3086"/>
    <cellStyle name="Input 11 8 2 4" xfId="4128"/>
    <cellStyle name="Input 11 8 2 5" xfId="5170"/>
    <cellStyle name="Input 11 8 3" xfId="1554"/>
    <cellStyle name="Input 11 8 4" xfId="2596"/>
    <cellStyle name="Input 11 8 5" xfId="3638"/>
    <cellStyle name="Input 11 8 6" xfId="4680"/>
    <cellStyle name="Input 11 9" xfId="670"/>
    <cellStyle name="Input 11 9 2" xfId="1714"/>
    <cellStyle name="Input 11 9 3" xfId="2756"/>
    <cellStyle name="Input 11 9 4" xfId="3798"/>
    <cellStyle name="Input 11 9 5" xfId="4840"/>
    <cellStyle name="Input 12" xfId="104"/>
    <cellStyle name="Input 12 2" xfId="627"/>
    <cellStyle name="Input 12 2 2" xfId="1671"/>
    <cellStyle name="Input 12 2 3" xfId="2713"/>
    <cellStyle name="Input 12 2 4" xfId="3755"/>
    <cellStyle name="Input 12 2 5" xfId="4797"/>
    <cellStyle name="Input 12 3" xfId="1150"/>
    <cellStyle name="Input 12 4" xfId="2192"/>
    <cellStyle name="Input 12 5" xfId="3234"/>
    <cellStyle name="Input 12 6" xfId="4276"/>
    <cellStyle name="Input 2" xfId="65"/>
    <cellStyle name="Input 2 10" xfId="590"/>
    <cellStyle name="Input 2 10 2" xfId="1634"/>
    <cellStyle name="Input 2 10 3" xfId="2676"/>
    <cellStyle name="Input 2 10 4" xfId="3718"/>
    <cellStyle name="Input 2 10 5" xfId="4760"/>
    <cellStyle name="Input 2 11" xfId="320"/>
    <cellStyle name="Input 2 11 2" xfId="1365"/>
    <cellStyle name="Input 2 11 3" xfId="2407"/>
    <cellStyle name="Input 2 11 4" xfId="3449"/>
    <cellStyle name="Input 2 11 5" xfId="4491"/>
    <cellStyle name="Input 2 12" xfId="1059"/>
    <cellStyle name="Input 2 12 2" xfId="2103"/>
    <cellStyle name="Input 2 12 3" xfId="3145"/>
    <cellStyle name="Input 2 12 4" xfId="4187"/>
    <cellStyle name="Input 2 12 5" xfId="5229"/>
    <cellStyle name="Input 2 13" xfId="1113"/>
    <cellStyle name="Input 2 14" xfId="2155"/>
    <cellStyle name="Input 2 15" xfId="3197"/>
    <cellStyle name="Input 2 16" xfId="4239"/>
    <cellStyle name="Input 2 2" xfId="163"/>
    <cellStyle name="Input 2 2 2" xfId="685"/>
    <cellStyle name="Input 2 2 2 2" xfId="1729"/>
    <cellStyle name="Input 2 2 2 3" xfId="2771"/>
    <cellStyle name="Input 2 2 2 4" xfId="3813"/>
    <cellStyle name="Input 2 2 2 5" xfId="4855"/>
    <cellStyle name="Input 2 2 3" xfId="1208"/>
    <cellStyle name="Input 2 2 4" xfId="2250"/>
    <cellStyle name="Input 2 2 5" xfId="3292"/>
    <cellStyle name="Input 2 2 6" xfId="4334"/>
    <cellStyle name="Input 2 3" xfId="229"/>
    <cellStyle name="Input 2 3 2" xfId="751"/>
    <cellStyle name="Input 2 3 2 2" xfId="1795"/>
    <cellStyle name="Input 2 3 2 3" xfId="2837"/>
    <cellStyle name="Input 2 3 2 4" xfId="3879"/>
    <cellStyle name="Input 2 3 2 5" xfId="4921"/>
    <cellStyle name="Input 2 3 3" xfId="1274"/>
    <cellStyle name="Input 2 3 4" xfId="2316"/>
    <cellStyle name="Input 2 3 5" xfId="3358"/>
    <cellStyle name="Input 2 3 6" xfId="4400"/>
    <cellStyle name="Input 2 4" xfId="252"/>
    <cellStyle name="Input 2 4 2" xfId="774"/>
    <cellStyle name="Input 2 4 2 2" xfId="1818"/>
    <cellStyle name="Input 2 4 2 3" xfId="2860"/>
    <cellStyle name="Input 2 4 2 4" xfId="3902"/>
    <cellStyle name="Input 2 4 2 5" xfId="4944"/>
    <cellStyle name="Input 2 4 3" xfId="1297"/>
    <cellStyle name="Input 2 4 4" xfId="2339"/>
    <cellStyle name="Input 2 4 5" xfId="3381"/>
    <cellStyle name="Input 2 4 6" xfId="4423"/>
    <cellStyle name="Input 2 5" xfId="308"/>
    <cellStyle name="Input 2 5 2" xfId="830"/>
    <cellStyle name="Input 2 5 2 2" xfId="1874"/>
    <cellStyle name="Input 2 5 2 3" xfId="2916"/>
    <cellStyle name="Input 2 5 2 4" xfId="3958"/>
    <cellStyle name="Input 2 5 2 5" xfId="5000"/>
    <cellStyle name="Input 2 5 3" xfId="1353"/>
    <cellStyle name="Input 2 5 4" xfId="2395"/>
    <cellStyle name="Input 2 5 5" xfId="3437"/>
    <cellStyle name="Input 2 5 6" xfId="4479"/>
    <cellStyle name="Input 2 6" xfId="379"/>
    <cellStyle name="Input 2 6 2" xfId="891"/>
    <cellStyle name="Input 2 6 2 2" xfId="1935"/>
    <cellStyle name="Input 2 6 2 3" xfId="2977"/>
    <cellStyle name="Input 2 6 2 4" xfId="4019"/>
    <cellStyle name="Input 2 6 2 5" xfId="5061"/>
    <cellStyle name="Input 2 6 3" xfId="1424"/>
    <cellStyle name="Input 2 6 4" xfId="2466"/>
    <cellStyle name="Input 2 6 5" xfId="3508"/>
    <cellStyle name="Input 2 6 6" xfId="4550"/>
    <cellStyle name="Input 2 7" xfId="334"/>
    <cellStyle name="Input 2 7 2" xfId="852"/>
    <cellStyle name="Input 2 7 2 2" xfId="1896"/>
    <cellStyle name="Input 2 7 2 3" xfId="2938"/>
    <cellStyle name="Input 2 7 2 4" xfId="3980"/>
    <cellStyle name="Input 2 7 2 5" xfId="5022"/>
    <cellStyle name="Input 2 7 3" xfId="1379"/>
    <cellStyle name="Input 2 7 4" xfId="2421"/>
    <cellStyle name="Input 2 7 5" xfId="3463"/>
    <cellStyle name="Input 2 7 6" xfId="4505"/>
    <cellStyle name="Input 2 8" xfId="481"/>
    <cellStyle name="Input 2 8 2" xfId="971"/>
    <cellStyle name="Input 2 8 2 2" xfId="2015"/>
    <cellStyle name="Input 2 8 2 3" xfId="3057"/>
    <cellStyle name="Input 2 8 2 4" xfId="4099"/>
    <cellStyle name="Input 2 8 2 5" xfId="5141"/>
    <cellStyle name="Input 2 8 3" xfId="1525"/>
    <cellStyle name="Input 2 8 4" xfId="2567"/>
    <cellStyle name="Input 2 8 5" xfId="3609"/>
    <cellStyle name="Input 2 8 6" xfId="4651"/>
    <cellStyle name="Input 2 9" xfId="548"/>
    <cellStyle name="Input 2 9 2" xfId="1030"/>
    <cellStyle name="Input 2 9 2 2" xfId="2074"/>
    <cellStyle name="Input 2 9 2 3" xfId="3116"/>
    <cellStyle name="Input 2 9 2 4" xfId="4158"/>
    <cellStyle name="Input 2 9 2 5" xfId="5200"/>
    <cellStyle name="Input 2 9 3" xfId="1592"/>
    <cellStyle name="Input 2 9 4" xfId="2634"/>
    <cellStyle name="Input 2 9 5" xfId="3676"/>
    <cellStyle name="Input 2 9 6" xfId="4718"/>
    <cellStyle name="Input 3" xfId="60"/>
    <cellStyle name="Input 3 10" xfId="585"/>
    <cellStyle name="Input 3 10 2" xfId="1629"/>
    <cellStyle name="Input 3 10 3" xfId="2671"/>
    <cellStyle name="Input 3 10 4" xfId="3713"/>
    <cellStyle name="Input 3 10 5" xfId="4755"/>
    <cellStyle name="Input 3 11" xfId="421"/>
    <cellStyle name="Input 3 11 2" xfId="1466"/>
    <cellStyle name="Input 3 11 3" xfId="2508"/>
    <cellStyle name="Input 3 11 4" xfId="3550"/>
    <cellStyle name="Input 3 11 5" xfId="4592"/>
    <cellStyle name="Input 3 12" xfId="1054"/>
    <cellStyle name="Input 3 12 2" xfId="2098"/>
    <cellStyle name="Input 3 12 3" xfId="3140"/>
    <cellStyle name="Input 3 12 4" xfId="4182"/>
    <cellStyle name="Input 3 12 5" xfId="5224"/>
    <cellStyle name="Input 3 13" xfId="1108"/>
    <cellStyle name="Input 3 14" xfId="2150"/>
    <cellStyle name="Input 3 15" xfId="3192"/>
    <cellStyle name="Input 3 16" xfId="4234"/>
    <cellStyle name="Input 3 2" xfId="158"/>
    <cellStyle name="Input 3 2 2" xfId="680"/>
    <cellStyle name="Input 3 2 2 2" xfId="1724"/>
    <cellStyle name="Input 3 2 2 3" xfId="2766"/>
    <cellStyle name="Input 3 2 2 4" xfId="3808"/>
    <cellStyle name="Input 3 2 2 5" xfId="4850"/>
    <cellStyle name="Input 3 2 3" xfId="1203"/>
    <cellStyle name="Input 3 2 4" xfId="2245"/>
    <cellStyle name="Input 3 2 5" xfId="3287"/>
    <cellStyle name="Input 3 2 6" xfId="4329"/>
    <cellStyle name="Input 3 3" xfId="215"/>
    <cellStyle name="Input 3 3 2" xfId="737"/>
    <cellStyle name="Input 3 3 2 2" xfId="1781"/>
    <cellStyle name="Input 3 3 2 3" xfId="2823"/>
    <cellStyle name="Input 3 3 2 4" xfId="3865"/>
    <cellStyle name="Input 3 3 2 5" xfId="4907"/>
    <cellStyle name="Input 3 3 3" xfId="1260"/>
    <cellStyle name="Input 3 3 4" xfId="2302"/>
    <cellStyle name="Input 3 3 5" xfId="3344"/>
    <cellStyle name="Input 3 3 6" xfId="4386"/>
    <cellStyle name="Input 3 4" xfId="247"/>
    <cellStyle name="Input 3 4 2" xfId="769"/>
    <cellStyle name="Input 3 4 2 2" xfId="1813"/>
    <cellStyle name="Input 3 4 2 3" xfId="2855"/>
    <cellStyle name="Input 3 4 2 4" xfId="3897"/>
    <cellStyle name="Input 3 4 2 5" xfId="4939"/>
    <cellStyle name="Input 3 4 3" xfId="1292"/>
    <cellStyle name="Input 3 4 4" xfId="2334"/>
    <cellStyle name="Input 3 4 5" xfId="3376"/>
    <cellStyle name="Input 3 4 6" xfId="4418"/>
    <cellStyle name="Input 3 5" xfId="294"/>
    <cellStyle name="Input 3 5 2" xfId="816"/>
    <cellStyle name="Input 3 5 2 2" xfId="1860"/>
    <cellStyle name="Input 3 5 2 3" xfId="2902"/>
    <cellStyle name="Input 3 5 2 4" xfId="3944"/>
    <cellStyle name="Input 3 5 2 5" xfId="4986"/>
    <cellStyle name="Input 3 5 3" xfId="1339"/>
    <cellStyle name="Input 3 5 4" xfId="2381"/>
    <cellStyle name="Input 3 5 5" xfId="3423"/>
    <cellStyle name="Input 3 5 6" xfId="4465"/>
    <cellStyle name="Input 3 6" xfId="374"/>
    <cellStyle name="Input 3 6 2" xfId="886"/>
    <cellStyle name="Input 3 6 2 2" xfId="1930"/>
    <cellStyle name="Input 3 6 2 3" xfId="2972"/>
    <cellStyle name="Input 3 6 2 4" xfId="4014"/>
    <cellStyle name="Input 3 6 2 5" xfId="5056"/>
    <cellStyle name="Input 3 6 3" xfId="1419"/>
    <cellStyle name="Input 3 6 4" xfId="2461"/>
    <cellStyle name="Input 3 6 5" xfId="3503"/>
    <cellStyle name="Input 3 6 6" xfId="4545"/>
    <cellStyle name="Input 3 7" xfId="329"/>
    <cellStyle name="Input 3 7 2" xfId="847"/>
    <cellStyle name="Input 3 7 2 2" xfId="1891"/>
    <cellStyle name="Input 3 7 2 3" xfId="2933"/>
    <cellStyle name="Input 3 7 2 4" xfId="3975"/>
    <cellStyle name="Input 3 7 2 5" xfId="5017"/>
    <cellStyle name="Input 3 7 3" xfId="1374"/>
    <cellStyle name="Input 3 7 4" xfId="2416"/>
    <cellStyle name="Input 3 7 5" xfId="3458"/>
    <cellStyle name="Input 3 7 6" xfId="4500"/>
    <cellStyle name="Input 3 8" xfId="476"/>
    <cellStyle name="Input 3 8 2" xfId="966"/>
    <cellStyle name="Input 3 8 2 2" xfId="2010"/>
    <cellStyle name="Input 3 8 2 3" xfId="3052"/>
    <cellStyle name="Input 3 8 2 4" xfId="4094"/>
    <cellStyle name="Input 3 8 2 5" xfId="5136"/>
    <cellStyle name="Input 3 8 3" xfId="1520"/>
    <cellStyle name="Input 3 8 4" xfId="2562"/>
    <cellStyle name="Input 3 8 5" xfId="3604"/>
    <cellStyle name="Input 3 8 6" xfId="4646"/>
    <cellStyle name="Input 3 9" xfId="529"/>
    <cellStyle name="Input 3 9 2" xfId="1016"/>
    <cellStyle name="Input 3 9 2 2" xfId="2060"/>
    <cellStyle name="Input 3 9 2 3" xfId="3102"/>
    <cellStyle name="Input 3 9 2 4" xfId="4144"/>
    <cellStyle name="Input 3 9 2 5" xfId="5186"/>
    <cellStyle name="Input 3 9 3" xfId="1573"/>
    <cellStyle name="Input 3 9 4" xfId="2615"/>
    <cellStyle name="Input 3 9 5" xfId="3657"/>
    <cellStyle name="Input 3 9 6" xfId="4699"/>
    <cellStyle name="Input 4" xfId="57"/>
    <cellStyle name="Input 4 10" xfId="582"/>
    <cellStyle name="Input 4 10 2" xfId="1626"/>
    <cellStyle name="Input 4 10 3" xfId="2668"/>
    <cellStyle name="Input 4 10 4" xfId="3710"/>
    <cellStyle name="Input 4 10 5" xfId="4752"/>
    <cellStyle name="Input 4 11" xfId="576"/>
    <cellStyle name="Input 4 11 2" xfId="1620"/>
    <cellStyle name="Input 4 11 3" xfId="2662"/>
    <cellStyle name="Input 4 11 4" xfId="3704"/>
    <cellStyle name="Input 4 11 5" xfId="4746"/>
    <cellStyle name="Input 4 12" xfId="1051"/>
    <cellStyle name="Input 4 12 2" xfId="2095"/>
    <cellStyle name="Input 4 12 3" xfId="3137"/>
    <cellStyle name="Input 4 12 4" xfId="4179"/>
    <cellStyle name="Input 4 12 5" xfId="5221"/>
    <cellStyle name="Input 4 13" xfId="1105"/>
    <cellStyle name="Input 4 14" xfId="2147"/>
    <cellStyle name="Input 4 15" xfId="3189"/>
    <cellStyle name="Input 4 16" xfId="4231"/>
    <cellStyle name="Input 4 2" xfId="155"/>
    <cellStyle name="Input 4 2 2" xfId="677"/>
    <cellStyle name="Input 4 2 2 2" xfId="1721"/>
    <cellStyle name="Input 4 2 2 3" xfId="2763"/>
    <cellStyle name="Input 4 2 2 4" xfId="3805"/>
    <cellStyle name="Input 4 2 2 5" xfId="4847"/>
    <cellStyle name="Input 4 2 3" xfId="1200"/>
    <cellStyle name="Input 4 2 4" xfId="2242"/>
    <cellStyle name="Input 4 2 5" xfId="3284"/>
    <cellStyle name="Input 4 2 6" xfId="4326"/>
    <cellStyle name="Input 4 3" xfId="241"/>
    <cellStyle name="Input 4 3 2" xfId="763"/>
    <cellStyle name="Input 4 3 2 2" xfId="1807"/>
    <cellStyle name="Input 4 3 2 3" xfId="2849"/>
    <cellStyle name="Input 4 3 2 4" xfId="3891"/>
    <cellStyle name="Input 4 3 2 5" xfId="4933"/>
    <cellStyle name="Input 4 3 3" xfId="1286"/>
    <cellStyle name="Input 4 3 4" xfId="2328"/>
    <cellStyle name="Input 4 3 5" xfId="3370"/>
    <cellStyle name="Input 4 3 6" xfId="4412"/>
    <cellStyle name="Input 4 4" xfId="244"/>
    <cellStyle name="Input 4 4 2" xfId="766"/>
    <cellStyle name="Input 4 4 2 2" xfId="1810"/>
    <cellStyle name="Input 4 4 2 3" xfId="2852"/>
    <cellStyle name="Input 4 4 2 4" xfId="3894"/>
    <cellStyle name="Input 4 4 2 5" xfId="4936"/>
    <cellStyle name="Input 4 4 3" xfId="1289"/>
    <cellStyle name="Input 4 4 4" xfId="2331"/>
    <cellStyle name="Input 4 4 5" xfId="3373"/>
    <cellStyle name="Input 4 4 6" xfId="4415"/>
    <cellStyle name="Input 4 5" xfId="316"/>
    <cellStyle name="Input 4 5 2" xfId="838"/>
    <cellStyle name="Input 4 5 2 2" xfId="1882"/>
    <cellStyle name="Input 4 5 2 3" xfId="2924"/>
    <cellStyle name="Input 4 5 2 4" xfId="3966"/>
    <cellStyle name="Input 4 5 2 5" xfId="5008"/>
    <cellStyle name="Input 4 5 3" xfId="1361"/>
    <cellStyle name="Input 4 5 4" xfId="2403"/>
    <cellStyle name="Input 4 5 5" xfId="3445"/>
    <cellStyle name="Input 4 5 6" xfId="4487"/>
    <cellStyle name="Input 4 6" xfId="371"/>
    <cellStyle name="Input 4 6 2" xfId="883"/>
    <cellStyle name="Input 4 6 2 2" xfId="1927"/>
    <cellStyle name="Input 4 6 2 3" xfId="2969"/>
    <cellStyle name="Input 4 6 2 4" xfId="4011"/>
    <cellStyle name="Input 4 6 2 5" xfId="5053"/>
    <cellStyle name="Input 4 6 3" xfId="1416"/>
    <cellStyle name="Input 4 6 4" xfId="2458"/>
    <cellStyle name="Input 4 6 5" xfId="3500"/>
    <cellStyle name="Input 4 6 6" xfId="4542"/>
    <cellStyle name="Input 4 7" xfId="326"/>
    <cellStyle name="Input 4 7 2" xfId="844"/>
    <cellStyle name="Input 4 7 2 2" xfId="1888"/>
    <cellStyle name="Input 4 7 2 3" xfId="2930"/>
    <cellStyle name="Input 4 7 2 4" xfId="3972"/>
    <cellStyle name="Input 4 7 2 5" xfId="5014"/>
    <cellStyle name="Input 4 7 3" xfId="1371"/>
    <cellStyle name="Input 4 7 4" xfId="2413"/>
    <cellStyle name="Input 4 7 5" xfId="3455"/>
    <cellStyle name="Input 4 7 6" xfId="4497"/>
    <cellStyle name="Input 4 8" xfId="473"/>
    <cellStyle name="Input 4 8 2" xfId="963"/>
    <cellStyle name="Input 4 8 2 2" xfId="2007"/>
    <cellStyle name="Input 4 8 2 3" xfId="3049"/>
    <cellStyle name="Input 4 8 2 4" xfId="4091"/>
    <cellStyle name="Input 4 8 2 5" xfId="5133"/>
    <cellStyle name="Input 4 8 3" xfId="1517"/>
    <cellStyle name="Input 4 8 4" xfId="2559"/>
    <cellStyle name="Input 4 8 5" xfId="3601"/>
    <cellStyle name="Input 4 8 6" xfId="4643"/>
    <cellStyle name="Input 4 9" xfId="432"/>
    <cellStyle name="Input 4 9 2" xfId="932"/>
    <cellStyle name="Input 4 9 2 2" xfId="1976"/>
    <cellStyle name="Input 4 9 2 3" xfId="3018"/>
    <cellStyle name="Input 4 9 2 4" xfId="4060"/>
    <cellStyle name="Input 4 9 2 5" xfId="5102"/>
    <cellStyle name="Input 4 9 3" xfId="1476"/>
    <cellStyle name="Input 4 9 4" xfId="2518"/>
    <cellStyle name="Input 4 9 5" xfId="3560"/>
    <cellStyle name="Input 4 9 6" xfId="4602"/>
    <cellStyle name="Input 5" xfId="70"/>
    <cellStyle name="Input 5 10" xfId="595"/>
    <cellStyle name="Input 5 10 2" xfId="1639"/>
    <cellStyle name="Input 5 10 3" xfId="2681"/>
    <cellStyle name="Input 5 10 4" xfId="3723"/>
    <cellStyle name="Input 5 10 5" xfId="4765"/>
    <cellStyle name="Input 5 11" xfId="572"/>
    <cellStyle name="Input 5 11 2" xfId="1616"/>
    <cellStyle name="Input 5 11 3" xfId="2658"/>
    <cellStyle name="Input 5 11 4" xfId="3700"/>
    <cellStyle name="Input 5 11 5" xfId="4742"/>
    <cellStyle name="Input 5 12" xfId="1064"/>
    <cellStyle name="Input 5 12 2" xfId="2108"/>
    <cellStyle name="Input 5 12 3" xfId="3150"/>
    <cellStyle name="Input 5 12 4" xfId="4192"/>
    <cellStyle name="Input 5 12 5" xfId="5234"/>
    <cellStyle name="Input 5 13" xfId="1118"/>
    <cellStyle name="Input 5 14" xfId="2160"/>
    <cellStyle name="Input 5 15" xfId="3202"/>
    <cellStyle name="Input 5 16" xfId="4244"/>
    <cellStyle name="Input 5 2" xfId="168"/>
    <cellStyle name="Input 5 2 2" xfId="690"/>
    <cellStyle name="Input 5 2 2 2" xfId="1734"/>
    <cellStyle name="Input 5 2 2 3" xfId="2776"/>
    <cellStyle name="Input 5 2 2 4" xfId="3818"/>
    <cellStyle name="Input 5 2 2 5" xfId="4860"/>
    <cellStyle name="Input 5 2 3" xfId="1213"/>
    <cellStyle name="Input 5 2 4" xfId="2255"/>
    <cellStyle name="Input 5 2 5" xfId="3297"/>
    <cellStyle name="Input 5 2 6" xfId="4339"/>
    <cellStyle name="Input 5 3" xfId="124"/>
    <cellStyle name="Input 5 3 2" xfId="647"/>
    <cellStyle name="Input 5 3 2 2" xfId="1691"/>
    <cellStyle name="Input 5 3 2 3" xfId="2733"/>
    <cellStyle name="Input 5 3 2 4" xfId="3775"/>
    <cellStyle name="Input 5 3 2 5" xfId="4817"/>
    <cellStyle name="Input 5 3 3" xfId="1170"/>
    <cellStyle name="Input 5 3 4" xfId="2212"/>
    <cellStyle name="Input 5 3 5" xfId="3254"/>
    <cellStyle name="Input 5 3 6" xfId="4296"/>
    <cellStyle name="Input 5 4" xfId="257"/>
    <cellStyle name="Input 5 4 2" xfId="779"/>
    <cellStyle name="Input 5 4 2 2" xfId="1823"/>
    <cellStyle name="Input 5 4 2 3" xfId="2865"/>
    <cellStyle name="Input 5 4 2 4" xfId="3907"/>
    <cellStyle name="Input 5 4 2 5" xfId="4949"/>
    <cellStyle name="Input 5 4 3" xfId="1302"/>
    <cellStyle name="Input 5 4 4" xfId="2344"/>
    <cellStyle name="Input 5 4 5" xfId="3386"/>
    <cellStyle name="Input 5 4 6" xfId="4428"/>
    <cellStyle name="Input 5 5" xfId="126"/>
    <cellStyle name="Input 5 5 2" xfId="649"/>
    <cellStyle name="Input 5 5 2 2" xfId="1693"/>
    <cellStyle name="Input 5 5 2 3" xfId="2735"/>
    <cellStyle name="Input 5 5 2 4" xfId="3777"/>
    <cellStyle name="Input 5 5 2 5" xfId="4819"/>
    <cellStyle name="Input 5 5 3" xfId="1172"/>
    <cellStyle name="Input 5 5 4" xfId="2214"/>
    <cellStyle name="Input 5 5 5" xfId="3256"/>
    <cellStyle name="Input 5 5 6" xfId="4298"/>
    <cellStyle name="Input 5 6" xfId="384"/>
    <cellStyle name="Input 5 6 2" xfId="896"/>
    <cellStyle name="Input 5 6 2 2" xfId="1940"/>
    <cellStyle name="Input 5 6 2 3" xfId="2982"/>
    <cellStyle name="Input 5 6 2 4" xfId="4024"/>
    <cellStyle name="Input 5 6 2 5" xfId="5066"/>
    <cellStyle name="Input 5 6 3" xfId="1429"/>
    <cellStyle name="Input 5 6 4" xfId="2471"/>
    <cellStyle name="Input 5 6 5" xfId="3513"/>
    <cellStyle name="Input 5 6 6" xfId="4555"/>
    <cellStyle name="Input 5 7" xfId="459"/>
    <cellStyle name="Input 5 7 2" xfId="951"/>
    <cellStyle name="Input 5 7 2 2" xfId="1995"/>
    <cellStyle name="Input 5 7 2 3" xfId="3037"/>
    <cellStyle name="Input 5 7 2 4" xfId="4079"/>
    <cellStyle name="Input 5 7 2 5" xfId="5121"/>
    <cellStyle name="Input 5 7 3" xfId="1503"/>
    <cellStyle name="Input 5 7 4" xfId="2545"/>
    <cellStyle name="Input 5 7 5" xfId="3587"/>
    <cellStyle name="Input 5 7 6" xfId="4629"/>
    <cellStyle name="Input 5 8" xfId="486"/>
    <cellStyle name="Input 5 8 2" xfId="976"/>
    <cellStyle name="Input 5 8 2 2" xfId="2020"/>
    <cellStyle name="Input 5 8 2 3" xfId="3062"/>
    <cellStyle name="Input 5 8 2 4" xfId="4104"/>
    <cellStyle name="Input 5 8 2 5" xfId="5146"/>
    <cellStyle name="Input 5 8 3" xfId="1530"/>
    <cellStyle name="Input 5 8 4" xfId="2572"/>
    <cellStyle name="Input 5 8 5" xfId="3614"/>
    <cellStyle name="Input 5 8 6" xfId="4656"/>
    <cellStyle name="Input 5 9" xfId="489"/>
    <cellStyle name="Input 5 9 2" xfId="979"/>
    <cellStyle name="Input 5 9 2 2" xfId="2023"/>
    <cellStyle name="Input 5 9 2 3" xfId="3065"/>
    <cellStyle name="Input 5 9 2 4" xfId="4107"/>
    <cellStyle name="Input 5 9 2 5" xfId="5149"/>
    <cellStyle name="Input 5 9 3" xfId="1533"/>
    <cellStyle name="Input 5 9 4" xfId="2575"/>
    <cellStyle name="Input 5 9 5" xfId="3617"/>
    <cellStyle name="Input 5 9 6" xfId="4659"/>
    <cellStyle name="Input 6" xfId="77"/>
    <cellStyle name="Input 6 10" xfId="601"/>
    <cellStyle name="Input 6 10 2" xfId="1645"/>
    <cellStyle name="Input 6 10 3" xfId="2687"/>
    <cellStyle name="Input 6 10 4" xfId="3729"/>
    <cellStyle name="Input 6 10 5" xfId="4771"/>
    <cellStyle name="Input 6 11" xfId="566"/>
    <cellStyle name="Input 6 11 2" xfId="1610"/>
    <cellStyle name="Input 6 11 3" xfId="2652"/>
    <cellStyle name="Input 6 11 4" xfId="3694"/>
    <cellStyle name="Input 6 11 5" xfId="4736"/>
    <cellStyle name="Input 6 12" xfId="1070"/>
    <cellStyle name="Input 6 12 2" xfId="2114"/>
    <cellStyle name="Input 6 12 3" xfId="3156"/>
    <cellStyle name="Input 6 12 4" xfId="4198"/>
    <cellStyle name="Input 6 12 5" xfId="5240"/>
    <cellStyle name="Input 6 13" xfId="1124"/>
    <cellStyle name="Input 6 14" xfId="2166"/>
    <cellStyle name="Input 6 15" xfId="3208"/>
    <cellStyle name="Input 6 16" xfId="4250"/>
    <cellStyle name="Input 6 2" xfId="174"/>
    <cellStyle name="Input 6 2 2" xfId="696"/>
    <cellStyle name="Input 6 2 2 2" xfId="1740"/>
    <cellStyle name="Input 6 2 2 3" xfId="2782"/>
    <cellStyle name="Input 6 2 2 4" xfId="3824"/>
    <cellStyle name="Input 6 2 2 5" xfId="4866"/>
    <cellStyle name="Input 6 2 3" xfId="1219"/>
    <cellStyle name="Input 6 2 4" xfId="2261"/>
    <cellStyle name="Input 6 2 5" xfId="3303"/>
    <cellStyle name="Input 6 2 6" xfId="4345"/>
    <cellStyle name="Input 6 3" xfId="134"/>
    <cellStyle name="Input 6 3 2" xfId="657"/>
    <cellStyle name="Input 6 3 2 2" xfId="1701"/>
    <cellStyle name="Input 6 3 2 3" xfId="2743"/>
    <cellStyle name="Input 6 3 2 4" xfId="3785"/>
    <cellStyle name="Input 6 3 2 5" xfId="4827"/>
    <cellStyle name="Input 6 3 3" xfId="1180"/>
    <cellStyle name="Input 6 3 4" xfId="2222"/>
    <cellStyle name="Input 6 3 5" xfId="3264"/>
    <cellStyle name="Input 6 3 6" xfId="4306"/>
    <cellStyle name="Input 6 4" xfId="260"/>
    <cellStyle name="Input 6 4 2" xfId="782"/>
    <cellStyle name="Input 6 4 2 2" xfId="1826"/>
    <cellStyle name="Input 6 4 2 3" xfId="2868"/>
    <cellStyle name="Input 6 4 2 4" xfId="3910"/>
    <cellStyle name="Input 6 4 2 5" xfId="4952"/>
    <cellStyle name="Input 6 4 3" xfId="1305"/>
    <cellStyle name="Input 6 4 4" xfId="2347"/>
    <cellStyle name="Input 6 4 5" xfId="3389"/>
    <cellStyle name="Input 6 4 6" xfId="4431"/>
    <cellStyle name="Input 6 5" xfId="233"/>
    <cellStyle name="Input 6 5 2" xfId="755"/>
    <cellStyle name="Input 6 5 2 2" xfId="1799"/>
    <cellStyle name="Input 6 5 2 3" xfId="2841"/>
    <cellStyle name="Input 6 5 2 4" xfId="3883"/>
    <cellStyle name="Input 6 5 2 5" xfId="4925"/>
    <cellStyle name="Input 6 5 3" xfId="1278"/>
    <cellStyle name="Input 6 5 4" xfId="2320"/>
    <cellStyle name="Input 6 5 5" xfId="3362"/>
    <cellStyle name="Input 6 5 6" xfId="4404"/>
    <cellStyle name="Input 6 6" xfId="390"/>
    <cellStyle name="Input 6 6 2" xfId="899"/>
    <cellStyle name="Input 6 6 2 2" xfId="1943"/>
    <cellStyle name="Input 6 6 2 3" xfId="2985"/>
    <cellStyle name="Input 6 6 2 4" xfId="4027"/>
    <cellStyle name="Input 6 6 2 5" xfId="5069"/>
    <cellStyle name="Input 6 6 3" xfId="1435"/>
    <cellStyle name="Input 6 6 4" xfId="2477"/>
    <cellStyle name="Input 6 6 5" xfId="3519"/>
    <cellStyle name="Input 6 6 6" xfId="4561"/>
    <cellStyle name="Input 6 7" xfId="429"/>
    <cellStyle name="Input 6 7 2" xfId="930"/>
    <cellStyle name="Input 6 7 2 2" xfId="1974"/>
    <cellStyle name="Input 6 7 2 3" xfId="3016"/>
    <cellStyle name="Input 6 7 2 4" xfId="4058"/>
    <cellStyle name="Input 6 7 2 5" xfId="5100"/>
    <cellStyle name="Input 6 7 3" xfId="1473"/>
    <cellStyle name="Input 6 7 4" xfId="2515"/>
    <cellStyle name="Input 6 7 5" xfId="3557"/>
    <cellStyle name="Input 6 7 6" xfId="4599"/>
    <cellStyle name="Input 6 8" xfId="491"/>
    <cellStyle name="Input 6 8 2" xfId="981"/>
    <cellStyle name="Input 6 8 2 2" xfId="2025"/>
    <cellStyle name="Input 6 8 2 3" xfId="3067"/>
    <cellStyle name="Input 6 8 2 4" xfId="4109"/>
    <cellStyle name="Input 6 8 2 5" xfId="5151"/>
    <cellStyle name="Input 6 8 3" xfId="1535"/>
    <cellStyle name="Input 6 8 4" xfId="2577"/>
    <cellStyle name="Input 6 8 5" xfId="3619"/>
    <cellStyle name="Input 6 8 6" xfId="4661"/>
    <cellStyle name="Input 6 9" xfId="440"/>
    <cellStyle name="Input 6 9 2" xfId="937"/>
    <cellStyle name="Input 6 9 2 2" xfId="1981"/>
    <cellStyle name="Input 6 9 2 3" xfId="3023"/>
    <cellStyle name="Input 6 9 2 4" xfId="4065"/>
    <cellStyle name="Input 6 9 2 5" xfId="5107"/>
    <cellStyle name="Input 6 9 3" xfId="1484"/>
    <cellStyle name="Input 6 9 4" xfId="2526"/>
    <cellStyle name="Input 6 9 5" xfId="3568"/>
    <cellStyle name="Input 6 9 6" xfId="4610"/>
    <cellStyle name="Input 7" xfId="88"/>
    <cellStyle name="Input 7 10" xfId="612"/>
    <cellStyle name="Input 7 10 2" xfId="1656"/>
    <cellStyle name="Input 7 10 3" xfId="2698"/>
    <cellStyle name="Input 7 10 4" xfId="3740"/>
    <cellStyle name="Input 7 10 5" xfId="4782"/>
    <cellStyle name="Input 7 11" xfId="520"/>
    <cellStyle name="Input 7 11 2" xfId="1564"/>
    <cellStyle name="Input 7 11 3" xfId="2606"/>
    <cellStyle name="Input 7 11 4" xfId="3648"/>
    <cellStyle name="Input 7 11 5" xfId="4690"/>
    <cellStyle name="Input 7 12" xfId="1081"/>
    <cellStyle name="Input 7 12 2" xfId="2125"/>
    <cellStyle name="Input 7 12 3" xfId="3167"/>
    <cellStyle name="Input 7 12 4" xfId="4209"/>
    <cellStyle name="Input 7 12 5" xfId="5251"/>
    <cellStyle name="Input 7 13" xfId="1135"/>
    <cellStyle name="Input 7 14" xfId="2177"/>
    <cellStyle name="Input 7 15" xfId="3219"/>
    <cellStyle name="Input 7 16" xfId="4261"/>
    <cellStyle name="Input 7 2" xfId="185"/>
    <cellStyle name="Input 7 2 2" xfId="707"/>
    <cellStyle name="Input 7 2 2 2" xfId="1751"/>
    <cellStyle name="Input 7 2 2 3" xfId="2793"/>
    <cellStyle name="Input 7 2 2 4" xfId="3835"/>
    <cellStyle name="Input 7 2 2 5" xfId="4877"/>
    <cellStyle name="Input 7 2 3" xfId="1230"/>
    <cellStyle name="Input 7 2 4" xfId="2272"/>
    <cellStyle name="Input 7 2 5" xfId="3314"/>
    <cellStyle name="Input 7 2 6" xfId="4356"/>
    <cellStyle name="Input 7 3" xfId="228"/>
    <cellStyle name="Input 7 3 2" xfId="750"/>
    <cellStyle name="Input 7 3 2 2" xfId="1794"/>
    <cellStyle name="Input 7 3 2 3" xfId="2836"/>
    <cellStyle name="Input 7 3 2 4" xfId="3878"/>
    <cellStyle name="Input 7 3 2 5" xfId="4920"/>
    <cellStyle name="Input 7 3 3" xfId="1273"/>
    <cellStyle name="Input 7 3 4" xfId="2315"/>
    <cellStyle name="Input 7 3 5" xfId="3357"/>
    <cellStyle name="Input 7 3 6" xfId="4399"/>
    <cellStyle name="Input 7 4" xfId="271"/>
    <cellStyle name="Input 7 4 2" xfId="793"/>
    <cellStyle name="Input 7 4 2 2" xfId="1837"/>
    <cellStyle name="Input 7 4 2 3" xfId="2879"/>
    <cellStyle name="Input 7 4 2 4" xfId="3921"/>
    <cellStyle name="Input 7 4 2 5" xfId="4963"/>
    <cellStyle name="Input 7 4 3" xfId="1316"/>
    <cellStyle name="Input 7 4 4" xfId="2358"/>
    <cellStyle name="Input 7 4 5" xfId="3400"/>
    <cellStyle name="Input 7 4 6" xfId="4442"/>
    <cellStyle name="Input 7 5" xfId="307"/>
    <cellStyle name="Input 7 5 2" xfId="829"/>
    <cellStyle name="Input 7 5 2 2" xfId="1873"/>
    <cellStyle name="Input 7 5 2 3" xfId="2915"/>
    <cellStyle name="Input 7 5 2 4" xfId="3957"/>
    <cellStyle name="Input 7 5 2 5" xfId="4999"/>
    <cellStyle name="Input 7 5 3" xfId="1352"/>
    <cellStyle name="Input 7 5 4" xfId="2394"/>
    <cellStyle name="Input 7 5 5" xfId="3436"/>
    <cellStyle name="Input 7 5 6" xfId="4478"/>
    <cellStyle name="Input 7 6" xfId="401"/>
    <cellStyle name="Input 7 6 2" xfId="910"/>
    <cellStyle name="Input 7 6 2 2" xfId="1954"/>
    <cellStyle name="Input 7 6 2 3" xfId="2996"/>
    <cellStyle name="Input 7 6 2 4" xfId="4038"/>
    <cellStyle name="Input 7 6 2 5" xfId="5080"/>
    <cellStyle name="Input 7 6 3" xfId="1446"/>
    <cellStyle name="Input 7 6 4" xfId="2488"/>
    <cellStyle name="Input 7 6 5" xfId="3530"/>
    <cellStyle name="Input 7 6 6" xfId="4572"/>
    <cellStyle name="Input 7 7" xfId="344"/>
    <cellStyle name="Input 7 7 2" xfId="862"/>
    <cellStyle name="Input 7 7 2 2" xfId="1906"/>
    <cellStyle name="Input 7 7 2 3" xfId="2948"/>
    <cellStyle name="Input 7 7 2 4" xfId="3990"/>
    <cellStyle name="Input 7 7 2 5" xfId="5032"/>
    <cellStyle name="Input 7 7 3" xfId="1389"/>
    <cellStyle name="Input 7 7 4" xfId="2431"/>
    <cellStyle name="Input 7 7 5" xfId="3473"/>
    <cellStyle name="Input 7 7 6" xfId="4515"/>
    <cellStyle name="Input 7 8" xfId="502"/>
    <cellStyle name="Input 7 8 2" xfId="992"/>
    <cellStyle name="Input 7 8 2 2" xfId="2036"/>
    <cellStyle name="Input 7 8 2 3" xfId="3078"/>
    <cellStyle name="Input 7 8 2 4" xfId="4120"/>
    <cellStyle name="Input 7 8 2 5" xfId="5162"/>
    <cellStyle name="Input 7 8 3" xfId="1546"/>
    <cellStyle name="Input 7 8 4" xfId="2588"/>
    <cellStyle name="Input 7 8 5" xfId="3630"/>
    <cellStyle name="Input 7 8 6" xfId="4672"/>
    <cellStyle name="Input 7 9" xfId="549"/>
    <cellStyle name="Input 7 9 2" xfId="1031"/>
    <cellStyle name="Input 7 9 2 2" xfId="2075"/>
    <cellStyle name="Input 7 9 2 3" xfId="3117"/>
    <cellStyle name="Input 7 9 2 4" xfId="4159"/>
    <cellStyle name="Input 7 9 2 5" xfId="5201"/>
    <cellStyle name="Input 7 9 3" xfId="1593"/>
    <cellStyle name="Input 7 9 4" xfId="2635"/>
    <cellStyle name="Input 7 9 5" xfId="3677"/>
    <cellStyle name="Input 7 9 6" xfId="4719"/>
    <cellStyle name="Input 8" xfId="93"/>
    <cellStyle name="Input 8 10" xfId="616"/>
    <cellStyle name="Input 8 10 2" xfId="1660"/>
    <cellStyle name="Input 8 10 3" xfId="2702"/>
    <cellStyle name="Input 8 10 4" xfId="3744"/>
    <cellStyle name="Input 8 10 5" xfId="4786"/>
    <cellStyle name="Input 8 11" xfId="555"/>
    <cellStyle name="Input 8 11 2" xfId="1599"/>
    <cellStyle name="Input 8 11 3" xfId="2641"/>
    <cellStyle name="Input 8 11 4" xfId="3683"/>
    <cellStyle name="Input 8 11 5" xfId="4725"/>
    <cellStyle name="Input 8 12" xfId="1085"/>
    <cellStyle name="Input 8 12 2" xfId="2129"/>
    <cellStyle name="Input 8 12 3" xfId="3171"/>
    <cellStyle name="Input 8 12 4" xfId="4213"/>
    <cellStyle name="Input 8 12 5" xfId="5255"/>
    <cellStyle name="Input 8 13" xfId="1139"/>
    <cellStyle name="Input 8 14" xfId="2181"/>
    <cellStyle name="Input 8 15" xfId="3223"/>
    <cellStyle name="Input 8 16" xfId="4265"/>
    <cellStyle name="Input 8 2" xfId="189"/>
    <cellStyle name="Input 8 2 2" xfId="711"/>
    <cellStyle name="Input 8 2 2 2" xfId="1755"/>
    <cellStyle name="Input 8 2 2 3" xfId="2797"/>
    <cellStyle name="Input 8 2 2 4" xfId="3839"/>
    <cellStyle name="Input 8 2 2 5" xfId="4881"/>
    <cellStyle name="Input 8 2 3" xfId="1234"/>
    <cellStyle name="Input 8 2 4" xfId="2276"/>
    <cellStyle name="Input 8 2 5" xfId="3318"/>
    <cellStyle name="Input 8 2 6" xfId="4360"/>
    <cellStyle name="Input 8 3" xfId="236"/>
    <cellStyle name="Input 8 3 2" xfId="758"/>
    <cellStyle name="Input 8 3 2 2" xfId="1802"/>
    <cellStyle name="Input 8 3 2 3" xfId="2844"/>
    <cellStyle name="Input 8 3 2 4" xfId="3886"/>
    <cellStyle name="Input 8 3 2 5" xfId="4928"/>
    <cellStyle name="Input 8 3 3" xfId="1281"/>
    <cellStyle name="Input 8 3 4" xfId="2323"/>
    <cellStyle name="Input 8 3 5" xfId="3365"/>
    <cellStyle name="Input 8 3 6" xfId="4407"/>
    <cellStyle name="Input 8 4" xfId="275"/>
    <cellStyle name="Input 8 4 2" xfId="797"/>
    <cellStyle name="Input 8 4 2 2" xfId="1841"/>
    <cellStyle name="Input 8 4 2 3" xfId="2883"/>
    <cellStyle name="Input 8 4 2 4" xfId="3925"/>
    <cellStyle name="Input 8 4 2 5" xfId="4967"/>
    <cellStyle name="Input 8 4 3" xfId="1320"/>
    <cellStyle name="Input 8 4 4" xfId="2362"/>
    <cellStyle name="Input 8 4 5" xfId="3404"/>
    <cellStyle name="Input 8 4 6" xfId="4446"/>
    <cellStyle name="Input 8 5" xfId="313"/>
    <cellStyle name="Input 8 5 2" xfId="835"/>
    <cellStyle name="Input 8 5 2 2" xfId="1879"/>
    <cellStyle name="Input 8 5 2 3" xfId="2921"/>
    <cellStyle name="Input 8 5 2 4" xfId="3963"/>
    <cellStyle name="Input 8 5 2 5" xfId="5005"/>
    <cellStyle name="Input 8 5 3" xfId="1358"/>
    <cellStyle name="Input 8 5 4" xfId="2400"/>
    <cellStyle name="Input 8 5 5" xfId="3442"/>
    <cellStyle name="Input 8 5 6" xfId="4484"/>
    <cellStyle name="Input 8 6" xfId="405"/>
    <cellStyle name="Input 8 6 2" xfId="914"/>
    <cellStyle name="Input 8 6 2 2" xfId="1958"/>
    <cellStyle name="Input 8 6 2 3" xfId="3000"/>
    <cellStyle name="Input 8 6 2 4" xfId="4042"/>
    <cellStyle name="Input 8 6 2 5" xfId="5084"/>
    <cellStyle name="Input 8 6 3" xfId="1450"/>
    <cellStyle name="Input 8 6 4" xfId="2492"/>
    <cellStyle name="Input 8 6 5" xfId="3534"/>
    <cellStyle name="Input 8 6 6" xfId="4576"/>
    <cellStyle name="Input 8 7" xfId="348"/>
    <cellStyle name="Input 8 7 2" xfId="866"/>
    <cellStyle name="Input 8 7 2 2" xfId="1910"/>
    <cellStyle name="Input 8 7 2 3" xfId="2952"/>
    <cellStyle name="Input 8 7 2 4" xfId="3994"/>
    <cellStyle name="Input 8 7 2 5" xfId="5036"/>
    <cellStyle name="Input 8 7 3" xfId="1393"/>
    <cellStyle name="Input 8 7 4" xfId="2435"/>
    <cellStyle name="Input 8 7 5" xfId="3477"/>
    <cellStyle name="Input 8 7 6" xfId="4519"/>
    <cellStyle name="Input 8 8" xfId="506"/>
    <cellStyle name="Input 8 8 2" xfId="996"/>
    <cellStyle name="Input 8 8 2 2" xfId="2040"/>
    <cellStyle name="Input 8 8 2 3" xfId="3082"/>
    <cellStyle name="Input 8 8 2 4" xfId="4124"/>
    <cellStyle name="Input 8 8 2 5" xfId="5166"/>
    <cellStyle name="Input 8 8 3" xfId="1550"/>
    <cellStyle name="Input 8 8 4" xfId="2592"/>
    <cellStyle name="Input 8 8 5" xfId="3634"/>
    <cellStyle name="Input 8 8 6" xfId="4676"/>
    <cellStyle name="Input 8 9" xfId="535"/>
    <cellStyle name="Input 8 9 2" xfId="1020"/>
    <cellStyle name="Input 8 9 2 2" xfId="2064"/>
    <cellStyle name="Input 8 9 2 3" xfId="3106"/>
    <cellStyle name="Input 8 9 2 4" xfId="4148"/>
    <cellStyle name="Input 8 9 2 5" xfId="5190"/>
    <cellStyle name="Input 8 9 3" xfId="1579"/>
    <cellStyle name="Input 8 9 4" xfId="2621"/>
    <cellStyle name="Input 8 9 5" xfId="3663"/>
    <cellStyle name="Input 8 9 6" xfId="4705"/>
    <cellStyle name="Input 9" xfId="123"/>
    <cellStyle name="Input 9 10" xfId="646"/>
    <cellStyle name="Input 9 10 2" xfId="1690"/>
    <cellStyle name="Input 9 10 3" xfId="2732"/>
    <cellStyle name="Input 9 10 4" xfId="3774"/>
    <cellStyle name="Input 9 10 5" xfId="4816"/>
    <cellStyle name="Input 9 11" xfId="428"/>
    <cellStyle name="Input 9 11 2" xfId="1472"/>
    <cellStyle name="Input 9 11 3" xfId="2514"/>
    <cellStyle name="Input 9 11 4" xfId="3556"/>
    <cellStyle name="Input 9 11 5" xfId="4598"/>
    <cellStyle name="Input 9 12" xfId="1097"/>
    <cellStyle name="Input 9 12 2" xfId="2141"/>
    <cellStyle name="Input 9 12 3" xfId="3183"/>
    <cellStyle name="Input 9 12 4" xfId="4225"/>
    <cellStyle name="Input 9 12 5" xfId="5267"/>
    <cellStyle name="Input 9 13" xfId="1169"/>
    <cellStyle name="Input 9 14" xfId="2211"/>
    <cellStyle name="Input 9 15" xfId="3253"/>
    <cellStyle name="Input 9 16" xfId="4295"/>
    <cellStyle name="Input 9 2" xfId="198"/>
    <cellStyle name="Input 9 2 2" xfId="720"/>
    <cellStyle name="Input 9 2 2 2" xfId="1764"/>
    <cellStyle name="Input 9 2 2 3" xfId="2806"/>
    <cellStyle name="Input 9 2 2 4" xfId="3848"/>
    <cellStyle name="Input 9 2 2 5" xfId="4890"/>
    <cellStyle name="Input 9 2 3" xfId="1243"/>
    <cellStyle name="Input 9 2 4" xfId="2285"/>
    <cellStyle name="Input 9 2 5" xfId="3327"/>
    <cellStyle name="Input 9 2 6" xfId="4369"/>
    <cellStyle name="Input 9 3" xfId="227"/>
    <cellStyle name="Input 9 3 2" xfId="749"/>
    <cellStyle name="Input 9 3 2 2" xfId="1793"/>
    <cellStyle name="Input 9 3 2 3" xfId="2835"/>
    <cellStyle name="Input 9 3 2 4" xfId="3877"/>
    <cellStyle name="Input 9 3 2 5" xfId="4919"/>
    <cellStyle name="Input 9 3 3" xfId="1272"/>
    <cellStyle name="Input 9 3 4" xfId="2314"/>
    <cellStyle name="Input 9 3 5" xfId="3356"/>
    <cellStyle name="Input 9 3 6" xfId="4398"/>
    <cellStyle name="Input 9 4" xfId="285"/>
    <cellStyle name="Input 9 4 2" xfId="807"/>
    <cellStyle name="Input 9 4 2 2" xfId="1851"/>
    <cellStyle name="Input 9 4 2 3" xfId="2893"/>
    <cellStyle name="Input 9 4 2 4" xfId="3935"/>
    <cellStyle name="Input 9 4 2 5" xfId="4977"/>
    <cellStyle name="Input 9 4 3" xfId="1330"/>
    <cellStyle name="Input 9 4 4" xfId="2372"/>
    <cellStyle name="Input 9 4 5" xfId="3414"/>
    <cellStyle name="Input 9 4 6" xfId="4456"/>
    <cellStyle name="Input 9 5" xfId="306"/>
    <cellStyle name="Input 9 5 2" xfId="828"/>
    <cellStyle name="Input 9 5 2 2" xfId="1872"/>
    <cellStyle name="Input 9 5 2 3" xfId="2914"/>
    <cellStyle name="Input 9 5 2 4" xfId="3956"/>
    <cellStyle name="Input 9 5 2 5" xfId="4998"/>
    <cellStyle name="Input 9 5 3" xfId="1351"/>
    <cellStyle name="Input 9 5 4" xfId="2393"/>
    <cellStyle name="Input 9 5 5" xfId="3435"/>
    <cellStyle name="Input 9 5 6" xfId="4477"/>
    <cellStyle name="Input 9 6" xfId="417"/>
    <cellStyle name="Input 9 6 2" xfId="923"/>
    <cellStyle name="Input 9 6 2 2" xfId="1967"/>
    <cellStyle name="Input 9 6 2 3" xfId="3009"/>
    <cellStyle name="Input 9 6 2 4" xfId="4051"/>
    <cellStyle name="Input 9 6 2 5" xfId="5093"/>
    <cellStyle name="Input 9 6 3" xfId="1462"/>
    <cellStyle name="Input 9 6 4" xfId="2504"/>
    <cellStyle name="Input 9 6 5" xfId="3546"/>
    <cellStyle name="Input 9 6 6" xfId="4588"/>
    <cellStyle name="Input 9 7" xfId="352"/>
    <cellStyle name="Input 9 7 2" xfId="870"/>
    <cellStyle name="Input 9 7 2 2" xfId="1914"/>
    <cellStyle name="Input 9 7 2 3" xfId="2956"/>
    <cellStyle name="Input 9 7 2 4" xfId="3998"/>
    <cellStyle name="Input 9 7 2 5" xfId="5040"/>
    <cellStyle name="Input 9 7 3" xfId="1397"/>
    <cellStyle name="Input 9 7 4" xfId="2439"/>
    <cellStyle name="Input 9 7 5" xfId="3481"/>
    <cellStyle name="Input 9 7 6" xfId="4523"/>
    <cellStyle name="Input 9 8" xfId="517"/>
    <cellStyle name="Input 9 8 2" xfId="1007"/>
    <cellStyle name="Input 9 8 2 2" xfId="2051"/>
    <cellStyle name="Input 9 8 2 3" xfId="3093"/>
    <cellStyle name="Input 9 8 2 4" xfId="4135"/>
    <cellStyle name="Input 9 8 2 5" xfId="5177"/>
    <cellStyle name="Input 9 8 3" xfId="1561"/>
    <cellStyle name="Input 9 8 4" xfId="2603"/>
    <cellStyle name="Input 9 8 5" xfId="3645"/>
    <cellStyle name="Input 9 8 6" xfId="4687"/>
    <cellStyle name="Input 9 9" xfId="544"/>
    <cellStyle name="Input 9 9 2" xfId="1026"/>
    <cellStyle name="Input 9 9 2 2" xfId="2070"/>
    <cellStyle name="Input 9 9 2 3" xfId="3112"/>
    <cellStyle name="Input 9 9 2 4" xfId="4154"/>
    <cellStyle name="Input 9 9 2 5" xfId="5196"/>
    <cellStyle name="Input 9 9 3" xfId="1588"/>
    <cellStyle name="Input 9 9 4" xfId="2630"/>
    <cellStyle name="Input 9 9 5" xfId="3672"/>
    <cellStyle name="Input 9 9 6" xfId="4714"/>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10" xfId="3186"/>
    <cellStyle name="Normal 4 11" xfId="4228"/>
    <cellStyle name="Normal 4 2" xfId="72"/>
    <cellStyle name="Normal 4 2 2" xfId="170"/>
    <cellStyle name="Normal 4 2 2 2" xfId="692"/>
    <cellStyle name="Normal 4 2 2 2 2" xfId="1736"/>
    <cellStyle name="Normal 4 2 2 2 3" xfId="2778"/>
    <cellStyle name="Normal 4 2 2 2 4" xfId="3820"/>
    <cellStyle name="Normal 4 2 2 2 5" xfId="4862"/>
    <cellStyle name="Normal 4 2 2 3" xfId="1215"/>
    <cellStyle name="Normal 4 2 2 4" xfId="2257"/>
    <cellStyle name="Normal 4 2 2 5" xfId="3299"/>
    <cellStyle name="Normal 4 2 2 6" xfId="4341"/>
    <cellStyle name="Normal 4 2 3" xfId="386"/>
    <cellStyle name="Normal 4 2 3 2" xfId="1431"/>
    <cellStyle name="Normal 4 2 3 3" xfId="2473"/>
    <cellStyle name="Normal 4 2 3 4" xfId="3515"/>
    <cellStyle name="Normal 4 2 3 5" xfId="4557"/>
    <cellStyle name="Normal 4 2 4" xfId="597"/>
    <cellStyle name="Normal 4 2 4 2" xfId="1641"/>
    <cellStyle name="Normal 4 2 4 3" xfId="2683"/>
    <cellStyle name="Normal 4 2 4 4" xfId="3725"/>
    <cellStyle name="Normal 4 2 4 5" xfId="4767"/>
    <cellStyle name="Normal 4 2 5" xfId="1066"/>
    <cellStyle name="Normal 4 2 5 2" xfId="2110"/>
    <cellStyle name="Normal 4 2 5 3" xfId="3152"/>
    <cellStyle name="Normal 4 2 5 4" xfId="4194"/>
    <cellStyle name="Normal 4 2 5 5" xfId="5236"/>
    <cellStyle name="Normal 4 2 6" xfId="1120"/>
    <cellStyle name="Normal 4 2 7" xfId="2162"/>
    <cellStyle name="Normal 4 2 8" xfId="3204"/>
    <cellStyle name="Normal 4 2 9" xfId="4246"/>
    <cellStyle name="Normal 4 3" xfId="103"/>
    <cellStyle name="Normal 4 3 2" xfId="409"/>
    <cellStyle name="Normal 4 3 2 2" xfId="1454"/>
    <cellStyle name="Normal 4 3 2 3" xfId="2496"/>
    <cellStyle name="Normal 4 3 2 4" xfId="3538"/>
    <cellStyle name="Normal 4 3 2 5" xfId="4580"/>
    <cellStyle name="Normal 4 3 3" xfId="626"/>
    <cellStyle name="Normal 4 3 3 2" xfId="1670"/>
    <cellStyle name="Normal 4 3 3 3" xfId="2712"/>
    <cellStyle name="Normal 4 3 3 4" xfId="3754"/>
    <cellStyle name="Normal 4 3 3 5" xfId="4796"/>
    <cellStyle name="Normal 4 3 4" xfId="1089"/>
    <cellStyle name="Normal 4 3 4 2" xfId="2133"/>
    <cellStyle name="Normal 4 3 4 3" xfId="3175"/>
    <cellStyle name="Normal 4 3 4 4" xfId="4217"/>
    <cellStyle name="Normal 4 3 4 5" xfId="5259"/>
    <cellStyle name="Normal 4 3 5" xfId="1149"/>
    <cellStyle name="Normal 4 3 6" xfId="2191"/>
    <cellStyle name="Normal 4 3 7" xfId="3233"/>
    <cellStyle name="Normal 4 3 8" xfId="4275"/>
    <cellStyle name="Normal 4 4" xfId="152"/>
    <cellStyle name="Normal 4 4 2" xfId="368"/>
    <cellStyle name="Normal 4 4 2 2" xfId="1413"/>
    <cellStyle name="Normal 4 4 2 3" xfId="2455"/>
    <cellStyle name="Normal 4 4 2 4" xfId="3497"/>
    <cellStyle name="Normal 4 4 2 5" xfId="4539"/>
    <cellStyle name="Normal 4 4 3" xfId="674"/>
    <cellStyle name="Normal 4 4 3 2" xfId="1718"/>
    <cellStyle name="Normal 4 4 3 3" xfId="2760"/>
    <cellStyle name="Normal 4 4 3 4" xfId="3802"/>
    <cellStyle name="Normal 4 4 3 5" xfId="4844"/>
    <cellStyle name="Normal 4 4 4" xfId="1048"/>
    <cellStyle name="Normal 4 4 4 2" xfId="2092"/>
    <cellStyle name="Normal 4 4 4 3" xfId="3134"/>
    <cellStyle name="Normal 4 4 4 4" xfId="4176"/>
    <cellStyle name="Normal 4 4 4 5" xfId="5218"/>
    <cellStyle name="Normal 4 4 5" xfId="1197"/>
    <cellStyle name="Normal 4 4 6" xfId="2239"/>
    <cellStyle name="Normal 4 4 7" xfId="3281"/>
    <cellStyle name="Normal 4 4 8" xfId="4323"/>
    <cellStyle name="Normal 4 5" xfId="359"/>
    <cellStyle name="Normal 4 5 2" xfId="1404"/>
    <cellStyle name="Normal 4 5 3" xfId="2446"/>
    <cellStyle name="Normal 4 5 4" xfId="3488"/>
    <cellStyle name="Normal 4 5 5" xfId="4530"/>
    <cellStyle name="Normal 4 6" xfId="579"/>
    <cellStyle name="Normal 4 6 2" xfId="1623"/>
    <cellStyle name="Normal 4 6 3" xfId="2665"/>
    <cellStyle name="Normal 4 6 4" xfId="3707"/>
    <cellStyle name="Normal 4 6 5" xfId="4749"/>
    <cellStyle name="Normal 4 7" xfId="1040"/>
    <cellStyle name="Normal 4 7 2" xfId="2084"/>
    <cellStyle name="Normal 4 7 3" xfId="3126"/>
    <cellStyle name="Normal 4 7 4" xfId="4168"/>
    <cellStyle name="Normal 4 7 5" xfId="5210"/>
    <cellStyle name="Normal 4 8" xfId="1102"/>
    <cellStyle name="Normal 4 9" xfId="2144"/>
    <cellStyle name="Normal 5" xfId="74"/>
    <cellStyle name="Normal 5 10" xfId="3205"/>
    <cellStyle name="Normal 5 11" xfId="4247"/>
    <cellStyle name="Normal 5 2" xfId="105"/>
    <cellStyle name="Normal 5 2 2" xfId="410"/>
    <cellStyle name="Normal 5 2 2 2" xfId="1455"/>
    <cellStyle name="Normal 5 2 2 3" xfId="2497"/>
    <cellStyle name="Normal 5 2 2 4" xfId="3539"/>
    <cellStyle name="Normal 5 2 2 5" xfId="4581"/>
    <cellStyle name="Normal 5 2 3" xfId="628"/>
    <cellStyle name="Normal 5 2 3 2" xfId="1672"/>
    <cellStyle name="Normal 5 2 3 3" xfId="2714"/>
    <cellStyle name="Normal 5 2 3 4" xfId="3756"/>
    <cellStyle name="Normal 5 2 3 5" xfId="4798"/>
    <cellStyle name="Normal 5 2 4" xfId="1090"/>
    <cellStyle name="Normal 5 2 4 2" xfId="2134"/>
    <cellStyle name="Normal 5 2 4 3" xfId="3176"/>
    <cellStyle name="Normal 5 2 4 4" xfId="4218"/>
    <cellStyle name="Normal 5 2 4 5" xfId="5260"/>
    <cellStyle name="Normal 5 2 5" xfId="1151"/>
    <cellStyle name="Normal 5 2 6" xfId="2193"/>
    <cellStyle name="Normal 5 2 7" xfId="3235"/>
    <cellStyle name="Normal 5 2 8" xfId="4277"/>
    <cellStyle name="Normal 5 3" xfId="171"/>
    <cellStyle name="Normal 5 3 2" xfId="387"/>
    <cellStyle name="Normal 5 3 2 2" xfId="1432"/>
    <cellStyle name="Normal 5 3 2 3" xfId="2474"/>
    <cellStyle name="Normal 5 3 2 4" xfId="3516"/>
    <cellStyle name="Normal 5 3 2 5" xfId="4558"/>
    <cellStyle name="Normal 5 3 3" xfId="693"/>
    <cellStyle name="Normal 5 3 3 2" xfId="1737"/>
    <cellStyle name="Normal 5 3 3 3" xfId="2779"/>
    <cellStyle name="Normal 5 3 3 4" xfId="3821"/>
    <cellStyle name="Normal 5 3 3 5" xfId="4863"/>
    <cellStyle name="Normal 5 3 4" xfId="1067"/>
    <cellStyle name="Normal 5 3 4 2" xfId="2111"/>
    <cellStyle name="Normal 5 3 4 3" xfId="3153"/>
    <cellStyle name="Normal 5 3 4 4" xfId="4195"/>
    <cellStyle name="Normal 5 3 4 5" xfId="5237"/>
    <cellStyle name="Normal 5 3 5" xfId="1216"/>
    <cellStyle name="Normal 5 3 6" xfId="2258"/>
    <cellStyle name="Normal 5 3 7" xfId="3300"/>
    <cellStyle name="Normal 5 3 8" xfId="4342"/>
    <cellStyle name="Normal 5 4" xfId="361"/>
    <cellStyle name="Normal 5 4 2" xfId="1406"/>
    <cellStyle name="Normal 5 4 3" xfId="2448"/>
    <cellStyle name="Normal 5 4 4" xfId="3490"/>
    <cellStyle name="Normal 5 4 5" xfId="4532"/>
    <cellStyle name="Normal 5 5" xfId="598"/>
    <cellStyle name="Normal 5 5 2" xfId="1642"/>
    <cellStyle name="Normal 5 5 3" xfId="2684"/>
    <cellStyle name="Normal 5 5 4" xfId="3726"/>
    <cellStyle name="Normal 5 5 5" xfId="4768"/>
    <cellStyle name="Normal 5 6" xfId="1041"/>
    <cellStyle name="Normal 5 6 2" xfId="2085"/>
    <cellStyle name="Normal 5 6 3" xfId="3127"/>
    <cellStyle name="Normal 5 6 4" xfId="4169"/>
    <cellStyle name="Normal 5 6 5" xfId="5211"/>
    <cellStyle name="Normal 5 7" xfId="1100"/>
    <cellStyle name="Normal 5 8" xfId="1121"/>
    <cellStyle name="Normal 5 9" xfId="2163"/>
    <cellStyle name="Normal 6" xfId="426"/>
    <cellStyle name="Normal 7" xfId="5271"/>
    <cellStyle name="Normal 7 2" xfId="5274"/>
    <cellStyle name="Normal 7 2 2" xfId="5275"/>
    <cellStyle name="Normal_GCSESFR_Jan05_skeletontabsv1.2" xfId="47"/>
    <cellStyle name="Normal_SFR04_fin_Table 4_pr" xfId="38"/>
    <cellStyle name="Normal_SfrOct00tabs2" xfId="39"/>
    <cellStyle name="Normal_Table02a_jv" xfId="40"/>
    <cellStyle name="Normal_table1_MN" xfId="46"/>
    <cellStyle name="Note" xfId="41" builtinId="10" customBuiltin="1"/>
    <cellStyle name="Note 10" xfId="108"/>
    <cellStyle name="Note 10 10" xfId="631"/>
    <cellStyle name="Note 10 10 2" xfId="1675"/>
    <cellStyle name="Note 10 10 3" xfId="2717"/>
    <cellStyle name="Note 10 10 4" xfId="3759"/>
    <cellStyle name="Note 10 10 5" xfId="4801"/>
    <cellStyle name="Note 10 11" xfId="323"/>
    <cellStyle name="Note 10 11 2" xfId="1368"/>
    <cellStyle name="Note 10 11 3" xfId="2410"/>
    <cellStyle name="Note 10 11 4" xfId="3452"/>
    <cellStyle name="Note 10 11 5" xfId="4494"/>
    <cellStyle name="Note 10 12" xfId="1092"/>
    <cellStyle name="Note 10 12 2" xfId="2136"/>
    <cellStyle name="Note 10 12 3" xfId="3178"/>
    <cellStyle name="Note 10 12 4" xfId="4220"/>
    <cellStyle name="Note 10 12 5" xfId="5262"/>
    <cellStyle name="Note 10 13" xfId="1154"/>
    <cellStyle name="Note 10 14" xfId="2196"/>
    <cellStyle name="Note 10 15" xfId="3238"/>
    <cellStyle name="Note 10 16" xfId="4280"/>
    <cellStyle name="Note 10 2" xfId="193"/>
    <cellStyle name="Note 10 2 2" xfId="715"/>
    <cellStyle name="Note 10 2 2 2" xfId="1759"/>
    <cellStyle name="Note 10 2 2 3" xfId="2801"/>
    <cellStyle name="Note 10 2 2 4" xfId="3843"/>
    <cellStyle name="Note 10 2 2 5" xfId="4885"/>
    <cellStyle name="Note 10 2 3" xfId="1238"/>
    <cellStyle name="Note 10 2 4" xfId="2280"/>
    <cellStyle name="Note 10 2 5" xfId="3322"/>
    <cellStyle name="Note 10 2 6" xfId="4364"/>
    <cellStyle name="Note 10 3" xfId="217"/>
    <cellStyle name="Note 10 3 2" xfId="739"/>
    <cellStyle name="Note 10 3 2 2" xfId="1783"/>
    <cellStyle name="Note 10 3 2 3" xfId="2825"/>
    <cellStyle name="Note 10 3 2 4" xfId="3867"/>
    <cellStyle name="Note 10 3 2 5" xfId="4909"/>
    <cellStyle name="Note 10 3 3" xfId="1262"/>
    <cellStyle name="Note 10 3 4" xfId="2304"/>
    <cellStyle name="Note 10 3 5" xfId="3346"/>
    <cellStyle name="Note 10 3 6" xfId="4388"/>
    <cellStyle name="Note 10 4" xfId="280"/>
    <cellStyle name="Note 10 4 2" xfId="802"/>
    <cellStyle name="Note 10 4 2 2" xfId="1846"/>
    <cellStyle name="Note 10 4 2 3" xfId="2888"/>
    <cellStyle name="Note 10 4 2 4" xfId="3930"/>
    <cellStyle name="Note 10 4 2 5" xfId="4972"/>
    <cellStyle name="Note 10 4 3" xfId="1325"/>
    <cellStyle name="Note 10 4 4" xfId="2367"/>
    <cellStyle name="Note 10 4 5" xfId="3409"/>
    <cellStyle name="Note 10 4 6" xfId="4451"/>
    <cellStyle name="Note 10 5" xfId="296"/>
    <cellStyle name="Note 10 5 2" xfId="818"/>
    <cellStyle name="Note 10 5 2 2" xfId="1862"/>
    <cellStyle name="Note 10 5 2 3" xfId="2904"/>
    <cellStyle name="Note 10 5 2 4" xfId="3946"/>
    <cellStyle name="Note 10 5 2 5" xfId="4988"/>
    <cellStyle name="Note 10 5 3" xfId="1341"/>
    <cellStyle name="Note 10 5 4" xfId="2383"/>
    <cellStyle name="Note 10 5 5" xfId="3425"/>
    <cellStyle name="Note 10 5 6" xfId="4467"/>
    <cellStyle name="Note 10 6" xfId="412"/>
    <cellStyle name="Note 10 6 2" xfId="918"/>
    <cellStyle name="Note 10 6 2 2" xfId="1962"/>
    <cellStyle name="Note 10 6 2 3" xfId="3004"/>
    <cellStyle name="Note 10 6 2 4" xfId="4046"/>
    <cellStyle name="Note 10 6 2 5" xfId="5088"/>
    <cellStyle name="Note 10 6 3" xfId="1457"/>
    <cellStyle name="Note 10 6 4" xfId="2499"/>
    <cellStyle name="Note 10 6 5" xfId="3541"/>
    <cellStyle name="Note 10 6 6" xfId="4583"/>
    <cellStyle name="Note 10 7" xfId="357"/>
    <cellStyle name="Note 10 7 2" xfId="874"/>
    <cellStyle name="Note 10 7 2 2" xfId="1918"/>
    <cellStyle name="Note 10 7 2 3" xfId="2960"/>
    <cellStyle name="Note 10 7 2 4" xfId="4002"/>
    <cellStyle name="Note 10 7 2 5" xfId="5044"/>
    <cellStyle name="Note 10 7 3" xfId="1402"/>
    <cellStyle name="Note 10 7 4" xfId="2444"/>
    <cellStyle name="Note 10 7 5" xfId="3486"/>
    <cellStyle name="Note 10 7 6" xfId="4528"/>
    <cellStyle name="Note 10 8" xfId="512"/>
    <cellStyle name="Note 10 8 2" xfId="1002"/>
    <cellStyle name="Note 10 8 2 2" xfId="2046"/>
    <cellStyle name="Note 10 8 2 3" xfId="3088"/>
    <cellStyle name="Note 10 8 2 4" xfId="4130"/>
    <cellStyle name="Note 10 8 2 5" xfId="5172"/>
    <cellStyle name="Note 10 8 3" xfId="1556"/>
    <cellStyle name="Note 10 8 4" xfId="2598"/>
    <cellStyle name="Note 10 8 5" xfId="3640"/>
    <cellStyle name="Note 10 8 6" xfId="4682"/>
    <cellStyle name="Note 10 9" xfId="533"/>
    <cellStyle name="Note 10 9 2" xfId="1019"/>
    <cellStyle name="Note 10 9 2 2" xfId="2063"/>
    <cellStyle name="Note 10 9 2 3" xfId="3105"/>
    <cellStyle name="Note 10 9 2 4" xfId="4147"/>
    <cellStyle name="Note 10 9 2 5" xfId="5189"/>
    <cellStyle name="Note 10 9 3" xfId="1577"/>
    <cellStyle name="Note 10 9 4" xfId="2619"/>
    <cellStyle name="Note 10 9 5" xfId="3661"/>
    <cellStyle name="Note 10 9 6" xfId="4703"/>
    <cellStyle name="Note 11" xfId="148"/>
    <cellStyle name="Note 11 10" xfId="570"/>
    <cellStyle name="Note 11 10 2" xfId="1614"/>
    <cellStyle name="Note 11 10 3" xfId="2656"/>
    <cellStyle name="Note 11 10 4" xfId="3698"/>
    <cellStyle name="Note 11 10 5" xfId="4740"/>
    <cellStyle name="Note 11 11" xfId="1045"/>
    <cellStyle name="Note 11 11 2" xfId="2089"/>
    <cellStyle name="Note 11 11 3" xfId="3131"/>
    <cellStyle name="Note 11 11 4" xfId="4173"/>
    <cellStyle name="Note 11 11 5" xfId="5215"/>
    <cellStyle name="Note 11 12" xfId="1194"/>
    <cellStyle name="Note 11 13" xfId="2236"/>
    <cellStyle name="Note 11 14" xfId="3278"/>
    <cellStyle name="Note 11 15" xfId="4320"/>
    <cellStyle name="Note 11 2" xfId="142"/>
    <cellStyle name="Note 11 2 2" xfId="665"/>
    <cellStyle name="Note 11 2 2 2" xfId="1709"/>
    <cellStyle name="Note 11 2 2 3" xfId="2751"/>
    <cellStyle name="Note 11 2 2 4" xfId="3793"/>
    <cellStyle name="Note 11 2 2 5" xfId="4835"/>
    <cellStyle name="Note 11 2 3" xfId="1188"/>
    <cellStyle name="Note 11 2 4" xfId="2230"/>
    <cellStyle name="Note 11 2 5" xfId="3272"/>
    <cellStyle name="Note 11 2 6" xfId="4314"/>
    <cellStyle name="Note 11 3" xfId="201"/>
    <cellStyle name="Note 11 3 2" xfId="723"/>
    <cellStyle name="Note 11 3 2 2" xfId="1767"/>
    <cellStyle name="Note 11 3 2 3" xfId="2809"/>
    <cellStyle name="Note 11 3 2 4" xfId="3851"/>
    <cellStyle name="Note 11 3 2 5" xfId="4893"/>
    <cellStyle name="Note 11 3 3" xfId="1246"/>
    <cellStyle name="Note 11 3 4" xfId="2288"/>
    <cellStyle name="Note 11 3 5" xfId="3330"/>
    <cellStyle name="Note 11 3 6" xfId="4372"/>
    <cellStyle name="Note 11 4" xfId="117"/>
    <cellStyle name="Note 11 4 2" xfId="640"/>
    <cellStyle name="Note 11 4 2 2" xfId="1684"/>
    <cellStyle name="Note 11 4 2 3" xfId="2726"/>
    <cellStyle name="Note 11 4 2 4" xfId="3768"/>
    <cellStyle name="Note 11 4 2 5" xfId="4810"/>
    <cellStyle name="Note 11 4 3" xfId="1163"/>
    <cellStyle name="Note 11 4 4" xfId="2205"/>
    <cellStyle name="Note 11 4 5" xfId="3247"/>
    <cellStyle name="Note 11 4 6" xfId="4289"/>
    <cellStyle name="Note 11 5" xfId="365"/>
    <cellStyle name="Note 11 5 2" xfId="878"/>
    <cellStyle name="Note 11 5 2 2" xfId="1922"/>
    <cellStyle name="Note 11 5 2 3" xfId="2964"/>
    <cellStyle name="Note 11 5 2 4" xfId="4006"/>
    <cellStyle name="Note 11 5 2 5" xfId="5048"/>
    <cellStyle name="Note 11 5 3" xfId="1410"/>
    <cellStyle name="Note 11 5 4" xfId="2452"/>
    <cellStyle name="Note 11 5 5" xfId="3494"/>
    <cellStyle name="Note 11 5 6" xfId="4536"/>
    <cellStyle name="Note 11 6" xfId="447"/>
    <cellStyle name="Note 11 6 2" xfId="941"/>
    <cellStyle name="Note 11 6 2 2" xfId="1985"/>
    <cellStyle name="Note 11 6 2 3" xfId="3027"/>
    <cellStyle name="Note 11 6 2 4" xfId="4069"/>
    <cellStyle name="Note 11 6 2 5" xfId="5111"/>
    <cellStyle name="Note 11 6 3" xfId="1491"/>
    <cellStyle name="Note 11 6 4" xfId="2533"/>
    <cellStyle name="Note 11 6 5" xfId="3575"/>
    <cellStyle name="Note 11 6 6" xfId="4617"/>
    <cellStyle name="Note 11 7" xfId="436"/>
    <cellStyle name="Note 11 7 2" xfId="935"/>
    <cellStyle name="Note 11 7 2 2" xfId="1979"/>
    <cellStyle name="Note 11 7 2 3" xfId="3021"/>
    <cellStyle name="Note 11 7 2 4" xfId="4063"/>
    <cellStyle name="Note 11 7 2 5" xfId="5105"/>
    <cellStyle name="Note 11 7 3" xfId="1480"/>
    <cellStyle name="Note 11 7 4" xfId="2522"/>
    <cellStyle name="Note 11 7 5" xfId="3564"/>
    <cellStyle name="Note 11 7 6" xfId="4606"/>
    <cellStyle name="Note 11 8" xfId="488"/>
    <cellStyle name="Note 11 8 2" xfId="978"/>
    <cellStyle name="Note 11 8 2 2" xfId="2022"/>
    <cellStyle name="Note 11 8 2 3" xfId="3064"/>
    <cellStyle name="Note 11 8 2 4" xfId="4106"/>
    <cellStyle name="Note 11 8 2 5" xfId="5148"/>
    <cellStyle name="Note 11 8 3" xfId="1532"/>
    <cellStyle name="Note 11 8 4" xfId="2574"/>
    <cellStyle name="Note 11 8 5" xfId="3616"/>
    <cellStyle name="Note 11 8 6" xfId="4658"/>
    <cellStyle name="Note 11 9" xfId="671"/>
    <cellStyle name="Note 11 9 2" xfId="1715"/>
    <cellStyle name="Note 11 9 3" xfId="2757"/>
    <cellStyle name="Note 11 9 4" xfId="3799"/>
    <cellStyle name="Note 11 9 5" xfId="4841"/>
    <cellStyle name="Note 12" xfId="130"/>
    <cellStyle name="Note 12 2" xfId="653"/>
    <cellStyle name="Note 12 2 2" xfId="1697"/>
    <cellStyle name="Note 12 2 3" xfId="2739"/>
    <cellStyle name="Note 12 2 4" xfId="3781"/>
    <cellStyle name="Note 12 2 5" xfId="4823"/>
    <cellStyle name="Note 12 3" xfId="1176"/>
    <cellStyle name="Note 12 4" xfId="2218"/>
    <cellStyle name="Note 12 5" xfId="3260"/>
    <cellStyle name="Note 12 6" xfId="4302"/>
    <cellStyle name="Note 2" xfId="67"/>
    <cellStyle name="Note 2 10" xfId="592"/>
    <cellStyle name="Note 2 10 2" xfId="1636"/>
    <cellStyle name="Note 2 10 3" xfId="2678"/>
    <cellStyle name="Note 2 10 4" xfId="3720"/>
    <cellStyle name="Note 2 10 5" xfId="4762"/>
    <cellStyle name="Note 2 11" xfId="470"/>
    <cellStyle name="Note 2 11 2" xfId="1514"/>
    <cellStyle name="Note 2 11 3" xfId="2556"/>
    <cellStyle name="Note 2 11 4" xfId="3598"/>
    <cellStyle name="Note 2 11 5" xfId="4640"/>
    <cellStyle name="Note 2 12" xfId="1061"/>
    <cellStyle name="Note 2 12 2" xfId="2105"/>
    <cellStyle name="Note 2 12 3" xfId="3147"/>
    <cellStyle name="Note 2 12 4" xfId="4189"/>
    <cellStyle name="Note 2 12 5" xfId="5231"/>
    <cellStyle name="Note 2 13" xfId="1115"/>
    <cellStyle name="Note 2 14" xfId="2157"/>
    <cellStyle name="Note 2 15" xfId="3199"/>
    <cellStyle name="Note 2 16" xfId="4241"/>
    <cellStyle name="Note 2 2" xfId="165"/>
    <cellStyle name="Note 2 2 2" xfId="687"/>
    <cellStyle name="Note 2 2 2 2" xfId="1731"/>
    <cellStyle name="Note 2 2 2 3" xfId="2773"/>
    <cellStyle name="Note 2 2 2 4" xfId="3815"/>
    <cellStyle name="Note 2 2 2 5" xfId="4857"/>
    <cellStyle name="Note 2 2 3" xfId="1210"/>
    <cellStyle name="Note 2 2 4" xfId="2252"/>
    <cellStyle name="Note 2 2 5" xfId="3294"/>
    <cellStyle name="Note 2 2 6" xfId="4336"/>
    <cellStyle name="Note 2 3" xfId="235"/>
    <cellStyle name="Note 2 3 2" xfId="757"/>
    <cellStyle name="Note 2 3 2 2" xfId="1801"/>
    <cellStyle name="Note 2 3 2 3" xfId="2843"/>
    <cellStyle name="Note 2 3 2 4" xfId="3885"/>
    <cellStyle name="Note 2 3 2 5" xfId="4927"/>
    <cellStyle name="Note 2 3 3" xfId="1280"/>
    <cellStyle name="Note 2 3 4" xfId="2322"/>
    <cellStyle name="Note 2 3 5" xfId="3364"/>
    <cellStyle name="Note 2 3 6" xfId="4406"/>
    <cellStyle name="Note 2 4" xfId="254"/>
    <cellStyle name="Note 2 4 2" xfId="776"/>
    <cellStyle name="Note 2 4 2 2" xfId="1820"/>
    <cellStyle name="Note 2 4 2 3" xfId="2862"/>
    <cellStyle name="Note 2 4 2 4" xfId="3904"/>
    <cellStyle name="Note 2 4 2 5" xfId="4946"/>
    <cellStyle name="Note 2 4 3" xfId="1299"/>
    <cellStyle name="Note 2 4 4" xfId="2341"/>
    <cellStyle name="Note 2 4 5" xfId="3383"/>
    <cellStyle name="Note 2 4 6" xfId="4425"/>
    <cellStyle name="Note 2 5" xfId="312"/>
    <cellStyle name="Note 2 5 2" xfId="834"/>
    <cellStyle name="Note 2 5 2 2" xfId="1878"/>
    <cellStyle name="Note 2 5 2 3" xfId="2920"/>
    <cellStyle name="Note 2 5 2 4" xfId="3962"/>
    <cellStyle name="Note 2 5 2 5" xfId="5004"/>
    <cellStyle name="Note 2 5 3" xfId="1357"/>
    <cellStyle name="Note 2 5 4" xfId="2399"/>
    <cellStyle name="Note 2 5 5" xfId="3441"/>
    <cellStyle name="Note 2 5 6" xfId="4483"/>
    <cellStyle name="Note 2 6" xfId="381"/>
    <cellStyle name="Note 2 6 2" xfId="893"/>
    <cellStyle name="Note 2 6 2 2" xfId="1937"/>
    <cellStyle name="Note 2 6 2 3" xfId="2979"/>
    <cellStyle name="Note 2 6 2 4" xfId="4021"/>
    <cellStyle name="Note 2 6 2 5" xfId="5063"/>
    <cellStyle name="Note 2 6 3" xfId="1426"/>
    <cellStyle name="Note 2 6 4" xfId="2468"/>
    <cellStyle name="Note 2 6 5" xfId="3510"/>
    <cellStyle name="Note 2 6 6" xfId="4552"/>
    <cellStyle name="Note 2 7" xfId="335"/>
    <cellStyle name="Note 2 7 2" xfId="853"/>
    <cellStyle name="Note 2 7 2 2" xfId="1897"/>
    <cellStyle name="Note 2 7 2 3" xfId="2939"/>
    <cellStyle name="Note 2 7 2 4" xfId="3981"/>
    <cellStyle name="Note 2 7 2 5" xfId="5023"/>
    <cellStyle name="Note 2 7 3" xfId="1380"/>
    <cellStyle name="Note 2 7 4" xfId="2422"/>
    <cellStyle name="Note 2 7 5" xfId="3464"/>
    <cellStyle name="Note 2 7 6" xfId="4506"/>
    <cellStyle name="Note 2 8" xfId="483"/>
    <cellStyle name="Note 2 8 2" xfId="973"/>
    <cellStyle name="Note 2 8 2 2" xfId="2017"/>
    <cellStyle name="Note 2 8 2 3" xfId="3059"/>
    <cellStyle name="Note 2 8 2 4" xfId="4101"/>
    <cellStyle name="Note 2 8 2 5" xfId="5143"/>
    <cellStyle name="Note 2 8 3" xfId="1527"/>
    <cellStyle name="Note 2 8 4" xfId="2569"/>
    <cellStyle name="Note 2 8 5" xfId="3611"/>
    <cellStyle name="Note 2 8 6" xfId="4653"/>
    <cellStyle name="Note 2 9" xfId="461"/>
    <cellStyle name="Note 2 9 2" xfId="952"/>
    <cellStyle name="Note 2 9 2 2" xfId="1996"/>
    <cellStyle name="Note 2 9 2 3" xfId="3038"/>
    <cellStyle name="Note 2 9 2 4" xfId="4080"/>
    <cellStyle name="Note 2 9 2 5" xfId="5122"/>
    <cellStyle name="Note 2 9 3" xfId="1505"/>
    <cellStyle name="Note 2 9 4" xfId="2547"/>
    <cellStyle name="Note 2 9 5" xfId="3589"/>
    <cellStyle name="Note 2 9 6" xfId="4631"/>
    <cellStyle name="Note 3" xfId="66"/>
    <cellStyle name="Note 3 10" xfId="591"/>
    <cellStyle name="Note 3 10 2" xfId="1635"/>
    <cellStyle name="Note 3 10 3" xfId="2677"/>
    <cellStyle name="Note 3 10 4" xfId="3719"/>
    <cellStyle name="Note 3 10 5" xfId="4761"/>
    <cellStyle name="Note 3 11" xfId="460"/>
    <cellStyle name="Note 3 11 2" xfId="1504"/>
    <cellStyle name="Note 3 11 3" xfId="2546"/>
    <cellStyle name="Note 3 11 4" xfId="3588"/>
    <cellStyle name="Note 3 11 5" xfId="4630"/>
    <cellStyle name="Note 3 12" xfId="1060"/>
    <cellStyle name="Note 3 12 2" xfId="2104"/>
    <cellStyle name="Note 3 12 3" xfId="3146"/>
    <cellStyle name="Note 3 12 4" xfId="4188"/>
    <cellStyle name="Note 3 12 5" xfId="5230"/>
    <cellStyle name="Note 3 13" xfId="1114"/>
    <cellStyle name="Note 3 14" xfId="2156"/>
    <cellStyle name="Note 3 15" xfId="3198"/>
    <cellStyle name="Note 3 16" xfId="4240"/>
    <cellStyle name="Note 3 2" xfId="164"/>
    <cellStyle name="Note 3 2 2" xfId="686"/>
    <cellStyle name="Note 3 2 2 2" xfId="1730"/>
    <cellStyle name="Note 3 2 2 3" xfId="2772"/>
    <cellStyle name="Note 3 2 2 4" xfId="3814"/>
    <cellStyle name="Note 3 2 2 5" xfId="4856"/>
    <cellStyle name="Note 3 2 3" xfId="1209"/>
    <cellStyle name="Note 3 2 4" xfId="2251"/>
    <cellStyle name="Note 3 2 5" xfId="3293"/>
    <cellStyle name="Note 3 2 6" xfId="4335"/>
    <cellStyle name="Note 3 3" xfId="230"/>
    <cellStyle name="Note 3 3 2" xfId="752"/>
    <cellStyle name="Note 3 3 2 2" xfId="1796"/>
    <cellStyle name="Note 3 3 2 3" xfId="2838"/>
    <cellStyle name="Note 3 3 2 4" xfId="3880"/>
    <cellStyle name="Note 3 3 2 5" xfId="4922"/>
    <cellStyle name="Note 3 3 3" xfId="1275"/>
    <cellStyle name="Note 3 3 4" xfId="2317"/>
    <cellStyle name="Note 3 3 5" xfId="3359"/>
    <cellStyle name="Note 3 3 6" xfId="4401"/>
    <cellStyle name="Note 3 4" xfId="253"/>
    <cellStyle name="Note 3 4 2" xfId="775"/>
    <cellStyle name="Note 3 4 2 2" xfId="1819"/>
    <cellStyle name="Note 3 4 2 3" xfId="2861"/>
    <cellStyle name="Note 3 4 2 4" xfId="3903"/>
    <cellStyle name="Note 3 4 2 5" xfId="4945"/>
    <cellStyle name="Note 3 4 3" xfId="1298"/>
    <cellStyle name="Note 3 4 4" xfId="2340"/>
    <cellStyle name="Note 3 4 5" xfId="3382"/>
    <cellStyle name="Note 3 4 6" xfId="4424"/>
    <cellStyle name="Note 3 5" xfId="309"/>
    <cellStyle name="Note 3 5 2" xfId="831"/>
    <cellStyle name="Note 3 5 2 2" xfId="1875"/>
    <cellStyle name="Note 3 5 2 3" xfId="2917"/>
    <cellStyle name="Note 3 5 2 4" xfId="3959"/>
    <cellStyle name="Note 3 5 2 5" xfId="5001"/>
    <cellStyle name="Note 3 5 3" xfId="1354"/>
    <cellStyle name="Note 3 5 4" xfId="2396"/>
    <cellStyle name="Note 3 5 5" xfId="3438"/>
    <cellStyle name="Note 3 5 6" xfId="4480"/>
    <cellStyle name="Note 3 6" xfId="380"/>
    <cellStyle name="Note 3 6 2" xfId="892"/>
    <cellStyle name="Note 3 6 2 2" xfId="1936"/>
    <cellStyle name="Note 3 6 2 3" xfId="2978"/>
    <cellStyle name="Note 3 6 2 4" xfId="4020"/>
    <cellStyle name="Note 3 6 2 5" xfId="5062"/>
    <cellStyle name="Note 3 6 3" xfId="1425"/>
    <cellStyle name="Note 3 6 4" xfId="2467"/>
    <cellStyle name="Note 3 6 5" xfId="3509"/>
    <cellStyle name="Note 3 6 6" xfId="4551"/>
    <cellStyle name="Note 3 7" xfId="422"/>
    <cellStyle name="Note 3 7 2" xfId="927"/>
    <cellStyle name="Note 3 7 2 2" xfId="1971"/>
    <cellStyle name="Note 3 7 2 3" xfId="3013"/>
    <cellStyle name="Note 3 7 2 4" xfId="4055"/>
    <cellStyle name="Note 3 7 2 5" xfId="5097"/>
    <cellStyle name="Note 3 7 3" xfId="1467"/>
    <cellStyle name="Note 3 7 4" xfId="2509"/>
    <cellStyle name="Note 3 7 5" xfId="3551"/>
    <cellStyle name="Note 3 7 6" xfId="4593"/>
    <cellStyle name="Note 3 8" xfId="482"/>
    <cellStyle name="Note 3 8 2" xfId="972"/>
    <cellStyle name="Note 3 8 2 2" xfId="2016"/>
    <cellStyle name="Note 3 8 2 3" xfId="3058"/>
    <cellStyle name="Note 3 8 2 4" xfId="4100"/>
    <cellStyle name="Note 3 8 2 5" xfId="5142"/>
    <cellStyle name="Note 3 8 3" xfId="1526"/>
    <cellStyle name="Note 3 8 4" xfId="2568"/>
    <cellStyle name="Note 3 8 5" xfId="3610"/>
    <cellStyle name="Note 3 8 6" xfId="4652"/>
    <cellStyle name="Note 3 9" xfId="553"/>
    <cellStyle name="Note 3 9 2" xfId="1033"/>
    <cellStyle name="Note 3 9 2 2" xfId="2077"/>
    <cellStyle name="Note 3 9 2 3" xfId="3119"/>
    <cellStyle name="Note 3 9 2 4" xfId="4161"/>
    <cellStyle name="Note 3 9 2 5" xfId="5203"/>
    <cellStyle name="Note 3 9 3" xfId="1597"/>
    <cellStyle name="Note 3 9 4" xfId="2639"/>
    <cellStyle name="Note 3 9 5" xfId="3681"/>
    <cellStyle name="Note 3 9 6" xfId="4723"/>
    <cellStyle name="Note 4" xfId="62"/>
    <cellStyle name="Note 4 10" xfId="587"/>
    <cellStyle name="Note 4 10 2" xfId="1631"/>
    <cellStyle name="Note 4 10 3" xfId="2673"/>
    <cellStyle name="Note 4 10 4" xfId="3715"/>
    <cellStyle name="Note 4 10 5" xfId="4757"/>
    <cellStyle name="Note 4 11" xfId="439"/>
    <cellStyle name="Note 4 11 2" xfId="1483"/>
    <cellStyle name="Note 4 11 3" xfId="2525"/>
    <cellStyle name="Note 4 11 4" xfId="3567"/>
    <cellStyle name="Note 4 11 5" xfId="4609"/>
    <cellStyle name="Note 4 12" xfId="1056"/>
    <cellStyle name="Note 4 12 2" xfId="2100"/>
    <cellStyle name="Note 4 12 3" xfId="3142"/>
    <cellStyle name="Note 4 12 4" xfId="4184"/>
    <cellStyle name="Note 4 12 5" xfId="5226"/>
    <cellStyle name="Note 4 13" xfId="1110"/>
    <cellStyle name="Note 4 14" xfId="2152"/>
    <cellStyle name="Note 4 15" xfId="3194"/>
    <cellStyle name="Note 4 16" xfId="4236"/>
    <cellStyle name="Note 4 2" xfId="160"/>
    <cellStyle name="Note 4 2 2" xfId="682"/>
    <cellStyle name="Note 4 2 2 2" xfId="1726"/>
    <cellStyle name="Note 4 2 2 3" xfId="2768"/>
    <cellStyle name="Note 4 2 2 4" xfId="3810"/>
    <cellStyle name="Note 4 2 2 5" xfId="4852"/>
    <cellStyle name="Note 4 2 3" xfId="1205"/>
    <cellStyle name="Note 4 2 4" xfId="2247"/>
    <cellStyle name="Note 4 2 5" xfId="3289"/>
    <cellStyle name="Note 4 2 6" xfId="4331"/>
    <cellStyle name="Note 4 3" xfId="211"/>
    <cellStyle name="Note 4 3 2" xfId="733"/>
    <cellStyle name="Note 4 3 2 2" xfId="1777"/>
    <cellStyle name="Note 4 3 2 3" xfId="2819"/>
    <cellStyle name="Note 4 3 2 4" xfId="3861"/>
    <cellStyle name="Note 4 3 2 5" xfId="4903"/>
    <cellStyle name="Note 4 3 3" xfId="1256"/>
    <cellStyle name="Note 4 3 4" xfId="2298"/>
    <cellStyle name="Note 4 3 5" xfId="3340"/>
    <cellStyle name="Note 4 3 6" xfId="4382"/>
    <cellStyle name="Note 4 4" xfId="249"/>
    <cellStyle name="Note 4 4 2" xfId="771"/>
    <cellStyle name="Note 4 4 2 2" xfId="1815"/>
    <cellStyle name="Note 4 4 2 3" xfId="2857"/>
    <cellStyle name="Note 4 4 2 4" xfId="3899"/>
    <cellStyle name="Note 4 4 2 5" xfId="4941"/>
    <cellStyle name="Note 4 4 3" xfId="1294"/>
    <cellStyle name="Note 4 4 4" xfId="2336"/>
    <cellStyle name="Note 4 4 5" xfId="3378"/>
    <cellStyle name="Note 4 4 6" xfId="4420"/>
    <cellStyle name="Note 4 5" xfId="291"/>
    <cellStyle name="Note 4 5 2" xfId="813"/>
    <cellStyle name="Note 4 5 2 2" xfId="1857"/>
    <cellStyle name="Note 4 5 2 3" xfId="2899"/>
    <cellStyle name="Note 4 5 2 4" xfId="3941"/>
    <cellStyle name="Note 4 5 2 5" xfId="4983"/>
    <cellStyle name="Note 4 5 3" xfId="1336"/>
    <cellStyle name="Note 4 5 4" xfId="2378"/>
    <cellStyle name="Note 4 5 5" xfId="3420"/>
    <cellStyle name="Note 4 5 6" xfId="4462"/>
    <cellStyle name="Note 4 6" xfId="376"/>
    <cellStyle name="Note 4 6 2" xfId="888"/>
    <cellStyle name="Note 4 6 2 2" xfId="1932"/>
    <cellStyle name="Note 4 6 2 3" xfId="2974"/>
    <cellStyle name="Note 4 6 2 4" xfId="4016"/>
    <cellStyle name="Note 4 6 2 5" xfId="5058"/>
    <cellStyle name="Note 4 6 3" xfId="1421"/>
    <cellStyle name="Note 4 6 4" xfId="2463"/>
    <cellStyle name="Note 4 6 5" xfId="3505"/>
    <cellStyle name="Note 4 6 6" xfId="4547"/>
    <cellStyle name="Note 4 7" xfId="331"/>
    <cellStyle name="Note 4 7 2" xfId="849"/>
    <cellStyle name="Note 4 7 2 2" xfId="1893"/>
    <cellStyle name="Note 4 7 2 3" xfId="2935"/>
    <cellStyle name="Note 4 7 2 4" xfId="3977"/>
    <cellStyle name="Note 4 7 2 5" xfId="5019"/>
    <cellStyle name="Note 4 7 3" xfId="1376"/>
    <cellStyle name="Note 4 7 4" xfId="2418"/>
    <cellStyle name="Note 4 7 5" xfId="3460"/>
    <cellStyle name="Note 4 7 6" xfId="4502"/>
    <cellStyle name="Note 4 8" xfId="478"/>
    <cellStyle name="Note 4 8 2" xfId="968"/>
    <cellStyle name="Note 4 8 2 2" xfId="2012"/>
    <cellStyle name="Note 4 8 2 3" xfId="3054"/>
    <cellStyle name="Note 4 8 2 4" xfId="4096"/>
    <cellStyle name="Note 4 8 2 5" xfId="5138"/>
    <cellStyle name="Note 4 8 3" xfId="1522"/>
    <cellStyle name="Note 4 8 4" xfId="2564"/>
    <cellStyle name="Note 4 8 5" xfId="3606"/>
    <cellStyle name="Note 4 8 6" xfId="4648"/>
    <cellStyle name="Note 4 9" xfId="527"/>
    <cellStyle name="Note 4 9 2" xfId="1015"/>
    <cellStyle name="Note 4 9 2 2" xfId="2059"/>
    <cellStyle name="Note 4 9 2 3" xfId="3101"/>
    <cellStyle name="Note 4 9 2 4" xfId="4143"/>
    <cellStyle name="Note 4 9 2 5" xfId="5185"/>
    <cellStyle name="Note 4 9 3" xfId="1571"/>
    <cellStyle name="Note 4 9 4" xfId="2613"/>
    <cellStyle name="Note 4 9 5" xfId="3655"/>
    <cellStyle name="Note 4 9 6" xfId="4697"/>
    <cellStyle name="Note 5" xfId="64"/>
    <cellStyle name="Note 5 10" xfId="589"/>
    <cellStyle name="Note 5 10 2" xfId="1633"/>
    <cellStyle name="Note 5 10 3" xfId="2675"/>
    <cellStyle name="Note 5 10 4" xfId="3717"/>
    <cellStyle name="Note 5 10 5" xfId="4759"/>
    <cellStyle name="Note 5 11" xfId="443"/>
    <cellStyle name="Note 5 11 2" xfId="1487"/>
    <cellStyle name="Note 5 11 3" xfId="2529"/>
    <cellStyle name="Note 5 11 4" xfId="3571"/>
    <cellStyle name="Note 5 11 5" xfId="4613"/>
    <cellStyle name="Note 5 12" xfId="1058"/>
    <cellStyle name="Note 5 12 2" xfId="2102"/>
    <cellStyle name="Note 5 12 3" xfId="3144"/>
    <cellStyle name="Note 5 12 4" xfId="4186"/>
    <cellStyle name="Note 5 12 5" xfId="5228"/>
    <cellStyle name="Note 5 13" xfId="1112"/>
    <cellStyle name="Note 5 14" xfId="2154"/>
    <cellStyle name="Note 5 15" xfId="3196"/>
    <cellStyle name="Note 5 16" xfId="4238"/>
    <cellStyle name="Note 5 2" xfId="162"/>
    <cellStyle name="Note 5 2 2" xfId="684"/>
    <cellStyle name="Note 5 2 2 2" xfId="1728"/>
    <cellStyle name="Note 5 2 2 3" xfId="2770"/>
    <cellStyle name="Note 5 2 2 4" xfId="3812"/>
    <cellStyle name="Note 5 2 2 5" xfId="4854"/>
    <cellStyle name="Note 5 2 3" xfId="1207"/>
    <cellStyle name="Note 5 2 4" xfId="2249"/>
    <cellStyle name="Note 5 2 5" xfId="3291"/>
    <cellStyle name="Note 5 2 6" xfId="4333"/>
    <cellStyle name="Note 5 3" xfId="224"/>
    <cellStyle name="Note 5 3 2" xfId="746"/>
    <cellStyle name="Note 5 3 2 2" xfId="1790"/>
    <cellStyle name="Note 5 3 2 3" xfId="2832"/>
    <cellStyle name="Note 5 3 2 4" xfId="3874"/>
    <cellStyle name="Note 5 3 2 5" xfId="4916"/>
    <cellStyle name="Note 5 3 3" xfId="1269"/>
    <cellStyle name="Note 5 3 4" xfId="2311"/>
    <cellStyle name="Note 5 3 5" xfId="3353"/>
    <cellStyle name="Note 5 3 6" xfId="4395"/>
    <cellStyle name="Note 5 4" xfId="251"/>
    <cellStyle name="Note 5 4 2" xfId="773"/>
    <cellStyle name="Note 5 4 2 2" xfId="1817"/>
    <cellStyle name="Note 5 4 2 3" xfId="2859"/>
    <cellStyle name="Note 5 4 2 4" xfId="3901"/>
    <cellStyle name="Note 5 4 2 5" xfId="4943"/>
    <cellStyle name="Note 5 4 3" xfId="1296"/>
    <cellStyle name="Note 5 4 4" xfId="2338"/>
    <cellStyle name="Note 5 4 5" xfId="3380"/>
    <cellStyle name="Note 5 4 6" xfId="4422"/>
    <cellStyle name="Note 5 5" xfId="303"/>
    <cellStyle name="Note 5 5 2" xfId="825"/>
    <cellStyle name="Note 5 5 2 2" xfId="1869"/>
    <cellStyle name="Note 5 5 2 3" xfId="2911"/>
    <cellStyle name="Note 5 5 2 4" xfId="3953"/>
    <cellStyle name="Note 5 5 2 5" xfId="4995"/>
    <cellStyle name="Note 5 5 3" xfId="1348"/>
    <cellStyle name="Note 5 5 4" xfId="2390"/>
    <cellStyle name="Note 5 5 5" xfId="3432"/>
    <cellStyle name="Note 5 5 6" xfId="4474"/>
    <cellStyle name="Note 5 6" xfId="378"/>
    <cellStyle name="Note 5 6 2" xfId="890"/>
    <cellStyle name="Note 5 6 2 2" xfId="1934"/>
    <cellStyle name="Note 5 6 2 3" xfId="2976"/>
    <cellStyle name="Note 5 6 2 4" xfId="4018"/>
    <cellStyle name="Note 5 6 2 5" xfId="5060"/>
    <cellStyle name="Note 5 6 3" xfId="1423"/>
    <cellStyle name="Note 5 6 4" xfId="2465"/>
    <cellStyle name="Note 5 6 5" xfId="3507"/>
    <cellStyle name="Note 5 6 6" xfId="4549"/>
    <cellStyle name="Note 5 7" xfId="333"/>
    <cellStyle name="Note 5 7 2" xfId="851"/>
    <cellStyle name="Note 5 7 2 2" xfId="1895"/>
    <cellStyle name="Note 5 7 2 3" xfId="2937"/>
    <cellStyle name="Note 5 7 2 4" xfId="3979"/>
    <cellStyle name="Note 5 7 2 5" xfId="5021"/>
    <cellStyle name="Note 5 7 3" xfId="1378"/>
    <cellStyle name="Note 5 7 4" xfId="2420"/>
    <cellStyle name="Note 5 7 5" xfId="3462"/>
    <cellStyle name="Note 5 7 6" xfId="4504"/>
    <cellStyle name="Note 5 8" xfId="480"/>
    <cellStyle name="Note 5 8 2" xfId="970"/>
    <cellStyle name="Note 5 8 2 2" xfId="2014"/>
    <cellStyle name="Note 5 8 2 3" xfId="3056"/>
    <cellStyle name="Note 5 8 2 4" xfId="4098"/>
    <cellStyle name="Note 5 8 2 5" xfId="5140"/>
    <cellStyle name="Note 5 8 3" xfId="1524"/>
    <cellStyle name="Note 5 8 4" xfId="2566"/>
    <cellStyle name="Note 5 8 5" xfId="3608"/>
    <cellStyle name="Note 5 8 6" xfId="4650"/>
    <cellStyle name="Note 5 9" xfId="547"/>
    <cellStyle name="Note 5 9 2" xfId="1029"/>
    <cellStyle name="Note 5 9 2 2" xfId="2073"/>
    <cellStyle name="Note 5 9 2 3" xfId="3115"/>
    <cellStyle name="Note 5 9 2 4" xfId="4157"/>
    <cellStyle name="Note 5 9 2 5" xfId="5199"/>
    <cellStyle name="Note 5 9 3" xfId="1591"/>
    <cellStyle name="Note 5 9 4" xfId="2633"/>
    <cellStyle name="Note 5 9 5" xfId="3675"/>
    <cellStyle name="Note 5 9 6" xfId="4717"/>
    <cellStyle name="Note 6" xfId="82"/>
    <cellStyle name="Note 6 10" xfId="606"/>
    <cellStyle name="Note 6 10 2" xfId="1650"/>
    <cellStyle name="Note 6 10 3" xfId="2692"/>
    <cellStyle name="Note 6 10 4" xfId="3734"/>
    <cellStyle name="Note 6 10 5" xfId="4776"/>
    <cellStyle name="Note 6 11" xfId="354"/>
    <cellStyle name="Note 6 11 2" xfId="1399"/>
    <cellStyle name="Note 6 11 3" xfId="2441"/>
    <cellStyle name="Note 6 11 4" xfId="3483"/>
    <cellStyle name="Note 6 11 5" xfId="4525"/>
    <cellStyle name="Note 6 12" xfId="1075"/>
    <cellStyle name="Note 6 12 2" xfId="2119"/>
    <cellStyle name="Note 6 12 3" xfId="3161"/>
    <cellStyle name="Note 6 12 4" xfId="4203"/>
    <cellStyle name="Note 6 12 5" xfId="5245"/>
    <cellStyle name="Note 6 13" xfId="1129"/>
    <cellStyle name="Note 6 14" xfId="2171"/>
    <cellStyle name="Note 6 15" xfId="3213"/>
    <cellStyle name="Note 6 16" xfId="4255"/>
    <cellStyle name="Note 6 2" xfId="179"/>
    <cellStyle name="Note 6 2 2" xfId="701"/>
    <cellStyle name="Note 6 2 2 2" xfId="1745"/>
    <cellStyle name="Note 6 2 2 3" xfId="2787"/>
    <cellStyle name="Note 6 2 2 4" xfId="3829"/>
    <cellStyle name="Note 6 2 2 5" xfId="4871"/>
    <cellStyle name="Note 6 2 3" xfId="1224"/>
    <cellStyle name="Note 6 2 4" xfId="2266"/>
    <cellStyle name="Note 6 2 5" xfId="3308"/>
    <cellStyle name="Note 6 2 6" xfId="4350"/>
    <cellStyle name="Note 6 3" xfId="203"/>
    <cellStyle name="Note 6 3 2" xfId="725"/>
    <cellStyle name="Note 6 3 2 2" xfId="1769"/>
    <cellStyle name="Note 6 3 2 3" xfId="2811"/>
    <cellStyle name="Note 6 3 2 4" xfId="3853"/>
    <cellStyle name="Note 6 3 2 5" xfId="4895"/>
    <cellStyle name="Note 6 3 3" xfId="1248"/>
    <cellStyle name="Note 6 3 4" xfId="2290"/>
    <cellStyle name="Note 6 3 5" xfId="3332"/>
    <cellStyle name="Note 6 3 6" xfId="4374"/>
    <cellStyle name="Note 6 4" xfId="265"/>
    <cellStyle name="Note 6 4 2" xfId="787"/>
    <cellStyle name="Note 6 4 2 2" xfId="1831"/>
    <cellStyle name="Note 6 4 2 3" xfId="2873"/>
    <cellStyle name="Note 6 4 2 4" xfId="3915"/>
    <cellStyle name="Note 6 4 2 5" xfId="4957"/>
    <cellStyle name="Note 6 4 3" xfId="1310"/>
    <cellStyle name="Note 6 4 4" xfId="2352"/>
    <cellStyle name="Note 6 4 5" xfId="3394"/>
    <cellStyle name="Note 6 4 6" xfId="4436"/>
    <cellStyle name="Note 6 5" xfId="204"/>
    <cellStyle name="Note 6 5 2" xfId="726"/>
    <cellStyle name="Note 6 5 2 2" xfId="1770"/>
    <cellStyle name="Note 6 5 2 3" xfId="2812"/>
    <cellStyle name="Note 6 5 2 4" xfId="3854"/>
    <cellStyle name="Note 6 5 2 5" xfId="4896"/>
    <cellStyle name="Note 6 5 3" xfId="1249"/>
    <cellStyle name="Note 6 5 4" xfId="2291"/>
    <cellStyle name="Note 6 5 5" xfId="3333"/>
    <cellStyle name="Note 6 5 6" xfId="4375"/>
    <cellStyle name="Note 6 6" xfId="395"/>
    <cellStyle name="Note 6 6 2" xfId="904"/>
    <cellStyle name="Note 6 6 2 2" xfId="1948"/>
    <cellStyle name="Note 6 6 2 3" xfId="2990"/>
    <cellStyle name="Note 6 6 2 4" xfId="4032"/>
    <cellStyle name="Note 6 6 2 5" xfId="5074"/>
    <cellStyle name="Note 6 6 3" xfId="1440"/>
    <cellStyle name="Note 6 6 4" xfId="2482"/>
    <cellStyle name="Note 6 6 5" xfId="3524"/>
    <cellStyle name="Note 6 6 6" xfId="4566"/>
    <cellStyle name="Note 6 7" xfId="339"/>
    <cellStyle name="Note 6 7 2" xfId="857"/>
    <cellStyle name="Note 6 7 2 2" xfId="1901"/>
    <cellStyle name="Note 6 7 2 3" xfId="2943"/>
    <cellStyle name="Note 6 7 2 4" xfId="3985"/>
    <cellStyle name="Note 6 7 2 5" xfId="5027"/>
    <cellStyle name="Note 6 7 3" xfId="1384"/>
    <cellStyle name="Note 6 7 4" xfId="2426"/>
    <cellStyle name="Note 6 7 5" xfId="3468"/>
    <cellStyle name="Note 6 7 6" xfId="4510"/>
    <cellStyle name="Note 6 8" xfId="496"/>
    <cellStyle name="Note 6 8 2" xfId="986"/>
    <cellStyle name="Note 6 8 2 2" xfId="2030"/>
    <cellStyle name="Note 6 8 2 3" xfId="3072"/>
    <cellStyle name="Note 6 8 2 4" xfId="4114"/>
    <cellStyle name="Note 6 8 2 5" xfId="5156"/>
    <cellStyle name="Note 6 8 3" xfId="1540"/>
    <cellStyle name="Note 6 8 4" xfId="2582"/>
    <cellStyle name="Note 6 8 5" xfId="3624"/>
    <cellStyle name="Note 6 8 6" xfId="4666"/>
    <cellStyle name="Note 6 9" xfId="531"/>
    <cellStyle name="Note 6 9 2" xfId="1018"/>
    <cellStyle name="Note 6 9 2 2" xfId="2062"/>
    <cellStyle name="Note 6 9 2 3" xfId="3104"/>
    <cellStyle name="Note 6 9 2 4" xfId="4146"/>
    <cellStyle name="Note 6 9 2 5" xfId="5188"/>
    <cellStyle name="Note 6 9 3" xfId="1575"/>
    <cellStyle name="Note 6 9 4" xfId="2617"/>
    <cellStyle name="Note 6 9 5" xfId="3659"/>
    <cellStyle name="Note 6 9 6" xfId="4701"/>
    <cellStyle name="Note 7" xfId="87"/>
    <cellStyle name="Note 7 10" xfId="611"/>
    <cellStyle name="Note 7 10 2" xfId="1655"/>
    <cellStyle name="Note 7 10 3" xfId="2697"/>
    <cellStyle name="Note 7 10 4" xfId="3739"/>
    <cellStyle name="Note 7 10 5" xfId="4781"/>
    <cellStyle name="Note 7 11" xfId="431"/>
    <cellStyle name="Note 7 11 2" xfId="1475"/>
    <cellStyle name="Note 7 11 3" xfId="2517"/>
    <cellStyle name="Note 7 11 4" xfId="3559"/>
    <cellStyle name="Note 7 11 5" xfId="4601"/>
    <cellStyle name="Note 7 12" xfId="1080"/>
    <cellStyle name="Note 7 12 2" xfId="2124"/>
    <cellStyle name="Note 7 12 3" xfId="3166"/>
    <cellStyle name="Note 7 12 4" xfId="4208"/>
    <cellStyle name="Note 7 12 5" xfId="5250"/>
    <cellStyle name="Note 7 13" xfId="1134"/>
    <cellStyle name="Note 7 14" xfId="2176"/>
    <cellStyle name="Note 7 15" xfId="3218"/>
    <cellStyle name="Note 7 16" xfId="4260"/>
    <cellStyle name="Note 7 2" xfId="184"/>
    <cellStyle name="Note 7 2 2" xfId="706"/>
    <cellStyle name="Note 7 2 2 2" xfId="1750"/>
    <cellStyle name="Note 7 2 2 3" xfId="2792"/>
    <cellStyle name="Note 7 2 2 4" xfId="3834"/>
    <cellStyle name="Note 7 2 2 5" xfId="4876"/>
    <cellStyle name="Note 7 2 3" xfId="1229"/>
    <cellStyle name="Note 7 2 4" xfId="2271"/>
    <cellStyle name="Note 7 2 5" xfId="3313"/>
    <cellStyle name="Note 7 2 6" xfId="4355"/>
    <cellStyle name="Note 7 3" xfId="225"/>
    <cellStyle name="Note 7 3 2" xfId="747"/>
    <cellStyle name="Note 7 3 2 2" xfId="1791"/>
    <cellStyle name="Note 7 3 2 3" xfId="2833"/>
    <cellStyle name="Note 7 3 2 4" xfId="3875"/>
    <cellStyle name="Note 7 3 2 5" xfId="4917"/>
    <cellStyle name="Note 7 3 3" xfId="1270"/>
    <cellStyle name="Note 7 3 4" xfId="2312"/>
    <cellStyle name="Note 7 3 5" xfId="3354"/>
    <cellStyle name="Note 7 3 6" xfId="4396"/>
    <cellStyle name="Note 7 4" xfId="270"/>
    <cellStyle name="Note 7 4 2" xfId="792"/>
    <cellStyle name="Note 7 4 2 2" xfId="1836"/>
    <cellStyle name="Note 7 4 2 3" xfId="2878"/>
    <cellStyle name="Note 7 4 2 4" xfId="3920"/>
    <cellStyle name="Note 7 4 2 5" xfId="4962"/>
    <cellStyle name="Note 7 4 3" xfId="1315"/>
    <cellStyle name="Note 7 4 4" xfId="2357"/>
    <cellStyle name="Note 7 4 5" xfId="3399"/>
    <cellStyle name="Note 7 4 6" xfId="4441"/>
    <cellStyle name="Note 7 5" xfId="304"/>
    <cellStyle name="Note 7 5 2" xfId="826"/>
    <cellStyle name="Note 7 5 2 2" xfId="1870"/>
    <cellStyle name="Note 7 5 2 3" xfId="2912"/>
    <cellStyle name="Note 7 5 2 4" xfId="3954"/>
    <cellStyle name="Note 7 5 2 5" xfId="4996"/>
    <cellStyle name="Note 7 5 3" xfId="1349"/>
    <cellStyle name="Note 7 5 4" xfId="2391"/>
    <cellStyle name="Note 7 5 5" xfId="3433"/>
    <cellStyle name="Note 7 5 6" xfId="4475"/>
    <cellStyle name="Note 7 6" xfId="400"/>
    <cellStyle name="Note 7 6 2" xfId="909"/>
    <cellStyle name="Note 7 6 2 2" xfId="1953"/>
    <cellStyle name="Note 7 6 2 3" xfId="2995"/>
    <cellStyle name="Note 7 6 2 4" xfId="4037"/>
    <cellStyle name="Note 7 6 2 5" xfId="5079"/>
    <cellStyle name="Note 7 6 3" xfId="1445"/>
    <cellStyle name="Note 7 6 4" xfId="2487"/>
    <cellStyle name="Note 7 6 5" xfId="3529"/>
    <cellStyle name="Note 7 6 6" xfId="4571"/>
    <cellStyle name="Note 7 7" xfId="343"/>
    <cellStyle name="Note 7 7 2" xfId="861"/>
    <cellStyle name="Note 7 7 2 2" xfId="1905"/>
    <cellStyle name="Note 7 7 2 3" xfId="2947"/>
    <cellStyle name="Note 7 7 2 4" xfId="3989"/>
    <cellStyle name="Note 7 7 2 5" xfId="5031"/>
    <cellStyle name="Note 7 7 3" xfId="1388"/>
    <cellStyle name="Note 7 7 4" xfId="2430"/>
    <cellStyle name="Note 7 7 5" xfId="3472"/>
    <cellStyle name="Note 7 7 6" xfId="4514"/>
    <cellStyle name="Note 7 8" xfId="501"/>
    <cellStyle name="Note 7 8 2" xfId="991"/>
    <cellStyle name="Note 7 8 2 2" xfId="2035"/>
    <cellStyle name="Note 7 8 2 3" xfId="3077"/>
    <cellStyle name="Note 7 8 2 4" xfId="4119"/>
    <cellStyle name="Note 7 8 2 5" xfId="5161"/>
    <cellStyle name="Note 7 8 3" xfId="1545"/>
    <cellStyle name="Note 7 8 4" xfId="2587"/>
    <cellStyle name="Note 7 8 5" xfId="3629"/>
    <cellStyle name="Note 7 8 6" xfId="4671"/>
    <cellStyle name="Note 7 9" xfId="546"/>
    <cellStyle name="Note 7 9 2" xfId="1028"/>
    <cellStyle name="Note 7 9 2 2" xfId="2072"/>
    <cellStyle name="Note 7 9 2 3" xfId="3114"/>
    <cellStyle name="Note 7 9 2 4" xfId="4156"/>
    <cellStyle name="Note 7 9 2 5" xfId="5198"/>
    <cellStyle name="Note 7 9 3" xfId="1590"/>
    <cellStyle name="Note 7 9 4" xfId="2632"/>
    <cellStyle name="Note 7 9 5" xfId="3674"/>
    <cellStyle name="Note 7 9 6" xfId="4716"/>
    <cellStyle name="Note 8" xfId="89"/>
    <cellStyle name="Note 8 10" xfId="613"/>
    <cellStyle name="Note 8 10 2" xfId="1657"/>
    <cellStyle name="Note 8 10 3" xfId="2699"/>
    <cellStyle name="Note 8 10 4" xfId="3741"/>
    <cellStyle name="Note 8 10 5" xfId="4783"/>
    <cellStyle name="Note 8 11" xfId="360"/>
    <cellStyle name="Note 8 11 2" xfId="1405"/>
    <cellStyle name="Note 8 11 3" xfId="2447"/>
    <cellStyle name="Note 8 11 4" xfId="3489"/>
    <cellStyle name="Note 8 11 5" xfId="4531"/>
    <cellStyle name="Note 8 12" xfId="1082"/>
    <cellStyle name="Note 8 12 2" xfId="2126"/>
    <cellStyle name="Note 8 12 3" xfId="3168"/>
    <cellStyle name="Note 8 12 4" xfId="4210"/>
    <cellStyle name="Note 8 12 5" xfId="5252"/>
    <cellStyle name="Note 8 13" xfId="1136"/>
    <cellStyle name="Note 8 14" xfId="2178"/>
    <cellStyle name="Note 8 15" xfId="3220"/>
    <cellStyle name="Note 8 16" xfId="4262"/>
    <cellStyle name="Note 8 2" xfId="186"/>
    <cellStyle name="Note 8 2 2" xfId="708"/>
    <cellStyle name="Note 8 2 2 2" xfId="1752"/>
    <cellStyle name="Note 8 2 2 3" xfId="2794"/>
    <cellStyle name="Note 8 2 2 4" xfId="3836"/>
    <cellStyle name="Note 8 2 2 5" xfId="4878"/>
    <cellStyle name="Note 8 2 3" xfId="1231"/>
    <cellStyle name="Note 8 2 4" xfId="2273"/>
    <cellStyle name="Note 8 2 5" xfId="3315"/>
    <cellStyle name="Note 8 2 6" xfId="4357"/>
    <cellStyle name="Note 8 3" xfId="231"/>
    <cellStyle name="Note 8 3 2" xfId="753"/>
    <cellStyle name="Note 8 3 2 2" xfId="1797"/>
    <cellStyle name="Note 8 3 2 3" xfId="2839"/>
    <cellStyle name="Note 8 3 2 4" xfId="3881"/>
    <cellStyle name="Note 8 3 2 5" xfId="4923"/>
    <cellStyle name="Note 8 3 3" xfId="1276"/>
    <cellStyle name="Note 8 3 4" xfId="2318"/>
    <cellStyle name="Note 8 3 5" xfId="3360"/>
    <cellStyle name="Note 8 3 6" xfId="4402"/>
    <cellStyle name="Note 8 4" xfId="272"/>
    <cellStyle name="Note 8 4 2" xfId="794"/>
    <cellStyle name="Note 8 4 2 2" xfId="1838"/>
    <cellStyle name="Note 8 4 2 3" xfId="2880"/>
    <cellStyle name="Note 8 4 2 4" xfId="3922"/>
    <cellStyle name="Note 8 4 2 5" xfId="4964"/>
    <cellStyle name="Note 8 4 3" xfId="1317"/>
    <cellStyle name="Note 8 4 4" xfId="2359"/>
    <cellStyle name="Note 8 4 5" xfId="3401"/>
    <cellStyle name="Note 8 4 6" xfId="4443"/>
    <cellStyle name="Note 8 5" xfId="310"/>
    <cellStyle name="Note 8 5 2" xfId="832"/>
    <cellStyle name="Note 8 5 2 2" xfId="1876"/>
    <cellStyle name="Note 8 5 2 3" xfId="2918"/>
    <cellStyle name="Note 8 5 2 4" xfId="3960"/>
    <cellStyle name="Note 8 5 2 5" xfId="5002"/>
    <cellStyle name="Note 8 5 3" xfId="1355"/>
    <cellStyle name="Note 8 5 4" xfId="2397"/>
    <cellStyle name="Note 8 5 5" xfId="3439"/>
    <cellStyle name="Note 8 5 6" xfId="4481"/>
    <cellStyle name="Note 8 6" xfId="402"/>
    <cellStyle name="Note 8 6 2" xfId="911"/>
    <cellStyle name="Note 8 6 2 2" xfId="1955"/>
    <cellStyle name="Note 8 6 2 3" xfId="2997"/>
    <cellStyle name="Note 8 6 2 4" xfId="4039"/>
    <cellStyle name="Note 8 6 2 5" xfId="5081"/>
    <cellStyle name="Note 8 6 3" xfId="1447"/>
    <cellStyle name="Note 8 6 4" xfId="2489"/>
    <cellStyle name="Note 8 6 5" xfId="3531"/>
    <cellStyle name="Note 8 6 6" xfId="4573"/>
    <cellStyle name="Note 8 7" xfId="345"/>
    <cellStyle name="Note 8 7 2" xfId="863"/>
    <cellStyle name="Note 8 7 2 2" xfId="1907"/>
    <cellStyle name="Note 8 7 2 3" xfId="2949"/>
    <cellStyle name="Note 8 7 2 4" xfId="3991"/>
    <cellStyle name="Note 8 7 2 5" xfId="5033"/>
    <cellStyle name="Note 8 7 3" xfId="1390"/>
    <cellStyle name="Note 8 7 4" xfId="2432"/>
    <cellStyle name="Note 8 7 5" xfId="3474"/>
    <cellStyle name="Note 8 7 6" xfId="4516"/>
    <cellStyle name="Note 8 8" xfId="503"/>
    <cellStyle name="Note 8 8 2" xfId="993"/>
    <cellStyle name="Note 8 8 2 2" xfId="2037"/>
    <cellStyle name="Note 8 8 2 3" xfId="3079"/>
    <cellStyle name="Note 8 8 2 4" xfId="4121"/>
    <cellStyle name="Note 8 8 2 5" xfId="5163"/>
    <cellStyle name="Note 8 8 3" xfId="1547"/>
    <cellStyle name="Note 8 8 4" xfId="2589"/>
    <cellStyle name="Note 8 8 5" xfId="3631"/>
    <cellStyle name="Note 8 8 6" xfId="4673"/>
    <cellStyle name="Note 8 9" xfId="560"/>
    <cellStyle name="Note 8 9 2" xfId="1036"/>
    <cellStyle name="Note 8 9 2 2" xfId="2080"/>
    <cellStyle name="Note 8 9 2 3" xfId="3122"/>
    <cellStyle name="Note 8 9 2 4" xfId="4164"/>
    <cellStyle name="Note 8 9 2 5" xfId="5206"/>
    <cellStyle name="Note 8 9 3" xfId="1604"/>
    <cellStyle name="Note 8 9 4" xfId="2646"/>
    <cellStyle name="Note 8 9 5" xfId="3688"/>
    <cellStyle name="Note 8 9 6" xfId="4730"/>
    <cellStyle name="Note 9" xfId="102"/>
    <cellStyle name="Note 9 10" xfId="625"/>
    <cellStyle name="Note 9 10 2" xfId="1669"/>
    <cellStyle name="Note 9 10 3" xfId="2711"/>
    <cellStyle name="Note 9 10 4" xfId="3753"/>
    <cellStyle name="Note 9 10 5" xfId="4795"/>
    <cellStyle name="Note 9 11" xfId="427"/>
    <cellStyle name="Note 9 11 2" xfId="1471"/>
    <cellStyle name="Note 9 11 3" xfId="2513"/>
    <cellStyle name="Note 9 11 4" xfId="3555"/>
    <cellStyle name="Note 9 11 5" xfId="4597"/>
    <cellStyle name="Note 9 12" xfId="1088"/>
    <cellStyle name="Note 9 12 2" xfId="2132"/>
    <cellStyle name="Note 9 12 3" xfId="3174"/>
    <cellStyle name="Note 9 12 4" xfId="4216"/>
    <cellStyle name="Note 9 12 5" xfId="5258"/>
    <cellStyle name="Note 9 13" xfId="1148"/>
    <cellStyle name="Note 9 14" xfId="2190"/>
    <cellStyle name="Note 9 15" xfId="3232"/>
    <cellStyle name="Note 9 16" xfId="4274"/>
    <cellStyle name="Note 9 2" xfId="192"/>
    <cellStyle name="Note 9 2 2" xfId="714"/>
    <cellStyle name="Note 9 2 2 2" xfId="1758"/>
    <cellStyle name="Note 9 2 2 3" xfId="2800"/>
    <cellStyle name="Note 9 2 2 4" xfId="3842"/>
    <cellStyle name="Note 9 2 2 5" xfId="4884"/>
    <cellStyle name="Note 9 2 3" xfId="1237"/>
    <cellStyle name="Note 9 2 4" xfId="2279"/>
    <cellStyle name="Note 9 2 5" xfId="3321"/>
    <cellStyle name="Note 9 2 6" xfId="4363"/>
    <cellStyle name="Note 9 3" xfId="98"/>
    <cellStyle name="Note 9 3 2" xfId="621"/>
    <cellStyle name="Note 9 3 2 2" xfId="1665"/>
    <cellStyle name="Note 9 3 2 3" xfId="2707"/>
    <cellStyle name="Note 9 3 2 4" xfId="3749"/>
    <cellStyle name="Note 9 3 2 5" xfId="4791"/>
    <cellStyle name="Note 9 3 3" xfId="1144"/>
    <cellStyle name="Note 9 3 4" xfId="2186"/>
    <cellStyle name="Note 9 3 5" xfId="3228"/>
    <cellStyle name="Note 9 3 6" xfId="4270"/>
    <cellStyle name="Note 9 4" xfId="278"/>
    <cellStyle name="Note 9 4 2" xfId="800"/>
    <cellStyle name="Note 9 4 2 2" xfId="1844"/>
    <cellStyle name="Note 9 4 2 3" xfId="2886"/>
    <cellStyle name="Note 9 4 2 4" xfId="3928"/>
    <cellStyle name="Note 9 4 2 5" xfId="4970"/>
    <cellStyle name="Note 9 4 3" xfId="1323"/>
    <cellStyle name="Note 9 4 4" xfId="2365"/>
    <cellStyle name="Note 9 4 5" xfId="3407"/>
    <cellStyle name="Note 9 4 6" xfId="4449"/>
    <cellStyle name="Note 9 5" xfId="120"/>
    <cellStyle name="Note 9 5 2" xfId="643"/>
    <cellStyle name="Note 9 5 2 2" xfId="1687"/>
    <cellStyle name="Note 9 5 2 3" xfId="2729"/>
    <cellStyle name="Note 9 5 2 4" xfId="3771"/>
    <cellStyle name="Note 9 5 2 5" xfId="4813"/>
    <cellStyle name="Note 9 5 3" xfId="1166"/>
    <cellStyle name="Note 9 5 4" xfId="2208"/>
    <cellStyle name="Note 9 5 5" xfId="3250"/>
    <cellStyle name="Note 9 5 6" xfId="4292"/>
    <cellStyle name="Note 9 6" xfId="408"/>
    <cellStyle name="Note 9 6 2" xfId="917"/>
    <cellStyle name="Note 9 6 2 2" xfId="1961"/>
    <cellStyle name="Note 9 6 2 3" xfId="3003"/>
    <cellStyle name="Note 9 6 2 4" xfId="4045"/>
    <cellStyle name="Note 9 6 2 5" xfId="5087"/>
    <cellStyle name="Note 9 6 3" xfId="1453"/>
    <cellStyle name="Note 9 6 4" xfId="2495"/>
    <cellStyle name="Note 9 6 5" xfId="3537"/>
    <cellStyle name="Note 9 6 6" xfId="4579"/>
    <cellStyle name="Note 9 7" xfId="318"/>
    <cellStyle name="Note 9 7 2" xfId="840"/>
    <cellStyle name="Note 9 7 2 2" xfId="1884"/>
    <cellStyle name="Note 9 7 2 3" xfId="2926"/>
    <cellStyle name="Note 9 7 2 4" xfId="3968"/>
    <cellStyle name="Note 9 7 2 5" xfId="5010"/>
    <cellStyle name="Note 9 7 3" xfId="1363"/>
    <cellStyle name="Note 9 7 4" xfId="2405"/>
    <cellStyle name="Note 9 7 5" xfId="3447"/>
    <cellStyle name="Note 9 7 6" xfId="4489"/>
    <cellStyle name="Note 9 8" xfId="509"/>
    <cellStyle name="Note 9 8 2" xfId="999"/>
    <cellStyle name="Note 9 8 2 2" xfId="2043"/>
    <cellStyle name="Note 9 8 2 3" xfId="3085"/>
    <cellStyle name="Note 9 8 2 4" xfId="4127"/>
    <cellStyle name="Note 9 8 2 5" xfId="5169"/>
    <cellStyle name="Note 9 8 3" xfId="1553"/>
    <cellStyle name="Note 9 8 4" xfId="2595"/>
    <cellStyle name="Note 9 8 5" xfId="3637"/>
    <cellStyle name="Note 9 8 6" xfId="4679"/>
    <cellStyle name="Note 9 9" xfId="423"/>
    <cellStyle name="Note 9 9 2" xfId="928"/>
    <cellStyle name="Note 9 9 2 2" xfId="1972"/>
    <cellStyle name="Note 9 9 2 3" xfId="3014"/>
    <cellStyle name="Note 9 9 2 4" xfId="4056"/>
    <cellStyle name="Note 9 9 2 5" xfId="5098"/>
    <cellStyle name="Note 9 9 3" xfId="1468"/>
    <cellStyle name="Note 9 9 4" xfId="2510"/>
    <cellStyle name="Note 9 9 5" xfId="3552"/>
    <cellStyle name="Note 9 9 6" xfId="4594"/>
    <cellStyle name="Output" xfId="42" builtinId="21" customBuiltin="1"/>
    <cellStyle name="Output 10" xfId="133"/>
    <cellStyle name="Output 10 10" xfId="656"/>
    <cellStyle name="Output 10 10 2" xfId="1700"/>
    <cellStyle name="Output 10 10 3" xfId="2742"/>
    <cellStyle name="Output 10 10 4" xfId="3784"/>
    <cellStyle name="Output 10 10 5" xfId="4826"/>
    <cellStyle name="Output 10 11" xfId="578"/>
    <cellStyle name="Output 10 11 2" xfId="1622"/>
    <cellStyle name="Output 10 11 3" xfId="2664"/>
    <cellStyle name="Output 10 11 4" xfId="3706"/>
    <cellStyle name="Output 10 11 5" xfId="4748"/>
    <cellStyle name="Output 10 12" xfId="1099"/>
    <cellStyle name="Output 10 12 2" xfId="2143"/>
    <cellStyle name="Output 10 12 3" xfId="3185"/>
    <cellStyle name="Output 10 12 4" xfId="4227"/>
    <cellStyle name="Output 10 12 5" xfId="5269"/>
    <cellStyle name="Output 10 13" xfId="1179"/>
    <cellStyle name="Output 10 14" xfId="2221"/>
    <cellStyle name="Output 10 15" xfId="3263"/>
    <cellStyle name="Output 10 16" xfId="4305"/>
    <cellStyle name="Output 10 2" xfId="200"/>
    <cellStyle name="Output 10 2 2" xfId="722"/>
    <cellStyle name="Output 10 2 2 2" xfId="1766"/>
    <cellStyle name="Output 10 2 2 3" xfId="2808"/>
    <cellStyle name="Output 10 2 2 4" xfId="3850"/>
    <cellStyle name="Output 10 2 2 5" xfId="4892"/>
    <cellStyle name="Output 10 2 3" xfId="1245"/>
    <cellStyle name="Output 10 2 4" xfId="2287"/>
    <cellStyle name="Output 10 2 5" xfId="3329"/>
    <cellStyle name="Output 10 2 6" xfId="4371"/>
    <cellStyle name="Output 10 3" xfId="232"/>
    <cellStyle name="Output 10 3 2" xfId="754"/>
    <cellStyle name="Output 10 3 2 2" xfId="1798"/>
    <cellStyle name="Output 10 3 2 3" xfId="2840"/>
    <cellStyle name="Output 10 3 2 4" xfId="3882"/>
    <cellStyle name="Output 10 3 2 5" xfId="4924"/>
    <cellStyle name="Output 10 3 3" xfId="1277"/>
    <cellStyle name="Output 10 3 4" xfId="2319"/>
    <cellStyle name="Output 10 3 5" xfId="3361"/>
    <cellStyle name="Output 10 3 6" xfId="4403"/>
    <cellStyle name="Output 10 4" xfId="287"/>
    <cellStyle name="Output 10 4 2" xfId="809"/>
    <cellStyle name="Output 10 4 2 2" xfId="1853"/>
    <cellStyle name="Output 10 4 2 3" xfId="2895"/>
    <cellStyle name="Output 10 4 2 4" xfId="3937"/>
    <cellStyle name="Output 10 4 2 5" xfId="4979"/>
    <cellStyle name="Output 10 4 3" xfId="1332"/>
    <cellStyle name="Output 10 4 4" xfId="2374"/>
    <cellStyle name="Output 10 4 5" xfId="3416"/>
    <cellStyle name="Output 10 4 6" xfId="4458"/>
    <cellStyle name="Output 10 5" xfId="311"/>
    <cellStyle name="Output 10 5 2" xfId="833"/>
    <cellStyle name="Output 10 5 2 2" xfId="1877"/>
    <cellStyle name="Output 10 5 2 3" xfId="2919"/>
    <cellStyle name="Output 10 5 2 4" xfId="3961"/>
    <cellStyle name="Output 10 5 2 5" xfId="5003"/>
    <cellStyle name="Output 10 5 3" xfId="1356"/>
    <cellStyle name="Output 10 5 4" xfId="2398"/>
    <cellStyle name="Output 10 5 5" xfId="3440"/>
    <cellStyle name="Output 10 5 6" xfId="4482"/>
    <cellStyle name="Output 10 6" xfId="419"/>
    <cellStyle name="Output 10 6 2" xfId="925"/>
    <cellStyle name="Output 10 6 2 2" xfId="1969"/>
    <cellStyle name="Output 10 6 2 3" xfId="3011"/>
    <cellStyle name="Output 10 6 2 4" xfId="4053"/>
    <cellStyle name="Output 10 6 2 5" xfId="5095"/>
    <cellStyle name="Output 10 6 3" xfId="1464"/>
    <cellStyle name="Output 10 6 4" xfId="2506"/>
    <cellStyle name="Output 10 6 5" xfId="3548"/>
    <cellStyle name="Output 10 6 6" xfId="4590"/>
    <cellStyle name="Output 10 7" xfId="469"/>
    <cellStyle name="Output 10 7 2" xfId="960"/>
    <cellStyle name="Output 10 7 2 2" xfId="2004"/>
    <cellStyle name="Output 10 7 2 3" xfId="3046"/>
    <cellStyle name="Output 10 7 2 4" xfId="4088"/>
    <cellStyle name="Output 10 7 2 5" xfId="5130"/>
    <cellStyle name="Output 10 7 3" xfId="1513"/>
    <cellStyle name="Output 10 7 4" xfId="2555"/>
    <cellStyle name="Output 10 7 5" xfId="3597"/>
    <cellStyle name="Output 10 7 6" xfId="4639"/>
    <cellStyle name="Output 10 8" xfId="519"/>
    <cellStyle name="Output 10 8 2" xfId="1009"/>
    <cellStyle name="Output 10 8 2 2" xfId="2053"/>
    <cellStyle name="Output 10 8 2 3" xfId="3095"/>
    <cellStyle name="Output 10 8 2 4" xfId="4137"/>
    <cellStyle name="Output 10 8 2 5" xfId="5179"/>
    <cellStyle name="Output 10 8 3" xfId="1563"/>
    <cellStyle name="Output 10 8 4" xfId="2605"/>
    <cellStyle name="Output 10 8 5" xfId="3647"/>
    <cellStyle name="Output 10 8 6" xfId="4689"/>
    <cellStyle name="Output 10 9" xfId="564"/>
    <cellStyle name="Output 10 9 2" xfId="1039"/>
    <cellStyle name="Output 10 9 2 2" xfId="2083"/>
    <cellStyle name="Output 10 9 2 3" xfId="3125"/>
    <cellStyle name="Output 10 9 2 4" xfId="4167"/>
    <cellStyle name="Output 10 9 2 5" xfId="5209"/>
    <cellStyle name="Output 10 9 3" xfId="1608"/>
    <cellStyle name="Output 10 9 4" xfId="2650"/>
    <cellStyle name="Output 10 9 5" xfId="3692"/>
    <cellStyle name="Output 10 9 6" xfId="4734"/>
    <cellStyle name="Output 11" xfId="149"/>
    <cellStyle name="Output 11 10" xfId="569"/>
    <cellStyle name="Output 11 10 2" xfId="1613"/>
    <cellStyle name="Output 11 10 3" xfId="2655"/>
    <cellStyle name="Output 11 10 4" xfId="3697"/>
    <cellStyle name="Output 11 10 5" xfId="4739"/>
    <cellStyle name="Output 11 11" xfId="1046"/>
    <cellStyle name="Output 11 11 2" xfId="2090"/>
    <cellStyle name="Output 11 11 3" xfId="3132"/>
    <cellStyle name="Output 11 11 4" xfId="4174"/>
    <cellStyle name="Output 11 11 5" xfId="5216"/>
    <cellStyle name="Output 11 12" xfId="1195"/>
    <cellStyle name="Output 11 13" xfId="2237"/>
    <cellStyle name="Output 11 14" xfId="3279"/>
    <cellStyle name="Output 11 15" xfId="4321"/>
    <cellStyle name="Output 11 2" xfId="139"/>
    <cellStyle name="Output 11 2 2" xfId="662"/>
    <cellStyle name="Output 11 2 2 2" xfId="1706"/>
    <cellStyle name="Output 11 2 2 3" xfId="2748"/>
    <cellStyle name="Output 11 2 2 4" xfId="3790"/>
    <cellStyle name="Output 11 2 2 5" xfId="4832"/>
    <cellStyle name="Output 11 2 3" xfId="1185"/>
    <cellStyle name="Output 11 2 4" xfId="2227"/>
    <cellStyle name="Output 11 2 5" xfId="3269"/>
    <cellStyle name="Output 11 2 6" xfId="4311"/>
    <cellStyle name="Output 11 3" xfId="239"/>
    <cellStyle name="Output 11 3 2" xfId="761"/>
    <cellStyle name="Output 11 3 2 2" xfId="1805"/>
    <cellStyle name="Output 11 3 2 3" xfId="2847"/>
    <cellStyle name="Output 11 3 2 4" xfId="3889"/>
    <cellStyle name="Output 11 3 2 5" xfId="4931"/>
    <cellStyle name="Output 11 3 3" xfId="1284"/>
    <cellStyle name="Output 11 3 4" xfId="2326"/>
    <cellStyle name="Output 11 3 5" xfId="3368"/>
    <cellStyle name="Output 11 3 6" xfId="4410"/>
    <cellStyle name="Output 11 4" xfId="107"/>
    <cellStyle name="Output 11 4 2" xfId="630"/>
    <cellStyle name="Output 11 4 2 2" xfId="1674"/>
    <cellStyle name="Output 11 4 2 3" xfId="2716"/>
    <cellStyle name="Output 11 4 2 4" xfId="3758"/>
    <cellStyle name="Output 11 4 2 5" xfId="4800"/>
    <cellStyle name="Output 11 4 3" xfId="1153"/>
    <cellStyle name="Output 11 4 4" xfId="2195"/>
    <cellStyle name="Output 11 4 5" xfId="3237"/>
    <cellStyle name="Output 11 4 6" xfId="4279"/>
    <cellStyle name="Output 11 5" xfId="366"/>
    <cellStyle name="Output 11 5 2" xfId="879"/>
    <cellStyle name="Output 11 5 2 2" xfId="1923"/>
    <cellStyle name="Output 11 5 2 3" xfId="2965"/>
    <cellStyle name="Output 11 5 2 4" xfId="4007"/>
    <cellStyle name="Output 11 5 2 5" xfId="5049"/>
    <cellStyle name="Output 11 5 3" xfId="1411"/>
    <cellStyle name="Output 11 5 4" xfId="2453"/>
    <cellStyle name="Output 11 5 5" xfId="3495"/>
    <cellStyle name="Output 11 5 6" xfId="4537"/>
    <cellStyle name="Output 11 6" xfId="444"/>
    <cellStyle name="Output 11 6 2" xfId="939"/>
    <cellStyle name="Output 11 6 2 2" xfId="1983"/>
    <cellStyle name="Output 11 6 2 3" xfId="3025"/>
    <cellStyle name="Output 11 6 2 4" xfId="4067"/>
    <cellStyle name="Output 11 6 2 5" xfId="5109"/>
    <cellStyle name="Output 11 6 3" xfId="1488"/>
    <cellStyle name="Output 11 6 4" xfId="2530"/>
    <cellStyle name="Output 11 6 5" xfId="3572"/>
    <cellStyle name="Output 11 6 6" xfId="4614"/>
    <cellStyle name="Output 11 7" xfId="448"/>
    <cellStyle name="Output 11 7 2" xfId="942"/>
    <cellStyle name="Output 11 7 2 2" xfId="1986"/>
    <cellStyle name="Output 11 7 2 3" xfId="3028"/>
    <cellStyle name="Output 11 7 2 4" xfId="4070"/>
    <cellStyle name="Output 11 7 2 5" xfId="5112"/>
    <cellStyle name="Output 11 7 3" xfId="1492"/>
    <cellStyle name="Output 11 7 4" xfId="2534"/>
    <cellStyle name="Output 11 7 5" xfId="3576"/>
    <cellStyle name="Output 11 7 6" xfId="4618"/>
    <cellStyle name="Output 11 8" xfId="524"/>
    <cellStyle name="Output 11 8 2" xfId="1012"/>
    <cellStyle name="Output 11 8 2 2" xfId="2056"/>
    <cellStyle name="Output 11 8 2 3" xfId="3098"/>
    <cellStyle name="Output 11 8 2 4" xfId="4140"/>
    <cellStyle name="Output 11 8 2 5" xfId="5182"/>
    <cellStyle name="Output 11 8 3" xfId="1568"/>
    <cellStyle name="Output 11 8 4" xfId="2610"/>
    <cellStyle name="Output 11 8 5" xfId="3652"/>
    <cellStyle name="Output 11 8 6" xfId="4694"/>
    <cellStyle name="Output 11 9" xfId="672"/>
    <cellStyle name="Output 11 9 2" xfId="1716"/>
    <cellStyle name="Output 11 9 3" xfId="2758"/>
    <cellStyle name="Output 11 9 4" xfId="3800"/>
    <cellStyle name="Output 11 9 5" xfId="4842"/>
    <cellStyle name="Output 12" xfId="131"/>
    <cellStyle name="Output 12 2" xfId="654"/>
    <cellStyle name="Output 12 2 2" xfId="1698"/>
    <cellStyle name="Output 12 2 3" xfId="2740"/>
    <cellStyle name="Output 12 2 4" xfId="3782"/>
    <cellStyle name="Output 12 2 5" xfId="4824"/>
    <cellStyle name="Output 12 3" xfId="1177"/>
    <cellStyle name="Output 12 4" xfId="2219"/>
    <cellStyle name="Output 12 5" xfId="3261"/>
    <cellStyle name="Output 12 6" xfId="4303"/>
    <cellStyle name="Output 2" xfId="68"/>
    <cellStyle name="Output 2 10" xfId="593"/>
    <cellStyle name="Output 2 10 2" xfId="1637"/>
    <cellStyle name="Output 2 10 3" xfId="2679"/>
    <cellStyle name="Output 2 10 4" xfId="3721"/>
    <cellStyle name="Output 2 10 5" xfId="4763"/>
    <cellStyle name="Output 2 11" xfId="552"/>
    <cellStyle name="Output 2 11 2" xfId="1596"/>
    <cellStyle name="Output 2 11 3" xfId="2638"/>
    <cellStyle name="Output 2 11 4" xfId="3680"/>
    <cellStyle name="Output 2 11 5" xfId="4722"/>
    <cellStyle name="Output 2 12" xfId="1062"/>
    <cellStyle name="Output 2 12 2" xfId="2106"/>
    <cellStyle name="Output 2 12 3" xfId="3148"/>
    <cellStyle name="Output 2 12 4" xfId="4190"/>
    <cellStyle name="Output 2 12 5" xfId="5232"/>
    <cellStyle name="Output 2 13" xfId="1116"/>
    <cellStyle name="Output 2 14" xfId="2158"/>
    <cellStyle name="Output 2 15" xfId="3200"/>
    <cellStyle name="Output 2 16" xfId="4242"/>
    <cellStyle name="Output 2 2" xfId="166"/>
    <cellStyle name="Output 2 2 2" xfId="688"/>
    <cellStyle name="Output 2 2 2 2" xfId="1732"/>
    <cellStyle name="Output 2 2 2 3" xfId="2774"/>
    <cellStyle name="Output 2 2 2 4" xfId="3816"/>
    <cellStyle name="Output 2 2 2 5" xfId="4858"/>
    <cellStyle name="Output 2 2 3" xfId="1211"/>
    <cellStyle name="Output 2 2 4" xfId="2253"/>
    <cellStyle name="Output 2 2 5" xfId="3295"/>
    <cellStyle name="Output 2 2 6" xfId="4337"/>
    <cellStyle name="Output 2 3" xfId="109"/>
    <cellStyle name="Output 2 3 2" xfId="632"/>
    <cellStyle name="Output 2 3 2 2" xfId="1676"/>
    <cellStyle name="Output 2 3 2 3" xfId="2718"/>
    <cellStyle name="Output 2 3 2 4" xfId="3760"/>
    <cellStyle name="Output 2 3 2 5" xfId="4802"/>
    <cellStyle name="Output 2 3 3" xfId="1155"/>
    <cellStyle name="Output 2 3 4" xfId="2197"/>
    <cellStyle name="Output 2 3 5" xfId="3239"/>
    <cellStyle name="Output 2 3 6" xfId="4281"/>
    <cellStyle name="Output 2 4" xfId="255"/>
    <cellStyle name="Output 2 4 2" xfId="777"/>
    <cellStyle name="Output 2 4 2 2" xfId="1821"/>
    <cellStyle name="Output 2 4 2 3" xfId="2863"/>
    <cellStyle name="Output 2 4 2 4" xfId="3905"/>
    <cellStyle name="Output 2 4 2 5" xfId="4947"/>
    <cellStyle name="Output 2 4 3" xfId="1300"/>
    <cellStyle name="Output 2 4 4" xfId="2342"/>
    <cellStyle name="Output 2 4 5" xfId="3384"/>
    <cellStyle name="Output 2 4 6" xfId="4426"/>
    <cellStyle name="Output 2 5" xfId="111"/>
    <cellStyle name="Output 2 5 2" xfId="634"/>
    <cellStyle name="Output 2 5 2 2" xfId="1678"/>
    <cellStyle name="Output 2 5 2 3" xfId="2720"/>
    <cellStyle name="Output 2 5 2 4" xfId="3762"/>
    <cellStyle name="Output 2 5 2 5" xfId="4804"/>
    <cellStyle name="Output 2 5 3" xfId="1157"/>
    <cellStyle name="Output 2 5 4" xfId="2199"/>
    <cellStyle name="Output 2 5 5" xfId="3241"/>
    <cellStyle name="Output 2 5 6" xfId="4283"/>
    <cellStyle name="Output 2 6" xfId="382"/>
    <cellStyle name="Output 2 6 2" xfId="894"/>
    <cellStyle name="Output 2 6 2 2" xfId="1938"/>
    <cellStyle name="Output 2 6 2 3" xfId="2980"/>
    <cellStyle name="Output 2 6 2 4" xfId="4022"/>
    <cellStyle name="Output 2 6 2 5" xfId="5064"/>
    <cellStyle name="Output 2 6 3" xfId="1427"/>
    <cellStyle name="Output 2 6 4" xfId="2469"/>
    <cellStyle name="Output 2 6 5" xfId="3511"/>
    <cellStyle name="Output 2 6 6" xfId="4553"/>
    <cellStyle name="Output 2 7" xfId="464"/>
    <cellStyle name="Output 2 7 2" xfId="955"/>
    <cellStyle name="Output 2 7 2 2" xfId="1999"/>
    <cellStyle name="Output 2 7 2 3" xfId="3041"/>
    <cellStyle name="Output 2 7 2 4" xfId="4083"/>
    <cellStyle name="Output 2 7 2 5" xfId="5125"/>
    <cellStyle name="Output 2 7 3" xfId="1508"/>
    <cellStyle name="Output 2 7 4" xfId="2550"/>
    <cellStyle name="Output 2 7 5" xfId="3592"/>
    <cellStyle name="Output 2 7 6" xfId="4634"/>
    <cellStyle name="Output 2 8" xfId="484"/>
    <cellStyle name="Output 2 8 2" xfId="974"/>
    <cellStyle name="Output 2 8 2 2" xfId="2018"/>
    <cellStyle name="Output 2 8 2 3" xfId="3060"/>
    <cellStyle name="Output 2 8 2 4" xfId="4102"/>
    <cellStyle name="Output 2 8 2 5" xfId="5144"/>
    <cellStyle name="Output 2 8 3" xfId="1528"/>
    <cellStyle name="Output 2 8 4" xfId="2570"/>
    <cellStyle name="Output 2 8 5" xfId="3612"/>
    <cellStyle name="Output 2 8 6" xfId="4654"/>
    <cellStyle name="Output 2 9" xfId="425"/>
    <cellStyle name="Output 2 9 2" xfId="929"/>
    <cellStyle name="Output 2 9 2 2" xfId="1973"/>
    <cellStyle name="Output 2 9 2 3" xfId="3015"/>
    <cellStyle name="Output 2 9 2 4" xfId="4057"/>
    <cellStyle name="Output 2 9 2 5" xfId="5099"/>
    <cellStyle name="Output 2 9 3" xfId="1470"/>
    <cellStyle name="Output 2 9 4" xfId="2512"/>
    <cellStyle name="Output 2 9 5" xfId="3554"/>
    <cellStyle name="Output 2 9 6" xfId="4596"/>
    <cellStyle name="Output 3" xfId="55"/>
    <cellStyle name="Output 3 10" xfId="580"/>
    <cellStyle name="Output 3 10 2" xfId="1624"/>
    <cellStyle name="Output 3 10 3" xfId="2666"/>
    <cellStyle name="Output 3 10 4" xfId="3708"/>
    <cellStyle name="Output 3 10 5" xfId="4750"/>
    <cellStyle name="Output 3 11" xfId="567"/>
    <cellStyle name="Output 3 11 2" xfId="1611"/>
    <cellStyle name="Output 3 11 3" xfId="2653"/>
    <cellStyle name="Output 3 11 4" xfId="3695"/>
    <cellStyle name="Output 3 11 5" xfId="4737"/>
    <cellStyle name="Output 3 12" xfId="1049"/>
    <cellStyle name="Output 3 12 2" xfId="2093"/>
    <cellStyle name="Output 3 12 3" xfId="3135"/>
    <cellStyle name="Output 3 12 4" xfId="4177"/>
    <cellStyle name="Output 3 12 5" xfId="5219"/>
    <cellStyle name="Output 3 13" xfId="1103"/>
    <cellStyle name="Output 3 14" xfId="2145"/>
    <cellStyle name="Output 3 15" xfId="3187"/>
    <cellStyle name="Output 3 16" xfId="4229"/>
    <cellStyle name="Output 3 2" xfId="153"/>
    <cellStyle name="Output 3 2 2" xfId="675"/>
    <cellStyle name="Output 3 2 2 2" xfId="1719"/>
    <cellStyle name="Output 3 2 2 3" xfId="2761"/>
    <cellStyle name="Output 3 2 2 4" xfId="3803"/>
    <cellStyle name="Output 3 2 2 5" xfId="4845"/>
    <cellStyle name="Output 3 2 3" xfId="1198"/>
    <cellStyle name="Output 3 2 4" xfId="2240"/>
    <cellStyle name="Output 3 2 5" xfId="3282"/>
    <cellStyle name="Output 3 2 6" xfId="4324"/>
    <cellStyle name="Output 3 3" xfId="129"/>
    <cellStyle name="Output 3 3 2" xfId="652"/>
    <cellStyle name="Output 3 3 2 2" xfId="1696"/>
    <cellStyle name="Output 3 3 2 3" xfId="2738"/>
    <cellStyle name="Output 3 3 2 4" xfId="3780"/>
    <cellStyle name="Output 3 3 2 5" xfId="4822"/>
    <cellStyle name="Output 3 3 3" xfId="1175"/>
    <cellStyle name="Output 3 3 4" xfId="2217"/>
    <cellStyle name="Output 3 3 5" xfId="3259"/>
    <cellStyle name="Output 3 3 6" xfId="4301"/>
    <cellStyle name="Output 3 4" xfId="135"/>
    <cellStyle name="Output 3 4 2" xfId="658"/>
    <cellStyle name="Output 3 4 2 2" xfId="1702"/>
    <cellStyle name="Output 3 4 2 3" xfId="2744"/>
    <cellStyle name="Output 3 4 2 4" xfId="3786"/>
    <cellStyle name="Output 3 4 2 5" xfId="4828"/>
    <cellStyle name="Output 3 4 3" xfId="1181"/>
    <cellStyle name="Output 3 4 4" xfId="2223"/>
    <cellStyle name="Output 3 4 5" xfId="3265"/>
    <cellStyle name="Output 3 4 6" xfId="4307"/>
    <cellStyle name="Output 3 5" xfId="96"/>
    <cellStyle name="Output 3 5 2" xfId="619"/>
    <cellStyle name="Output 3 5 2 2" xfId="1663"/>
    <cellStyle name="Output 3 5 2 3" xfId="2705"/>
    <cellStyle name="Output 3 5 2 4" xfId="3747"/>
    <cellStyle name="Output 3 5 2 5" xfId="4789"/>
    <cellStyle name="Output 3 5 3" xfId="1142"/>
    <cellStyle name="Output 3 5 4" xfId="2184"/>
    <cellStyle name="Output 3 5 5" xfId="3226"/>
    <cellStyle name="Output 3 5 6" xfId="4268"/>
    <cellStyle name="Output 3 6" xfId="369"/>
    <cellStyle name="Output 3 6 2" xfId="881"/>
    <cellStyle name="Output 3 6 2 2" xfId="1925"/>
    <cellStyle name="Output 3 6 2 3" xfId="2967"/>
    <cellStyle name="Output 3 6 2 4" xfId="4009"/>
    <cellStyle name="Output 3 6 2 5" xfId="5051"/>
    <cellStyle name="Output 3 6 3" xfId="1414"/>
    <cellStyle name="Output 3 6 4" xfId="2456"/>
    <cellStyle name="Output 3 6 5" xfId="3498"/>
    <cellStyle name="Output 3 6 6" xfId="4540"/>
    <cellStyle name="Output 3 7" xfId="430"/>
    <cellStyle name="Output 3 7 2" xfId="931"/>
    <cellStyle name="Output 3 7 2 2" xfId="1975"/>
    <cellStyle name="Output 3 7 2 3" xfId="3017"/>
    <cellStyle name="Output 3 7 2 4" xfId="4059"/>
    <cellStyle name="Output 3 7 2 5" xfId="5101"/>
    <cellStyle name="Output 3 7 3" xfId="1474"/>
    <cellStyle name="Output 3 7 4" xfId="2516"/>
    <cellStyle name="Output 3 7 5" xfId="3558"/>
    <cellStyle name="Output 3 7 6" xfId="4600"/>
    <cellStyle name="Output 3 8" xfId="471"/>
    <cellStyle name="Output 3 8 2" xfId="961"/>
    <cellStyle name="Output 3 8 2 2" xfId="2005"/>
    <cellStyle name="Output 3 8 2 3" xfId="3047"/>
    <cellStyle name="Output 3 8 2 4" xfId="4089"/>
    <cellStyle name="Output 3 8 2 5" xfId="5131"/>
    <cellStyle name="Output 3 8 3" xfId="1515"/>
    <cellStyle name="Output 3 8 4" xfId="2557"/>
    <cellStyle name="Output 3 8 5" xfId="3599"/>
    <cellStyle name="Output 3 8 6" xfId="4641"/>
    <cellStyle name="Output 3 9" xfId="451"/>
    <cellStyle name="Output 3 9 2" xfId="945"/>
    <cellStyle name="Output 3 9 2 2" xfId="1989"/>
    <cellStyle name="Output 3 9 2 3" xfId="3031"/>
    <cellStyle name="Output 3 9 2 4" xfId="4073"/>
    <cellStyle name="Output 3 9 2 5" xfId="5115"/>
    <cellStyle name="Output 3 9 3" xfId="1495"/>
    <cellStyle name="Output 3 9 4" xfId="2537"/>
    <cellStyle name="Output 3 9 5" xfId="3579"/>
    <cellStyle name="Output 3 9 6" xfId="4621"/>
    <cellStyle name="Output 4" xfId="81"/>
    <cellStyle name="Output 4 10" xfId="605"/>
    <cellStyle name="Output 4 10 2" xfId="1649"/>
    <cellStyle name="Output 4 10 3" xfId="2691"/>
    <cellStyle name="Output 4 10 4" xfId="3733"/>
    <cellStyle name="Output 4 10 5" xfId="4775"/>
    <cellStyle name="Output 4 11" xfId="534"/>
    <cellStyle name="Output 4 11 2" xfId="1578"/>
    <cellStyle name="Output 4 11 3" xfId="2620"/>
    <cellStyle name="Output 4 11 4" xfId="3662"/>
    <cellStyle name="Output 4 11 5" xfId="4704"/>
    <cellStyle name="Output 4 12" xfId="1074"/>
    <cellStyle name="Output 4 12 2" xfId="2118"/>
    <cellStyle name="Output 4 12 3" xfId="3160"/>
    <cellStyle name="Output 4 12 4" xfId="4202"/>
    <cellStyle name="Output 4 12 5" xfId="5244"/>
    <cellStyle name="Output 4 13" xfId="1128"/>
    <cellStyle name="Output 4 14" xfId="2170"/>
    <cellStyle name="Output 4 15" xfId="3212"/>
    <cellStyle name="Output 4 16" xfId="4254"/>
    <cellStyle name="Output 4 2" xfId="178"/>
    <cellStyle name="Output 4 2 2" xfId="700"/>
    <cellStyle name="Output 4 2 2 2" xfId="1744"/>
    <cellStyle name="Output 4 2 2 3" xfId="2786"/>
    <cellStyle name="Output 4 2 2 4" xfId="3828"/>
    <cellStyle name="Output 4 2 2 5" xfId="4870"/>
    <cellStyle name="Output 4 2 3" xfId="1223"/>
    <cellStyle name="Output 4 2 4" xfId="2265"/>
    <cellStyle name="Output 4 2 5" xfId="3307"/>
    <cellStyle name="Output 4 2 6" xfId="4349"/>
    <cellStyle name="Output 4 3" xfId="242"/>
    <cellStyle name="Output 4 3 2" xfId="764"/>
    <cellStyle name="Output 4 3 2 2" xfId="1808"/>
    <cellStyle name="Output 4 3 2 3" xfId="2850"/>
    <cellStyle name="Output 4 3 2 4" xfId="3892"/>
    <cellStyle name="Output 4 3 2 5" xfId="4934"/>
    <cellStyle name="Output 4 3 3" xfId="1287"/>
    <cellStyle name="Output 4 3 4" xfId="2329"/>
    <cellStyle name="Output 4 3 5" xfId="3371"/>
    <cellStyle name="Output 4 3 6" xfId="4413"/>
    <cellStyle name="Output 4 4" xfId="264"/>
    <cellStyle name="Output 4 4 2" xfId="786"/>
    <cellStyle name="Output 4 4 2 2" xfId="1830"/>
    <cellStyle name="Output 4 4 2 3" xfId="2872"/>
    <cellStyle name="Output 4 4 2 4" xfId="3914"/>
    <cellStyle name="Output 4 4 2 5" xfId="4956"/>
    <cellStyle name="Output 4 4 3" xfId="1309"/>
    <cellStyle name="Output 4 4 4" xfId="2351"/>
    <cellStyle name="Output 4 4 5" xfId="3393"/>
    <cellStyle name="Output 4 4 6" xfId="4435"/>
    <cellStyle name="Output 4 5" xfId="317"/>
    <cellStyle name="Output 4 5 2" xfId="839"/>
    <cellStyle name="Output 4 5 2 2" xfId="1883"/>
    <cellStyle name="Output 4 5 2 3" xfId="2925"/>
    <cellStyle name="Output 4 5 2 4" xfId="3967"/>
    <cellStyle name="Output 4 5 2 5" xfId="5009"/>
    <cellStyle name="Output 4 5 3" xfId="1362"/>
    <cellStyle name="Output 4 5 4" xfId="2404"/>
    <cellStyle name="Output 4 5 5" xfId="3446"/>
    <cellStyle name="Output 4 5 6" xfId="4488"/>
    <cellStyle name="Output 4 6" xfId="394"/>
    <cellStyle name="Output 4 6 2" xfId="903"/>
    <cellStyle name="Output 4 6 2 2" xfId="1947"/>
    <cellStyle name="Output 4 6 2 3" xfId="2989"/>
    <cellStyle name="Output 4 6 2 4" xfId="4031"/>
    <cellStyle name="Output 4 6 2 5" xfId="5073"/>
    <cellStyle name="Output 4 6 3" xfId="1439"/>
    <cellStyle name="Output 4 6 4" xfId="2481"/>
    <cellStyle name="Output 4 6 5" xfId="3523"/>
    <cellStyle name="Output 4 6 6" xfId="4565"/>
    <cellStyle name="Output 4 7" xfId="338"/>
    <cellStyle name="Output 4 7 2" xfId="856"/>
    <cellStyle name="Output 4 7 2 2" xfId="1900"/>
    <cellStyle name="Output 4 7 2 3" xfId="2942"/>
    <cellStyle name="Output 4 7 2 4" xfId="3984"/>
    <cellStyle name="Output 4 7 2 5" xfId="5026"/>
    <cellStyle name="Output 4 7 3" xfId="1383"/>
    <cellStyle name="Output 4 7 4" xfId="2425"/>
    <cellStyle name="Output 4 7 5" xfId="3467"/>
    <cellStyle name="Output 4 7 6" xfId="4509"/>
    <cellStyle name="Output 4 8" xfId="495"/>
    <cellStyle name="Output 4 8 2" xfId="985"/>
    <cellStyle name="Output 4 8 2 2" xfId="2029"/>
    <cellStyle name="Output 4 8 2 3" xfId="3071"/>
    <cellStyle name="Output 4 8 2 4" xfId="4113"/>
    <cellStyle name="Output 4 8 2 5" xfId="5155"/>
    <cellStyle name="Output 4 8 3" xfId="1539"/>
    <cellStyle name="Output 4 8 4" xfId="2581"/>
    <cellStyle name="Output 4 8 5" xfId="3623"/>
    <cellStyle name="Output 4 8 6" xfId="4665"/>
    <cellStyle name="Output 4 9" xfId="325"/>
    <cellStyle name="Output 4 9 2" xfId="843"/>
    <cellStyle name="Output 4 9 2 2" xfId="1887"/>
    <cellStyle name="Output 4 9 2 3" xfId="2929"/>
    <cellStyle name="Output 4 9 2 4" xfId="3971"/>
    <cellStyle name="Output 4 9 2 5" xfId="5013"/>
    <cellStyle name="Output 4 9 3" xfId="1370"/>
    <cellStyle name="Output 4 9 4" xfId="2412"/>
    <cellStyle name="Output 4 9 5" xfId="3454"/>
    <cellStyle name="Output 4 9 6" xfId="4496"/>
    <cellStyle name="Output 5" xfId="61"/>
    <cellStyle name="Output 5 10" xfId="586"/>
    <cellStyle name="Output 5 10 2" xfId="1630"/>
    <cellStyle name="Output 5 10 3" xfId="2672"/>
    <cellStyle name="Output 5 10 4" xfId="3714"/>
    <cellStyle name="Output 5 10 5" xfId="4756"/>
    <cellStyle name="Output 5 11" xfId="551"/>
    <cellStyle name="Output 5 11 2" xfId="1595"/>
    <cellStyle name="Output 5 11 3" xfId="2637"/>
    <cellStyle name="Output 5 11 4" xfId="3679"/>
    <cellStyle name="Output 5 11 5" xfId="4721"/>
    <cellStyle name="Output 5 12" xfId="1055"/>
    <cellStyle name="Output 5 12 2" xfId="2099"/>
    <cellStyle name="Output 5 12 3" xfId="3141"/>
    <cellStyle name="Output 5 12 4" xfId="4183"/>
    <cellStyle name="Output 5 12 5" xfId="5225"/>
    <cellStyle name="Output 5 13" xfId="1109"/>
    <cellStyle name="Output 5 14" xfId="2151"/>
    <cellStyle name="Output 5 15" xfId="3193"/>
    <cellStyle name="Output 5 16" xfId="4235"/>
    <cellStyle name="Output 5 2" xfId="159"/>
    <cellStyle name="Output 5 2 2" xfId="681"/>
    <cellStyle name="Output 5 2 2 2" xfId="1725"/>
    <cellStyle name="Output 5 2 2 3" xfId="2767"/>
    <cellStyle name="Output 5 2 2 4" xfId="3809"/>
    <cellStyle name="Output 5 2 2 5" xfId="4851"/>
    <cellStyle name="Output 5 2 3" xfId="1204"/>
    <cellStyle name="Output 5 2 4" xfId="2246"/>
    <cellStyle name="Output 5 2 5" xfId="3288"/>
    <cellStyle name="Output 5 2 6" xfId="4330"/>
    <cellStyle name="Output 5 3" xfId="214"/>
    <cellStyle name="Output 5 3 2" xfId="736"/>
    <cellStyle name="Output 5 3 2 2" xfId="1780"/>
    <cellStyle name="Output 5 3 2 3" xfId="2822"/>
    <cellStyle name="Output 5 3 2 4" xfId="3864"/>
    <cellStyle name="Output 5 3 2 5" xfId="4906"/>
    <cellStyle name="Output 5 3 3" xfId="1259"/>
    <cellStyle name="Output 5 3 4" xfId="2301"/>
    <cellStyle name="Output 5 3 5" xfId="3343"/>
    <cellStyle name="Output 5 3 6" xfId="4385"/>
    <cellStyle name="Output 5 4" xfId="248"/>
    <cellStyle name="Output 5 4 2" xfId="770"/>
    <cellStyle name="Output 5 4 2 2" xfId="1814"/>
    <cellStyle name="Output 5 4 2 3" xfId="2856"/>
    <cellStyle name="Output 5 4 2 4" xfId="3898"/>
    <cellStyle name="Output 5 4 2 5" xfId="4940"/>
    <cellStyle name="Output 5 4 3" xfId="1293"/>
    <cellStyle name="Output 5 4 4" xfId="2335"/>
    <cellStyle name="Output 5 4 5" xfId="3377"/>
    <cellStyle name="Output 5 4 6" xfId="4419"/>
    <cellStyle name="Output 5 5" xfId="293"/>
    <cellStyle name="Output 5 5 2" xfId="815"/>
    <cellStyle name="Output 5 5 2 2" xfId="1859"/>
    <cellStyle name="Output 5 5 2 3" xfId="2901"/>
    <cellStyle name="Output 5 5 2 4" xfId="3943"/>
    <cellStyle name="Output 5 5 2 5" xfId="4985"/>
    <cellStyle name="Output 5 5 3" xfId="1338"/>
    <cellStyle name="Output 5 5 4" xfId="2380"/>
    <cellStyle name="Output 5 5 5" xfId="3422"/>
    <cellStyle name="Output 5 5 6" xfId="4464"/>
    <cellStyle name="Output 5 6" xfId="375"/>
    <cellStyle name="Output 5 6 2" xfId="887"/>
    <cellStyle name="Output 5 6 2 2" xfId="1931"/>
    <cellStyle name="Output 5 6 2 3" xfId="2973"/>
    <cellStyle name="Output 5 6 2 4" xfId="4015"/>
    <cellStyle name="Output 5 6 2 5" xfId="5057"/>
    <cellStyle name="Output 5 6 3" xfId="1420"/>
    <cellStyle name="Output 5 6 4" xfId="2462"/>
    <cellStyle name="Output 5 6 5" xfId="3504"/>
    <cellStyle name="Output 5 6 6" xfId="4546"/>
    <cellStyle name="Output 5 7" xfId="330"/>
    <cellStyle name="Output 5 7 2" xfId="848"/>
    <cellStyle name="Output 5 7 2 2" xfId="1892"/>
    <cellStyle name="Output 5 7 2 3" xfId="2934"/>
    <cellStyle name="Output 5 7 2 4" xfId="3976"/>
    <cellStyle name="Output 5 7 2 5" xfId="5018"/>
    <cellStyle name="Output 5 7 3" xfId="1375"/>
    <cellStyle name="Output 5 7 4" xfId="2417"/>
    <cellStyle name="Output 5 7 5" xfId="3459"/>
    <cellStyle name="Output 5 7 6" xfId="4501"/>
    <cellStyle name="Output 5 8" xfId="477"/>
    <cellStyle name="Output 5 8 2" xfId="967"/>
    <cellStyle name="Output 5 8 2 2" xfId="2011"/>
    <cellStyle name="Output 5 8 2 3" xfId="3053"/>
    <cellStyle name="Output 5 8 2 4" xfId="4095"/>
    <cellStyle name="Output 5 8 2 5" xfId="5137"/>
    <cellStyle name="Output 5 8 3" xfId="1521"/>
    <cellStyle name="Output 5 8 4" xfId="2563"/>
    <cellStyle name="Output 5 8 5" xfId="3605"/>
    <cellStyle name="Output 5 8 6" xfId="4647"/>
    <cellStyle name="Output 5 9" xfId="526"/>
    <cellStyle name="Output 5 9 2" xfId="1014"/>
    <cellStyle name="Output 5 9 2 2" xfId="2058"/>
    <cellStyle name="Output 5 9 2 3" xfId="3100"/>
    <cellStyle name="Output 5 9 2 4" xfId="4142"/>
    <cellStyle name="Output 5 9 2 5" xfId="5184"/>
    <cellStyle name="Output 5 9 3" xfId="1570"/>
    <cellStyle name="Output 5 9 4" xfId="2612"/>
    <cellStyle name="Output 5 9 5" xfId="3654"/>
    <cellStyle name="Output 5 9 6" xfId="4696"/>
    <cellStyle name="Output 6" xfId="83"/>
    <cellStyle name="Output 6 10" xfId="607"/>
    <cellStyle name="Output 6 10 2" xfId="1651"/>
    <cellStyle name="Output 6 10 3" xfId="2693"/>
    <cellStyle name="Output 6 10 4" xfId="3735"/>
    <cellStyle name="Output 6 10 5" xfId="4777"/>
    <cellStyle name="Output 6 11" xfId="446"/>
    <cellStyle name="Output 6 11 2" xfId="1490"/>
    <cellStyle name="Output 6 11 3" xfId="2532"/>
    <cellStyle name="Output 6 11 4" xfId="3574"/>
    <cellStyle name="Output 6 11 5" xfId="4616"/>
    <cellStyle name="Output 6 12" xfId="1076"/>
    <cellStyle name="Output 6 12 2" xfId="2120"/>
    <cellStyle name="Output 6 12 3" xfId="3162"/>
    <cellStyle name="Output 6 12 4" xfId="4204"/>
    <cellStyle name="Output 6 12 5" xfId="5246"/>
    <cellStyle name="Output 6 13" xfId="1130"/>
    <cellStyle name="Output 6 14" xfId="2172"/>
    <cellStyle name="Output 6 15" xfId="3214"/>
    <cellStyle name="Output 6 16" xfId="4256"/>
    <cellStyle name="Output 6 2" xfId="180"/>
    <cellStyle name="Output 6 2 2" xfId="702"/>
    <cellStyle name="Output 6 2 2 2" xfId="1746"/>
    <cellStyle name="Output 6 2 2 3" xfId="2788"/>
    <cellStyle name="Output 6 2 2 4" xfId="3830"/>
    <cellStyle name="Output 6 2 2 5" xfId="4872"/>
    <cellStyle name="Output 6 2 3" xfId="1225"/>
    <cellStyle name="Output 6 2 4" xfId="2267"/>
    <cellStyle name="Output 6 2 5" xfId="3309"/>
    <cellStyle name="Output 6 2 6" xfId="4351"/>
    <cellStyle name="Output 6 3" xfId="216"/>
    <cellStyle name="Output 6 3 2" xfId="738"/>
    <cellStyle name="Output 6 3 2 2" xfId="1782"/>
    <cellStyle name="Output 6 3 2 3" xfId="2824"/>
    <cellStyle name="Output 6 3 2 4" xfId="3866"/>
    <cellStyle name="Output 6 3 2 5" xfId="4908"/>
    <cellStyle name="Output 6 3 3" xfId="1261"/>
    <cellStyle name="Output 6 3 4" xfId="2303"/>
    <cellStyle name="Output 6 3 5" xfId="3345"/>
    <cellStyle name="Output 6 3 6" xfId="4387"/>
    <cellStyle name="Output 6 4" xfId="266"/>
    <cellStyle name="Output 6 4 2" xfId="788"/>
    <cellStyle name="Output 6 4 2 2" xfId="1832"/>
    <cellStyle name="Output 6 4 2 3" xfId="2874"/>
    <cellStyle name="Output 6 4 2 4" xfId="3916"/>
    <cellStyle name="Output 6 4 2 5" xfId="4958"/>
    <cellStyle name="Output 6 4 3" xfId="1311"/>
    <cellStyle name="Output 6 4 4" xfId="2353"/>
    <cellStyle name="Output 6 4 5" xfId="3395"/>
    <cellStyle name="Output 6 4 6" xfId="4437"/>
    <cellStyle name="Output 6 5" xfId="295"/>
    <cellStyle name="Output 6 5 2" xfId="817"/>
    <cellStyle name="Output 6 5 2 2" xfId="1861"/>
    <cellStyle name="Output 6 5 2 3" xfId="2903"/>
    <cellStyle name="Output 6 5 2 4" xfId="3945"/>
    <cellStyle name="Output 6 5 2 5" xfId="4987"/>
    <cellStyle name="Output 6 5 3" xfId="1340"/>
    <cellStyle name="Output 6 5 4" xfId="2382"/>
    <cellStyle name="Output 6 5 5" xfId="3424"/>
    <cellStyle name="Output 6 5 6" xfId="4466"/>
    <cellStyle name="Output 6 6" xfId="396"/>
    <cellStyle name="Output 6 6 2" xfId="905"/>
    <cellStyle name="Output 6 6 2 2" xfId="1949"/>
    <cellStyle name="Output 6 6 2 3" xfId="2991"/>
    <cellStyle name="Output 6 6 2 4" xfId="4033"/>
    <cellStyle name="Output 6 6 2 5" xfId="5075"/>
    <cellStyle name="Output 6 6 3" xfId="1441"/>
    <cellStyle name="Output 6 6 4" xfId="2483"/>
    <cellStyle name="Output 6 6 5" xfId="3525"/>
    <cellStyle name="Output 6 6 6" xfId="4567"/>
    <cellStyle name="Output 6 7" xfId="340"/>
    <cellStyle name="Output 6 7 2" xfId="858"/>
    <cellStyle name="Output 6 7 2 2" xfId="1902"/>
    <cellStyle name="Output 6 7 2 3" xfId="2944"/>
    <cellStyle name="Output 6 7 2 4" xfId="3986"/>
    <cellStyle name="Output 6 7 2 5" xfId="5028"/>
    <cellStyle name="Output 6 7 3" xfId="1385"/>
    <cellStyle name="Output 6 7 4" xfId="2427"/>
    <cellStyle name="Output 6 7 5" xfId="3469"/>
    <cellStyle name="Output 6 7 6" xfId="4511"/>
    <cellStyle name="Output 6 8" xfId="497"/>
    <cellStyle name="Output 6 8 2" xfId="987"/>
    <cellStyle name="Output 6 8 2 2" xfId="2031"/>
    <cellStyle name="Output 6 8 2 3" xfId="3073"/>
    <cellStyle name="Output 6 8 2 4" xfId="4115"/>
    <cellStyle name="Output 6 8 2 5" xfId="5157"/>
    <cellStyle name="Output 6 8 3" xfId="1541"/>
    <cellStyle name="Output 6 8 4" xfId="2583"/>
    <cellStyle name="Output 6 8 5" xfId="3625"/>
    <cellStyle name="Output 6 8 6" xfId="4667"/>
    <cellStyle name="Output 6 9" xfId="521"/>
    <cellStyle name="Output 6 9 2" xfId="1010"/>
    <cellStyle name="Output 6 9 2 2" xfId="2054"/>
    <cellStyle name="Output 6 9 2 3" xfId="3096"/>
    <cellStyle name="Output 6 9 2 4" xfId="4138"/>
    <cellStyle name="Output 6 9 2 5" xfId="5180"/>
    <cellStyle name="Output 6 9 3" xfId="1565"/>
    <cellStyle name="Output 6 9 4" xfId="2607"/>
    <cellStyle name="Output 6 9 5" xfId="3649"/>
    <cellStyle name="Output 6 9 6" xfId="4691"/>
    <cellStyle name="Output 7" xfId="86"/>
    <cellStyle name="Output 7 10" xfId="610"/>
    <cellStyle name="Output 7 10 2" xfId="1654"/>
    <cellStyle name="Output 7 10 3" xfId="2696"/>
    <cellStyle name="Output 7 10 4" xfId="3738"/>
    <cellStyle name="Output 7 10 5" xfId="4780"/>
    <cellStyle name="Output 7 11" xfId="562"/>
    <cellStyle name="Output 7 11 2" xfId="1606"/>
    <cellStyle name="Output 7 11 3" xfId="2648"/>
    <cellStyle name="Output 7 11 4" xfId="3690"/>
    <cellStyle name="Output 7 11 5" xfId="4732"/>
    <cellStyle name="Output 7 12" xfId="1079"/>
    <cellStyle name="Output 7 12 2" xfId="2123"/>
    <cellStyle name="Output 7 12 3" xfId="3165"/>
    <cellStyle name="Output 7 12 4" xfId="4207"/>
    <cellStyle name="Output 7 12 5" xfId="5249"/>
    <cellStyle name="Output 7 13" xfId="1133"/>
    <cellStyle name="Output 7 14" xfId="2175"/>
    <cellStyle name="Output 7 15" xfId="3217"/>
    <cellStyle name="Output 7 16" xfId="4259"/>
    <cellStyle name="Output 7 2" xfId="183"/>
    <cellStyle name="Output 7 2 2" xfId="705"/>
    <cellStyle name="Output 7 2 2 2" xfId="1749"/>
    <cellStyle name="Output 7 2 2 3" xfId="2791"/>
    <cellStyle name="Output 7 2 2 4" xfId="3833"/>
    <cellStyle name="Output 7 2 2 5" xfId="4875"/>
    <cellStyle name="Output 7 2 3" xfId="1228"/>
    <cellStyle name="Output 7 2 4" xfId="2270"/>
    <cellStyle name="Output 7 2 5" xfId="3312"/>
    <cellStyle name="Output 7 2 6" xfId="4354"/>
    <cellStyle name="Output 7 3" xfId="210"/>
    <cellStyle name="Output 7 3 2" xfId="732"/>
    <cellStyle name="Output 7 3 2 2" xfId="1776"/>
    <cellStyle name="Output 7 3 2 3" xfId="2818"/>
    <cellStyle name="Output 7 3 2 4" xfId="3860"/>
    <cellStyle name="Output 7 3 2 5" xfId="4902"/>
    <cellStyle name="Output 7 3 3" xfId="1255"/>
    <cellStyle name="Output 7 3 4" xfId="2297"/>
    <cellStyle name="Output 7 3 5" xfId="3339"/>
    <cellStyle name="Output 7 3 6" xfId="4381"/>
    <cellStyle name="Output 7 4" xfId="269"/>
    <cellStyle name="Output 7 4 2" xfId="791"/>
    <cellStyle name="Output 7 4 2 2" xfId="1835"/>
    <cellStyle name="Output 7 4 2 3" xfId="2877"/>
    <cellStyle name="Output 7 4 2 4" xfId="3919"/>
    <cellStyle name="Output 7 4 2 5" xfId="4961"/>
    <cellStyle name="Output 7 4 3" xfId="1314"/>
    <cellStyle name="Output 7 4 4" xfId="2356"/>
    <cellStyle name="Output 7 4 5" xfId="3398"/>
    <cellStyle name="Output 7 4 6" xfId="4440"/>
    <cellStyle name="Output 7 5" xfId="290"/>
    <cellStyle name="Output 7 5 2" xfId="812"/>
    <cellStyle name="Output 7 5 2 2" xfId="1856"/>
    <cellStyle name="Output 7 5 2 3" xfId="2898"/>
    <cellStyle name="Output 7 5 2 4" xfId="3940"/>
    <cellStyle name="Output 7 5 2 5" xfId="4982"/>
    <cellStyle name="Output 7 5 3" xfId="1335"/>
    <cellStyle name="Output 7 5 4" xfId="2377"/>
    <cellStyle name="Output 7 5 5" xfId="3419"/>
    <cellStyle name="Output 7 5 6" xfId="4461"/>
    <cellStyle name="Output 7 6" xfId="399"/>
    <cellStyle name="Output 7 6 2" xfId="908"/>
    <cellStyle name="Output 7 6 2 2" xfId="1952"/>
    <cellStyle name="Output 7 6 2 3" xfId="2994"/>
    <cellStyle name="Output 7 6 2 4" xfId="4036"/>
    <cellStyle name="Output 7 6 2 5" xfId="5078"/>
    <cellStyle name="Output 7 6 3" xfId="1444"/>
    <cellStyle name="Output 7 6 4" xfId="2486"/>
    <cellStyle name="Output 7 6 5" xfId="3528"/>
    <cellStyle name="Output 7 6 6" xfId="4570"/>
    <cellStyle name="Output 7 7" xfId="342"/>
    <cellStyle name="Output 7 7 2" xfId="860"/>
    <cellStyle name="Output 7 7 2 2" xfId="1904"/>
    <cellStyle name="Output 7 7 2 3" xfId="2946"/>
    <cellStyle name="Output 7 7 2 4" xfId="3988"/>
    <cellStyle name="Output 7 7 2 5" xfId="5030"/>
    <cellStyle name="Output 7 7 3" xfId="1387"/>
    <cellStyle name="Output 7 7 4" xfId="2429"/>
    <cellStyle name="Output 7 7 5" xfId="3471"/>
    <cellStyle name="Output 7 7 6" xfId="4513"/>
    <cellStyle name="Output 7 8" xfId="500"/>
    <cellStyle name="Output 7 8 2" xfId="990"/>
    <cellStyle name="Output 7 8 2 2" xfId="2034"/>
    <cellStyle name="Output 7 8 2 3" xfId="3076"/>
    <cellStyle name="Output 7 8 2 4" xfId="4118"/>
    <cellStyle name="Output 7 8 2 5" xfId="5160"/>
    <cellStyle name="Output 7 8 3" xfId="1544"/>
    <cellStyle name="Output 7 8 4" xfId="2586"/>
    <cellStyle name="Output 7 8 5" xfId="3628"/>
    <cellStyle name="Output 7 8 6" xfId="4670"/>
    <cellStyle name="Output 7 9" xfId="543"/>
    <cellStyle name="Output 7 9 2" xfId="1025"/>
    <cellStyle name="Output 7 9 2 2" xfId="2069"/>
    <cellStyle name="Output 7 9 2 3" xfId="3111"/>
    <cellStyle name="Output 7 9 2 4" xfId="4153"/>
    <cellStyle name="Output 7 9 2 5" xfId="5195"/>
    <cellStyle name="Output 7 9 3" xfId="1587"/>
    <cellStyle name="Output 7 9 4" xfId="2629"/>
    <cellStyle name="Output 7 9 5" xfId="3671"/>
    <cellStyle name="Output 7 9 6" xfId="4713"/>
    <cellStyle name="Output 8" xfId="91"/>
    <cellStyle name="Output 8 10" xfId="614"/>
    <cellStyle name="Output 8 10 2" xfId="1658"/>
    <cellStyle name="Output 8 10 3" xfId="2700"/>
    <cellStyle name="Output 8 10 4" xfId="3742"/>
    <cellStyle name="Output 8 10 5" xfId="4784"/>
    <cellStyle name="Output 8 11" xfId="528"/>
    <cellStyle name="Output 8 11 2" xfId="1572"/>
    <cellStyle name="Output 8 11 3" xfId="2614"/>
    <cellStyle name="Output 8 11 4" xfId="3656"/>
    <cellStyle name="Output 8 11 5" xfId="4698"/>
    <cellStyle name="Output 8 12" xfId="1083"/>
    <cellStyle name="Output 8 12 2" xfId="2127"/>
    <cellStyle name="Output 8 12 3" xfId="3169"/>
    <cellStyle name="Output 8 12 4" xfId="4211"/>
    <cellStyle name="Output 8 12 5" xfId="5253"/>
    <cellStyle name="Output 8 13" xfId="1137"/>
    <cellStyle name="Output 8 14" xfId="2179"/>
    <cellStyle name="Output 8 15" xfId="3221"/>
    <cellStyle name="Output 8 16" xfId="4263"/>
    <cellStyle name="Output 8 2" xfId="187"/>
    <cellStyle name="Output 8 2 2" xfId="709"/>
    <cellStyle name="Output 8 2 2 2" xfId="1753"/>
    <cellStyle name="Output 8 2 2 3" xfId="2795"/>
    <cellStyle name="Output 8 2 2 4" xfId="3837"/>
    <cellStyle name="Output 8 2 2 5" xfId="4879"/>
    <cellStyle name="Output 8 2 3" xfId="1232"/>
    <cellStyle name="Output 8 2 4" xfId="2274"/>
    <cellStyle name="Output 8 2 5" xfId="3316"/>
    <cellStyle name="Output 8 2 6" xfId="4358"/>
    <cellStyle name="Output 8 3" xfId="240"/>
    <cellStyle name="Output 8 3 2" xfId="762"/>
    <cellStyle name="Output 8 3 2 2" xfId="1806"/>
    <cellStyle name="Output 8 3 2 3" xfId="2848"/>
    <cellStyle name="Output 8 3 2 4" xfId="3890"/>
    <cellStyle name="Output 8 3 2 5" xfId="4932"/>
    <cellStyle name="Output 8 3 3" xfId="1285"/>
    <cellStyle name="Output 8 3 4" xfId="2327"/>
    <cellStyle name="Output 8 3 5" xfId="3369"/>
    <cellStyle name="Output 8 3 6" xfId="4411"/>
    <cellStyle name="Output 8 4" xfId="273"/>
    <cellStyle name="Output 8 4 2" xfId="795"/>
    <cellStyle name="Output 8 4 2 2" xfId="1839"/>
    <cellStyle name="Output 8 4 2 3" xfId="2881"/>
    <cellStyle name="Output 8 4 2 4" xfId="3923"/>
    <cellStyle name="Output 8 4 2 5" xfId="4965"/>
    <cellStyle name="Output 8 4 3" xfId="1318"/>
    <cellStyle name="Output 8 4 4" xfId="2360"/>
    <cellStyle name="Output 8 4 5" xfId="3402"/>
    <cellStyle name="Output 8 4 6" xfId="4444"/>
    <cellStyle name="Output 8 5" xfId="315"/>
    <cellStyle name="Output 8 5 2" xfId="837"/>
    <cellStyle name="Output 8 5 2 2" xfId="1881"/>
    <cellStyle name="Output 8 5 2 3" xfId="2923"/>
    <cellStyle name="Output 8 5 2 4" xfId="3965"/>
    <cellStyle name="Output 8 5 2 5" xfId="5007"/>
    <cellStyle name="Output 8 5 3" xfId="1360"/>
    <cellStyle name="Output 8 5 4" xfId="2402"/>
    <cellStyle name="Output 8 5 5" xfId="3444"/>
    <cellStyle name="Output 8 5 6" xfId="4486"/>
    <cellStyle name="Output 8 6" xfId="403"/>
    <cellStyle name="Output 8 6 2" xfId="912"/>
    <cellStyle name="Output 8 6 2 2" xfId="1956"/>
    <cellStyle name="Output 8 6 2 3" xfId="2998"/>
    <cellStyle name="Output 8 6 2 4" xfId="4040"/>
    <cellStyle name="Output 8 6 2 5" xfId="5082"/>
    <cellStyle name="Output 8 6 3" xfId="1448"/>
    <cellStyle name="Output 8 6 4" xfId="2490"/>
    <cellStyle name="Output 8 6 5" xfId="3532"/>
    <cellStyle name="Output 8 6 6" xfId="4574"/>
    <cellStyle name="Output 8 7" xfId="346"/>
    <cellStyle name="Output 8 7 2" xfId="864"/>
    <cellStyle name="Output 8 7 2 2" xfId="1908"/>
    <cellStyle name="Output 8 7 2 3" xfId="2950"/>
    <cellStyle name="Output 8 7 2 4" xfId="3992"/>
    <cellStyle name="Output 8 7 2 5" xfId="5034"/>
    <cellStyle name="Output 8 7 3" xfId="1391"/>
    <cellStyle name="Output 8 7 4" xfId="2433"/>
    <cellStyle name="Output 8 7 5" xfId="3475"/>
    <cellStyle name="Output 8 7 6" xfId="4517"/>
    <cellStyle name="Output 8 8" xfId="504"/>
    <cellStyle name="Output 8 8 2" xfId="994"/>
    <cellStyle name="Output 8 8 2 2" xfId="2038"/>
    <cellStyle name="Output 8 8 2 3" xfId="3080"/>
    <cellStyle name="Output 8 8 2 4" xfId="4122"/>
    <cellStyle name="Output 8 8 2 5" xfId="5164"/>
    <cellStyle name="Output 8 8 3" xfId="1548"/>
    <cellStyle name="Output 8 8 4" xfId="2590"/>
    <cellStyle name="Output 8 8 5" xfId="3632"/>
    <cellStyle name="Output 8 8 6" xfId="4674"/>
    <cellStyle name="Output 8 9" xfId="466"/>
    <cellStyle name="Output 8 9 2" xfId="957"/>
    <cellStyle name="Output 8 9 2 2" xfId="2001"/>
    <cellStyle name="Output 8 9 2 3" xfId="3043"/>
    <cellStyle name="Output 8 9 2 4" xfId="4085"/>
    <cellStyle name="Output 8 9 2 5" xfId="5127"/>
    <cellStyle name="Output 8 9 3" xfId="1510"/>
    <cellStyle name="Output 8 9 4" xfId="2552"/>
    <cellStyle name="Output 8 9 5" xfId="3594"/>
    <cellStyle name="Output 8 9 6" xfId="4636"/>
    <cellStyle name="Output 9" xfId="119"/>
    <cellStyle name="Output 9 10" xfId="642"/>
    <cellStyle name="Output 9 10 2" xfId="1686"/>
    <cellStyle name="Output 9 10 3" xfId="2728"/>
    <cellStyle name="Output 9 10 4" xfId="3770"/>
    <cellStyle name="Output 9 10 5" xfId="4812"/>
    <cellStyle name="Output 9 11" xfId="324"/>
    <cellStyle name="Output 9 11 2" xfId="1369"/>
    <cellStyle name="Output 9 11 3" xfId="2411"/>
    <cellStyle name="Output 9 11 4" xfId="3453"/>
    <cellStyle name="Output 9 11 5" xfId="4495"/>
    <cellStyle name="Output 9 12" xfId="1096"/>
    <cellStyle name="Output 9 12 2" xfId="2140"/>
    <cellStyle name="Output 9 12 3" xfId="3182"/>
    <cellStyle name="Output 9 12 4" xfId="4224"/>
    <cellStyle name="Output 9 12 5" xfId="5266"/>
    <cellStyle name="Output 9 13" xfId="1165"/>
    <cellStyle name="Output 9 14" xfId="2207"/>
    <cellStyle name="Output 9 15" xfId="3249"/>
    <cellStyle name="Output 9 16" xfId="4291"/>
    <cellStyle name="Output 9 2" xfId="197"/>
    <cellStyle name="Output 9 2 2" xfId="719"/>
    <cellStyle name="Output 9 2 2 2" xfId="1763"/>
    <cellStyle name="Output 9 2 2 3" xfId="2805"/>
    <cellStyle name="Output 9 2 2 4" xfId="3847"/>
    <cellStyle name="Output 9 2 2 5" xfId="4889"/>
    <cellStyle name="Output 9 2 3" xfId="1242"/>
    <cellStyle name="Output 9 2 4" xfId="2284"/>
    <cellStyle name="Output 9 2 5" xfId="3326"/>
    <cellStyle name="Output 9 2 6" xfId="4368"/>
    <cellStyle name="Output 9 3" xfId="221"/>
    <cellStyle name="Output 9 3 2" xfId="743"/>
    <cellStyle name="Output 9 3 2 2" xfId="1787"/>
    <cellStyle name="Output 9 3 2 3" xfId="2829"/>
    <cellStyle name="Output 9 3 2 4" xfId="3871"/>
    <cellStyle name="Output 9 3 2 5" xfId="4913"/>
    <cellStyle name="Output 9 3 3" xfId="1266"/>
    <cellStyle name="Output 9 3 4" xfId="2308"/>
    <cellStyle name="Output 9 3 5" xfId="3350"/>
    <cellStyle name="Output 9 3 6" xfId="4392"/>
    <cellStyle name="Output 9 4" xfId="284"/>
    <cellStyle name="Output 9 4 2" xfId="806"/>
    <cellStyle name="Output 9 4 2 2" xfId="1850"/>
    <cellStyle name="Output 9 4 2 3" xfId="2892"/>
    <cellStyle name="Output 9 4 2 4" xfId="3934"/>
    <cellStyle name="Output 9 4 2 5" xfId="4976"/>
    <cellStyle name="Output 9 4 3" xfId="1329"/>
    <cellStyle name="Output 9 4 4" xfId="2371"/>
    <cellStyle name="Output 9 4 5" xfId="3413"/>
    <cellStyle name="Output 9 4 6" xfId="4455"/>
    <cellStyle name="Output 9 5" xfId="300"/>
    <cellStyle name="Output 9 5 2" xfId="822"/>
    <cellStyle name="Output 9 5 2 2" xfId="1866"/>
    <cellStyle name="Output 9 5 2 3" xfId="2908"/>
    <cellStyle name="Output 9 5 2 4" xfId="3950"/>
    <cellStyle name="Output 9 5 2 5" xfId="4992"/>
    <cellStyle name="Output 9 5 3" xfId="1345"/>
    <cellStyle name="Output 9 5 4" xfId="2387"/>
    <cellStyle name="Output 9 5 5" xfId="3429"/>
    <cellStyle name="Output 9 5 6" xfId="4471"/>
    <cellStyle name="Output 9 6" xfId="416"/>
    <cellStyle name="Output 9 6 2" xfId="922"/>
    <cellStyle name="Output 9 6 2 2" xfId="1966"/>
    <cellStyle name="Output 9 6 2 3" xfId="3008"/>
    <cellStyle name="Output 9 6 2 4" xfId="4050"/>
    <cellStyle name="Output 9 6 2 5" xfId="5092"/>
    <cellStyle name="Output 9 6 3" xfId="1461"/>
    <cellStyle name="Output 9 6 4" xfId="2503"/>
    <cellStyle name="Output 9 6 5" xfId="3545"/>
    <cellStyle name="Output 9 6 6" xfId="4587"/>
    <cellStyle name="Output 9 7" xfId="351"/>
    <cellStyle name="Output 9 7 2" xfId="869"/>
    <cellStyle name="Output 9 7 2 2" xfId="1913"/>
    <cellStyle name="Output 9 7 2 3" xfId="2955"/>
    <cellStyle name="Output 9 7 2 4" xfId="3997"/>
    <cellStyle name="Output 9 7 2 5" xfId="5039"/>
    <cellStyle name="Output 9 7 3" xfId="1396"/>
    <cellStyle name="Output 9 7 4" xfId="2438"/>
    <cellStyle name="Output 9 7 5" xfId="3480"/>
    <cellStyle name="Output 9 7 6" xfId="4522"/>
    <cellStyle name="Output 9 8" xfId="516"/>
    <cellStyle name="Output 9 8 2" xfId="1006"/>
    <cellStyle name="Output 9 8 2 2" xfId="2050"/>
    <cellStyle name="Output 9 8 2 3" xfId="3092"/>
    <cellStyle name="Output 9 8 2 4" xfId="4134"/>
    <cellStyle name="Output 9 8 2 5" xfId="5176"/>
    <cellStyle name="Output 9 8 3" xfId="1560"/>
    <cellStyle name="Output 9 8 4" xfId="2602"/>
    <cellStyle name="Output 9 8 5" xfId="3644"/>
    <cellStyle name="Output 9 8 6" xfId="4686"/>
    <cellStyle name="Output 9 9" xfId="545"/>
    <cellStyle name="Output 9 9 2" xfId="1027"/>
    <cellStyle name="Output 9 9 2 2" xfId="2071"/>
    <cellStyle name="Output 9 9 2 3" xfId="3113"/>
    <cellStyle name="Output 9 9 2 4" xfId="4155"/>
    <cellStyle name="Output 9 9 2 5" xfId="5197"/>
    <cellStyle name="Output 9 9 3" xfId="1589"/>
    <cellStyle name="Output 9 9 4" xfId="2631"/>
    <cellStyle name="Output 9 9 5" xfId="3673"/>
    <cellStyle name="Output 9 9 6" xfId="4715"/>
    <cellStyle name="Percent" xfId="5270" builtinId="5"/>
    <cellStyle name="Percent 2" xfId="75"/>
    <cellStyle name="Percent 2 10" xfId="3206"/>
    <cellStyle name="Percent 2 11" xfId="4248"/>
    <cellStyle name="Percent 2 2" xfId="106"/>
    <cellStyle name="Percent 2 2 2" xfId="411"/>
    <cellStyle name="Percent 2 2 2 2" xfId="1456"/>
    <cellStyle name="Percent 2 2 2 3" xfId="2498"/>
    <cellStyle name="Percent 2 2 2 4" xfId="3540"/>
    <cellStyle name="Percent 2 2 2 5" xfId="4582"/>
    <cellStyle name="Percent 2 2 3" xfId="629"/>
    <cellStyle name="Percent 2 2 3 2" xfId="1673"/>
    <cellStyle name="Percent 2 2 3 3" xfId="2715"/>
    <cellStyle name="Percent 2 2 3 4" xfId="3757"/>
    <cellStyle name="Percent 2 2 3 5" xfId="4799"/>
    <cellStyle name="Percent 2 2 4" xfId="1091"/>
    <cellStyle name="Percent 2 2 4 2" xfId="2135"/>
    <cellStyle name="Percent 2 2 4 3" xfId="3177"/>
    <cellStyle name="Percent 2 2 4 4" xfId="4219"/>
    <cellStyle name="Percent 2 2 4 5" xfId="5261"/>
    <cellStyle name="Percent 2 2 5" xfId="1152"/>
    <cellStyle name="Percent 2 2 6" xfId="2194"/>
    <cellStyle name="Percent 2 2 7" xfId="3236"/>
    <cellStyle name="Percent 2 2 8" xfId="4278"/>
    <cellStyle name="Percent 2 3" xfId="172"/>
    <cellStyle name="Percent 2 3 2" xfId="388"/>
    <cellStyle name="Percent 2 3 2 2" xfId="1433"/>
    <cellStyle name="Percent 2 3 2 3" xfId="2475"/>
    <cellStyle name="Percent 2 3 2 4" xfId="3517"/>
    <cellStyle name="Percent 2 3 2 5" xfId="4559"/>
    <cellStyle name="Percent 2 3 3" xfId="694"/>
    <cellStyle name="Percent 2 3 3 2" xfId="1738"/>
    <cellStyle name="Percent 2 3 3 3" xfId="2780"/>
    <cellStyle name="Percent 2 3 3 4" xfId="3822"/>
    <cellStyle name="Percent 2 3 3 5" xfId="4864"/>
    <cellStyle name="Percent 2 3 4" xfId="1068"/>
    <cellStyle name="Percent 2 3 4 2" xfId="2112"/>
    <cellStyle name="Percent 2 3 4 3" xfId="3154"/>
    <cellStyle name="Percent 2 3 4 4" xfId="4196"/>
    <cellStyle name="Percent 2 3 4 5" xfId="5238"/>
    <cellStyle name="Percent 2 3 5" xfId="1217"/>
    <cellStyle name="Percent 2 3 6" xfId="2259"/>
    <cellStyle name="Percent 2 3 7" xfId="3301"/>
    <cellStyle name="Percent 2 3 8" xfId="4343"/>
    <cellStyle name="Percent 2 4" xfId="362"/>
    <cellStyle name="Percent 2 4 2" xfId="1407"/>
    <cellStyle name="Percent 2 4 3" xfId="2449"/>
    <cellStyle name="Percent 2 4 4" xfId="3491"/>
    <cellStyle name="Percent 2 4 5" xfId="4533"/>
    <cellStyle name="Percent 2 5" xfId="599"/>
    <cellStyle name="Percent 2 5 2" xfId="1643"/>
    <cellStyle name="Percent 2 5 3" xfId="2685"/>
    <cellStyle name="Percent 2 5 4" xfId="3727"/>
    <cellStyle name="Percent 2 5 5" xfId="4769"/>
    <cellStyle name="Percent 2 6" xfId="1042"/>
    <cellStyle name="Percent 2 6 2" xfId="2086"/>
    <cellStyle name="Percent 2 6 3" xfId="3128"/>
    <cellStyle name="Percent 2 6 4" xfId="4170"/>
    <cellStyle name="Percent 2 6 5" xfId="5212"/>
    <cellStyle name="Percent 2 7" xfId="1101"/>
    <cellStyle name="Percent 2 8" xfId="1122"/>
    <cellStyle name="Percent 2 9" xfId="2164"/>
    <cellStyle name="Percent 3" xfId="151"/>
    <cellStyle name="Title" xfId="43" builtinId="15" customBuiltin="1"/>
    <cellStyle name="Total" xfId="44" builtinId="25" customBuiltin="1"/>
    <cellStyle name="Total 10" xfId="128"/>
    <cellStyle name="Total 10 10" xfId="651"/>
    <cellStyle name="Total 10 10 2" xfId="1695"/>
    <cellStyle name="Total 10 10 3" xfId="2737"/>
    <cellStyle name="Total 10 10 4" xfId="3779"/>
    <cellStyle name="Total 10 10 5" xfId="4821"/>
    <cellStyle name="Total 10 11" xfId="540"/>
    <cellStyle name="Total 10 11 2" xfId="1584"/>
    <cellStyle name="Total 10 11 3" xfId="2626"/>
    <cellStyle name="Total 10 11 4" xfId="3668"/>
    <cellStyle name="Total 10 11 5" xfId="4710"/>
    <cellStyle name="Total 10 12" xfId="1098"/>
    <cellStyle name="Total 10 12 2" xfId="2142"/>
    <cellStyle name="Total 10 12 3" xfId="3184"/>
    <cellStyle name="Total 10 12 4" xfId="4226"/>
    <cellStyle name="Total 10 12 5" xfId="5268"/>
    <cellStyle name="Total 10 13" xfId="1174"/>
    <cellStyle name="Total 10 14" xfId="2216"/>
    <cellStyle name="Total 10 15" xfId="3258"/>
    <cellStyle name="Total 10 16" xfId="4300"/>
    <cellStyle name="Total 10 2" xfId="199"/>
    <cellStyle name="Total 10 2 2" xfId="721"/>
    <cellStyle name="Total 10 2 2 2" xfId="1765"/>
    <cellStyle name="Total 10 2 2 3" xfId="2807"/>
    <cellStyle name="Total 10 2 2 4" xfId="3849"/>
    <cellStyle name="Total 10 2 2 5" xfId="4891"/>
    <cellStyle name="Total 10 2 3" xfId="1244"/>
    <cellStyle name="Total 10 2 4" xfId="2286"/>
    <cellStyle name="Total 10 2 5" xfId="3328"/>
    <cellStyle name="Total 10 2 6" xfId="4370"/>
    <cellStyle name="Total 10 3" xfId="226"/>
    <cellStyle name="Total 10 3 2" xfId="748"/>
    <cellStyle name="Total 10 3 2 2" xfId="1792"/>
    <cellStyle name="Total 10 3 2 3" xfId="2834"/>
    <cellStyle name="Total 10 3 2 4" xfId="3876"/>
    <cellStyle name="Total 10 3 2 5" xfId="4918"/>
    <cellStyle name="Total 10 3 3" xfId="1271"/>
    <cellStyle name="Total 10 3 4" xfId="2313"/>
    <cellStyle name="Total 10 3 5" xfId="3355"/>
    <cellStyle name="Total 10 3 6" xfId="4397"/>
    <cellStyle name="Total 10 4" xfId="286"/>
    <cellStyle name="Total 10 4 2" xfId="808"/>
    <cellStyle name="Total 10 4 2 2" xfId="1852"/>
    <cellStyle name="Total 10 4 2 3" xfId="2894"/>
    <cellStyle name="Total 10 4 2 4" xfId="3936"/>
    <cellStyle name="Total 10 4 2 5" xfId="4978"/>
    <cellStyle name="Total 10 4 3" xfId="1331"/>
    <cellStyle name="Total 10 4 4" xfId="2373"/>
    <cellStyle name="Total 10 4 5" xfId="3415"/>
    <cellStyle name="Total 10 4 6" xfId="4457"/>
    <cellStyle name="Total 10 5" xfId="305"/>
    <cellStyle name="Total 10 5 2" xfId="827"/>
    <cellStyle name="Total 10 5 2 2" xfId="1871"/>
    <cellStyle name="Total 10 5 2 3" xfId="2913"/>
    <cellStyle name="Total 10 5 2 4" xfId="3955"/>
    <cellStyle name="Total 10 5 2 5" xfId="4997"/>
    <cellStyle name="Total 10 5 3" xfId="1350"/>
    <cellStyle name="Total 10 5 4" xfId="2392"/>
    <cellStyle name="Total 10 5 5" xfId="3434"/>
    <cellStyle name="Total 10 5 6" xfId="4476"/>
    <cellStyle name="Total 10 6" xfId="418"/>
    <cellStyle name="Total 10 6 2" xfId="924"/>
    <cellStyle name="Total 10 6 2 2" xfId="1968"/>
    <cellStyle name="Total 10 6 2 3" xfId="3010"/>
    <cellStyle name="Total 10 6 2 4" xfId="4052"/>
    <cellStyle name="Total 10 6 2 5" xfId="5094"/>
    <cellStyle name="Total 10 6 3" xfId="1463"/>
    <cellStyle name="Total 10 6 4" xfId="2505"/>
    <cellStyle name="Total 10 6 5" xfId="3547"/>
    <cellStyle name="Total 10 6 6" xfId="4589"/>
    <cellStyle name="Total 10 7" xfId="468"/>
    <cellStyle name="Total 10 7 2" xfId="959"/>
    <cellStyle name="Total 10 7 2 2" xfId="2003"/>
    <cellStyle name="Total 10 7 2 3" xfId="3045"/>
    <cellStyle name="Total 10 7 2 4" xfId="4087"/>
    <cellStyle name="Total 10 7 2 5" xfId="5129"/>
    <cellStyle name="Total 10 7 3" xfId="1512"/>
    <cellStyle name="Total 10 7 4" xfId="2554"/>
    <cellStyle name="Total 10 7 5" xfId="3596"/>
    <cellStyle name="Total 10 7 6" xfId="4638"/>
    <cellStyle name="Total 10 8" xfId="518"/>
    <cellStyle name="Total 10 8 2" xfId="1008"/>
    <cellStyle name="Total 10 8 2 2" xfId="2052"/>
    <cellStyle name="Total 10 8 2 3" xfId="3094"/>
    <cellStyle name="Total 10 8 2 4" xfId="4136"/>
    <cellStyle name="Total 10 8 2 5" xfId="5178"/>
    <cellStyle name="Total 10 8 3" xfId="1562"/>
    <cellStyle name="Total 10 8 4" xfId="2604"/>
    <cellStyle name="Total 10 8 5" xfId="3646"/>
    <cellStyle name="Total 10 8 6" xfId="4688"/>
    <cellStyle name="Total 10 9" xfId="550"/>
    <cellStyle name="Total 10 9 2" xfId="1032"/>
    <cellStyle name="Total 10 9 2 2" xfId="2076"/>
    <cellStyle name="Total 10 9 2 3" xfId="3118"/>
    <cellStyle name="Total 10 9 2 4" xfId="4160"/>
    <cellStyle name="Total 10 9 2 5" xfId="5202"/>
    <cellStyle name="Total 10 9 3" xfId="1594"/>
    <cellStyle name="Total 10 9 4" xfId="2636"/>
    <cellStyle name="Total 10 9 5" xfId="3678"/>
    <cellStyle name="Total 10 9 6" xfId="4720"/>
    <cellStyle name="Total 11" xfId="150"/>
    <cellStyle name="Total 11 10" xfId="568"/>
    <cellStyle name="Total 11 10 2" xfId="1612"/>
    <cellStyle name="Total 11 10 3" xfId="2654"/>
    <cellStyle name="Total 11 10 4" xfId="3696"/>
    <cellStyle name="Total 11 10 5" xfId="4738"/>
    <cellStyle name="Total 11 11" xfId="1047"/>
    <cellStyle name="Total 11 11 2" xfId="2091"/>
    <cellStyle name="Total 11 11 3" xfId="3133"/>
    <cellStyle name="Total 11 11 4" xfId="4175"/>
    <cellStyle name="Total 11 11 5" xfId="5217"/>
    <cellStyle name="Total 11 12" xfId="1196"/>
    <cellStyle name="Total 11 13" xfId="2238"/>
    <cellStyle name="Total 11 14" xfId="3280"/>
    <cellStyle name="Total 11 15" xfId="4322"/>
    <cellStyle name="Total 11 2" xfId="209"/>
    <cellStyle name="Total 11 2 2" xfId="731"/>
    <cellStyle name="Total 11 2 2 2" xfId="1775"/>
    <cellStyle name="Total 11 2 2 3" xfId="2817"/>
    <cellStyle name="Total 11 2 2 4" xfId="3859"/>
    <cellStyle name="Total 11 2 2 5" xfId="4901"/>
    <cellStyle name="Total 11 2 3" xfId="1254"/>
    <cellStyle name="Total 11 2 4" xfId="2296"/>
    <cellStyle name="Total 11 2 5" xfId="3338"/>
    <cellStyle name="Total 11 2 6" xfId="4380"/>
    <cellStyle name="Total 11 3" xfId="212"/>
    <cellStyle name="Total 11 3 2" xfId="734"/>
    <cellStyle name="Total 11 3 2 2" xfId="1778"/>
    <cellStyle name="Total 11 3 2 3" xfId="2820"/>
    <cellStyle name="Total 11 3 2 4" xfId="3862"/>
    <cellStyle name="Total 11 3 2 5" xfId="4904"/>
    <cellStyle name="Total 11 3 3" xfId="1257"/>
    <cellStyle name="Total 11 3 4" xfId="2299"/>
    <cellStyle name="Total 11 3 5" xfId="3341"/>
    <cellStyle name="Total 11 3 6" xfId="4383"/>
    <cellStyle name="Total 11 4" xfId="289"/>
    <cellStyle name="Total 11 4 2" xfId="811"/>
    <cellStyle name="Total 11 4 2 2" xfId="1855"/>
    <cellStyle name="Total 11 4 2 3" xfId="2897"/>
    <cellStyle name="Total 11 4 2 4" xfId="3939"/>
    <cellStyle name="Total 11 4 2 5" xfId="4981"/>
    <cellStyle name="Total 11 4 3" xfId="1334"/>
    <cellStyle name="Total 11 4 4" xfId="2376"/>
    <cellStyle name="Total 11 4 5" xfId="3418"/>
    <cellStyle name="Total 11 4 6" xfId="4460"/>
    <cellStyle name="Total 11 5" xfId="367"/>
    <cellStyle name="Total 11 5 2" xfId="880"/>
    <cellStyle name="Total 11 5 2 2" xfId="1924"/>
    <cellStyle name="Total 11 5 2 3" xfId="2966"/>
    <cellStyle name="Total 11 5 2 4" xfId="4008"/>
    <cellStyle name="Total 11 5 2 5" xfId="5050"/>
    <cellStyle name="Total 11 5 3" xfId="1412"/>
    <cellStyle name="Total 11 5 4" xfId="2454"/>
    <cellStyle name="Total 11 5 5" xfId="3496"/>
    <cellStyle name="Total 11 5 6" xfId="4538"/>
    <cellStyle name="Total 11 6" xfId="435"/>
    <cellStyle name="Total 11 6 2" xfId="934"/>
    <cellStyle name="Total 11 6 2 2" xfId="1978"/>
    <cellStyle name="Total 11 6 2 3" xfId="3020"/>
    <cellStyle name="Total 11 6 2 4" xfId="4062"/>
    <cellStyle name="Total 11 6 2 5" xfId="5104"/>
    <cellStyle name="Total 11 6 3" xfId="1479"/>
    <cellStyle name="Total 11 6 4" xfId="2521"/>
    <cellStyle name="Total 11 6 5" xfId="3563"/>
    <cellStyle name="Total 11 6 6" xfId="4605"/>
    <cellStyle name="Total 11 7" xfId="454"/>
    <cellStyle name="Total 11 7 2" xfId="947"/>
    <cellStyle name="Total 11 7 2 2" xfId="1991"/>
    <cellStyle name="Total 11 7 2 3" xfId="3033"/>
    <cellStyle name="Total 11 7 2 4" xfId="4075"/>
    <cellStyle name="Total 11 7 2 5" xfId="5117"/>
    <cellStyle name="Total 11 7 3" xfId="1498"/>
    <cellStyle name="Total 11 7 4" xfId="2540"/>
    <cellStyle name="Total 11 7 5" xfId="3582"/>
    <cellStyle name="Total 11 7 6" xfId="4624"/>
    <cellStyle name="Total 11 8" xfId="559"/>
    <cellStyle name="Total 11 8 2" xfId="1035"/>
    <cellStyle name="Total 11 8 2 2" xfId="2079"/>
    <cellStyle name="Total 11 8 2 3" xfId="3121"/>
    <cellStyle name="Total 11 8 2 4" xfId="4163"/>
    <cellStyle name="Total 11 8 2 5" xfId="5205"/>
    <cellStyle name="Total 11 8 3" xfId="1603"/>
    <cellStyle name="Total 11 8 4" xfId="2645"/>
    <cellStyle name="Total 11 8 5" xfId="3687"/>
    <cellStyle name="Total 11 8 6" xfId="4729"/>
    <cellStyle name="Total 11 9" xfId="673"/>
    <cellStyle name="Total 11 9 2" xfId="1717"/>
    <cellStyle name="Total 11 9 3" xfId="2759"/>
    <cellStyle name="Total 11 9 4" xfId="3801"/>
    <cellStyle name="Total 11 9 5" xfId="4843"/>
    <cellStyle name="Total 12" xfId="138"/>
    <cellStyle name="Total 12 2" xfId="661"/>
    <cellStyle name="Total 12 2 2" xfId="1705"/>
    <cellStyle name="Total 12 2 3" xfId="2747"/>
    <cellStyle name="Total 12 2 4" xfId="3789"/>
    <cellStyle name="Total 12 2 5" xfId="4831"/>
    <cellStyle name="Total 12 3" xfId="1184"/>
    <cellStyle name="Total 12 4" xfId="2226"/>
    <cellStyle name="Total 12 5" xfId="3268"/>
    <cellStyle name="Total 12 6" xfId="4310"/>
    <cellStyle name="Total 2" xfId="69"/>
    <cellStyle name="Total 2 10" xfId="594"/>
    <cellStyle name="Total 2 10 2" xfId="1638"/>
    <cellStyle name="Total 2 10 3" xfId="2680"/>
    <cellStyle name="Total 2 10 4" xfId="3722"/>
    <cellStyle name="Total 2 10 5" xfId="4764"/>
    <cellStyle name="Total 2 11" xfId="575"/>
    <cellStyle name="Total 2 11 2" xfId="1619"/>
    <cellStyle name="Total 2 11 3" xfId="2661"/>
    <cellStyle name="Total 2 11 4" xfId="3703"/>
    <cellStyle name="Total 2 11 5" xfId="4745"/>
    <cellStyle name="Total 2 12" xfId="1063"/>
    <cellStyle name="Total 2 12 2" xfId="2107"/>
    <cellStyle name="Total 2 12 3" xfId="3149"/>
    <cellStyle name="Total 2 12 4" xfId="4191"/>
    <cellStyle name="Total 2 12 5" xfId="5233"/>
    <cellStyle name="Total 2 13" xfId="1117"/>
    <cellStyle name="Total 2 14" xfId="2159"/>
    <cellStyle name="Total 2 15" xfId="3201"/>
    <cellStyle name="Total 2 16" xfId="4243"/>
    <cellStyle name="Total 2 2" xfId="167"/>
    <cellStyle name="Total 2 2 2" xfId="689"/>
    <cellStyle name="Total 2 2 2 2" xfId="1733"/>
    <cellStyle name="Total 2 2 2 3" xfId="2775"/>
    <cellStyle name="Total 2 2 2 4" xfId="3817"/>
    <cellStyle name="Total 2 2 2 5" xfId="4859"/>
    <cellStyle name="Total 2 2 3" xfId="1212"/>
    <cellStyle name="Total 2 2 4" xfId="2254"/>
    <cellStyle name="Total 2 2 5" xfId="3296"/>
    <cellStyle name="Total 2 2 6" xfId="4338"/>
    <cellStyle name="Total 2 3" xfId="99"/>
    <cellStyle name="Total 2 3 2" xfId="622"/>
    <cellStyle name="Total 2 3 2 2" xfId="1666"/>
    <cellStyle name="Total 2 3 2 3" xfId="2708"/>
    <cellStyle name="Total 2 3 2 4" xfId="3750"/>
    <cellStyle name="Total 2 3 2 5" xfId="4792"/>
    <cellStyle name="Total 2 3 3" xfId="1145"/>
    <cellStyle name="Total 2 3 4" xfId="2187"/>
    <cellStyle name="Total 2 3 5" xfId="3229"/>
    <cellStyle name="Total 2 3 6" xfId="4271"/>
    <cellStyle name="Total 2 4" xfId="256"/>
    <cellStyle name="Total 2 4 2" xfId="778"/>
    <cellStyle name="Total 2 4 2 2" xfId="1822"/>
    <cellStyle name="Total 2 4 2 3" xfId="2864"/>
    <cellStyle name="Total 2 4 2 4" xfId="3906"/>
    <cellStyle name="Total 2 4 2 5" xfId="4948"/>
    <cellStyle name="Total 2 4 3" xfId="1301"/>
    <cellStyle name="Total 2 4 4" xfId="2343"/>
    <cellStyle name="Total 2 4 5" xfId="3385"/>
    <cellStyle name="Total 2 4 6" xfId="4427"/>
    <cellStyle name="Total 2 5" xfId="145"/>
    <cellStyle name="Total 2 5 2" xfId="668"/>
    <cellStyle name="Total 2 5 2 2" xfId="1712"/>
    <cellStyle name="Total 2 5 2 3" xfId="2754"/>
    <cellStyle name="Total 2 5 2 4" xfId="3796"/>
    <cellStyle name="Total 2 5 2 5" xfId="4838"/>
    <cellStyle name="Total 2 5 3" xfId="1191"/>
    <cellStyle name="Total 2 5 4" xfId="2233"/>
    <cellStyle name="Total 2 5 5" xfId="3275"/>
    <cellStyle name="Total 2 5 6" xfId="4317"/>
    <cellStyle name="Total 2 6" xfId="383"/>
    <cellStyle name="Total 2 6 2" xfId="895"/>
    <cellStyle name="Total 2 6 2 2" xfId="1939"/>
    <cellStyle name="Total 2 6 2 3" xfId="2981"/>
    <cellStyle name="Total 2 6 2 4" xfId="4023"/>
    <cellStyle name="Total 2 6 2 5" xfId="5065"/>
    <cellStyle name="Total 2 6 3" xfId="1428"/>
    <cellStyle name="Total 2 6 4" xfId="2470"/>
    <cellStyle name="Total 2 6 5" xfId="3512"/>
    <cellStyle name="Total 2 6 6" xfId="4554"/>
    <cellStyle name="Total 2 7" xfId="458"/>
    <cellStyle name="Total 2 7 2" xfId="950"/>
    <cellStyle name="Total 2 7 2 2" xfId="1994"/>
    <cellStyle name="Total 2 7 2 3" xfId="3036"/>
    <cellStyle name="Total 2 7 2 4" xfId="4078"/>
    <cellStyle name="Total 2 7 2 5" xfId="5120"/>
    <cellStyle name="Total 2 7 3" xfId="1502"/>
    <cellStyle name="Total 2 7 4" xfId="2544"/>
    <cellStyle name="Total 2 7 5" xfId="3586"/>
    <cellStyle name="Total 2 7 6" xfId="4628"/>
    <cellStyle name="Total 2 8" xfId="485"/>
    <cellStyle name="Total 2 8 2" xfId="975"/>
    <cellStyle name="Total 2 8 2 2" xfId="2019"/>
    <cellStyle name="Total 2 8 2 3" xfId="3061"/>
    <cellStyle name="Total 2 8 2 4" xfId="4103"/>
    <cellStyle name="Total 2 8 2 5" xfId="5145"/>
    <cellStyle name="Total 2 8 3" xfId="1529"/>
    <cellStyle name="Total 2 8 4" xfId="2571"/>
    <cellStyle name="Total 2 8 5" xfId="3613"/>
    <cellStyle name="Total 2 8 6" xfId="4655"/>
    <cellStyle name="Total 2 9" xfId="467"/>
    <cellStyle name="Total 2 9 2" xfId="958"/>
    <cellStyle name="Total 2 9 2 2" xfId="2002"/>
    <cellStyle name="Total 2 9 2 3" xfId="3044"/>
    <cellStyle name="Total 2 9 2 4" xfId="4086"/>
    <cellStyle name="Total 2 9 2 5" xfId="5128"/>
    <cellStyle name="Total 2 9 3" xfId="1511"/>
    <cellStyle name="Total 2 9 4" xfId="2553"/>
    <cellStyle name="Total 2 9 5" xfId="3595"/>
    <cellStyle name="Total 2 9 6" xfId="4637"/>
    <cellStyle name="Total 3" xfId="71"/>
    <cellStyle name="Total 3 10" xfId="596"/>
    <cellStyle name="Total 3 10 2" xfId="1640"/>
    <cellStyle name="Total 3 10 3" xfId="2682"/>
    <cellStyle name="Total 3 10 4" xfId="3724"/>
    <cellStyle name="Total 3 10 5" xfId="4766"/>
    <cellStyle name="Total 3 11" xfId="573"/>
    <cellStyle name="Total 3 11 2" xfId="1617"/>
    <cellStyle name="Total 3 11 3" xfId="2659"/>
    <cellStyle name="Total 3 11 4" xfId="3701"/>
    <cellStyle name="Total 3 11 5" xfId="4743"/>
    <cellStyle name="Total 3 12" xfId="1065"/>
    <cellStyle name="Total 3 12 2" xfId="2109"/>
    <cellStyle name="Total 3 12 3" xfId="3151"/>
    <cellStyle name="Total 3 12 4" xfId="4193"/>
    <cellStyle name="Total 3 12 5" xfId="5235"/>
    <cellStyle name="Total 3 13" xfId="1119"/>
    <cellStyle name="Total 3 14" xfId="2161"/>
    <cellStyle name="Total 3 15" xfId="3203"/>
    <cellStyle name="Total 3 16" xfId="4245"/>
    <cellStyle name="Total 3 2" xfId="169"/>
    <cellStyle name="Total 3 2 2" xfId="691"/>
    <cellStyle name="Total 3 2 2 2" xfId="1735"/>
    <cellStyle name="Total 3 2 2 3" xfId="2777"/>
    <cellStyle name="Total 3 2 2 4" xfId="3819"/>
    <cellStyle name="Total 3 2 2 5" xfId="4861"/>
    <cellStyle name="Total 3 2 3" xfId="1214"/>
    <cellStyle name="Total 3 2 4" xfId="2256"/>
    <cellStyle name="Total 3 2 5" xfId="3298"/>
    <cellStyle name="Total 3 2 6" xfId="4340"/>
    <cellStyle name="Total 3 3" xfId="122"/>
    <cellStyle name="Total 3 3 2" xfId="645"/>
    <cellStyle name="Total 3 3 2 2" xfId="1689"/>
    <cellStyle name="Total 3 3 2 3" xfId="2731"/>
    <cellStyle name="Total 3 3 2 4" xfId="3773"/>
    <cellStyle name="Total 3 3 2 5" xfId="4815"/>
    <cellStyle name="Total 3 3 3" xfId="1168"/>
    <cellStyle name="Total 3 3 4" xfId="2210"/>
    <cellStyle name="Total 3 3 5" xfId="3252"/>
    <cellStyle name="Total 3 3 6" xfId="4294"/>
    <cellStyle name="Total 3 4" xfId="258"/>
    <cellStyle name="Total 3 4 2" xfId="780"/>
    <cellStyle name="Total 3 4 2 2" xfId="1824"/>
    <cellStyle name="Total 3 4 2 3" xfId="2866"/>
    <cellStyle name="Total 3 4 2 4" xfId="3908"/>
    <cellStyle name="Total 3 4 2 5" xfId="4950"/>
    <cellStyle name="Total 3 4 3" xfId="1303"/>
    <cellStyle name="Total 3 4 4" xfId="2345"/>
    <cellStyle name="Total 3 4 5" xfId="3387"/>
    <cellStyle name="Total 3 4 6" xfId="4429"/>
    <cellStyle name="Total 3 5" xfId="121"/>
    <cellStyle name="Total 3 5 2" xfId="644"/>
    <cellStyle name="Total 3 5 2 2" xfId="1688"/>
    <cellStyle name="Total 3 5 2 3" xfId="2730"/>
    <cellStyle name="Total 3 5 2 4" xfId="3772"/>
    <cellStyle name="Total 3 5 2 5" xfId="4814"/>
    <cellStyle name="Total 3 5 3" xfId="1167"/>
    <cellStyle name="Total 3 5 4" xfId="2209"/>
    <cellStyle name="Total 3 5 5" xfId="3251"/>
    <cellStyle name="Total 3 5 6" xfId="4293"/>
    <cellStyle name="Total 3 6" xfId="385"/>
    <cellStyle name="Total 3 6 2" xfId="897"/>
    <cellStyle name="Total 3 6 2 2" xfId="1941"/>
    <cellStyle name="Total 3 6 2 3" xfId="2983"/>
    <cellStyle name="Total 3 6 2 4" xfId="4025"/>
    <cellStyle name="Total 3 6 2 5" xfId="5067"/>
    <cellStyle name="Total 3 6 3" xfId="1430"/>
    <cellStyle name="Total 3 6 4" xfId="2472"/>
    <cellStyle name="Total 3 6 5" xfId="3514"/>
    <cellStyle name="Total 3 6 6" xfId="4556"/>
    <cellStyle name="Total 3 7" xfId="450"/>
    <cellStyle name="Total 3 7 2" xfId="944"/>
    <cellStyle name="Total 3 7 2 2" xfId="1988"/>
    <cellStyle name="Total 3 7 2 3" xfId="3030"/>
    <cellStyle name="Total 3 7 2 4" xfId="4072"/>
    <cellStyle name="Total 3 7 2 5" xfId="5114"/>
    <cellStyle name="Total 3 7 3" xfId="1494"/>
    <cellStyle name="Total 3 7 4" xfId="2536"/>
    <cellStyle name="Total 3 7 5" xfId="3578"/>
    <cellStyle name="Total 3 7 6" xfId="4620"/>
    <cellStyle name="Total 3 8" xfId="487"/>
    <cellStyle name="Total 3 8 2" xfId="977"/>
    <cellStyle name="Total 3 8 2 2" xfId="2021"/>
    <cellStyle name="Total 3 8 2 3" xfId="3063"/>
    <cellStyle name="Total 3 8 2 4" xfId="4105"/>
    <cellStyle name="Total 3 8 2 5" xfId="5147"/>
    <cellStyle name="Total 3 8 3" xfId="1531"/>
    <cellStyle name="Total 3 8 4" xfId="2573"/>
    <cellStyle name="Total 3 8 5" xfId="3615"/>
    <cellStyle name="Total 3 8 6" xfId="4657"/>
    <cellStyle name="Total 3 9" xfId="452"/>
    <cellStyle name="Total 3 9 2" xfId="946"/>
    <cellStyle name="Total 3 9 2 2" xfId="1990"/>
    <cellStyle name="Total 3 9 2 3" xfId="3032"/>
    <cellStyle name="Total 3 9 2 4" xfId="4074"/>
    <cellStyle name="Total 3 9 2 5" xfId="5116"/>
    <cellStyle name="Total 3 9 3" xfId="1496"/>
    <cellStyle name="Total 3 9 4" xfId="2538"/>
    <cellStyle name="Total 3 9 5" xfId="3580"/>
    <cellStyle name="Total 3 9 6" xfId="4622"/>
    <cellStyle name="Total 4" xfId="79"/>
    <cellStyle name="Total 4 10" xfId="603"/>
    <cellStyle name="Total 4 10 2" xfId="1647"/>
    <cellStyle name="Total 4 10 3" xfId="2689"/>
    <cellStyle name="Total 4 10 4" xfId="3731"/>
    <cellStyle name="Total 4 10 5" xfId="4773"/>
    <cellStyle name="Total 4 11" xfId="574"/>
    <cellStyle name="Total 4 11 2" xfId="1618"/>
    <cellStyle name="Total 4 11 3" xfId="2660"/>
    <cellStyle name="Total 4 11 4" xfId="3702"/>
    <cellStyle name="Total 4 11 5" xfId="4744"/>
    <cellStyle name="Total 4 12" xfId="1072"/>
    <cellStyle name="Total 4 12 2" xfId="2116"/>
    <cellStyle name="Total 4 12 3" xfId="3158"/>
    <cellStyle name="Total 4 12 4" xfId="4200"/>
    <cellStyle name="Total 4 12 5" xfId="5242"/>
    <cellStyle name="Total 4 13" xfId="1126"/>
    <cellStyle name="Total 4 14" xfId="2168"/>
    <cellStyle name="Total 4 15" xfId="3210"/>
    <cellStyle name="Total 4 16" xfId="4252"/>
    <cellStyle name="Total 4 2" xfId="176"/>
    <cellStyle name="Total 4 2 2" xfId="698"/>
    <cellStyle name="Total 4 2 2 2" xfId="1742"/>
    <cellStyle name="Total 4 2 2 3" xfId="2784"/>
    <cellStyle name="Total 4 2 2 4" xfId="3826"/>
    <cellStyle name="Total 4 2 2 5" xfId="4868"/>
    <cellStyle name="Total 4 2 3" xfId="1221"/>
    <cellStyle name="Total 4 2 4" xfId="2263"/>
    <cellStyle name="Total 4 2 5" xfId="3305"/>
    <cellStyle name="Total 4 2 6" xfId="4347"/>
    <cellStyle name="Total 4 3" xfId="101"/>
    <cellStyle name="Total 4 3 2" xfId="624"/>
    <cellStyle name="Total 4 3 2 2" xfId="1668"/>
    <cellStyle name="Total 4 3 2 3" xfId="2710"/>
    <cellStyle name="Total 4 3 2 4" xfId="3752"/>
    <cellStyle name="Total 4 3 2 5" xfId="4794"/>
    <cellStyle name="Total 4 3 3" xfId="1147"/>
    <cellStyle name="Total 4 3 4" xfId="2189"/>
    <cellStyle name="Total 4 3 5" xfId="3231"/>
    <cellStyle name="Total 4 3 6" xfId="4273"/>
    <cellStyle name="Total 4 4" xfId="262"/>
    <cellStyle name="Total 4 4 2" xfId="784"/>
    <cellStyle name="Total 4 4 2 2" xfId="1828"/>
    <cellStyle name="Total 4 4 2 3" xfId="2870"/>
    <cellStyle name="Total 4 4 2 4" xfId="3912"/>
    <cellStyle name="Total 4 4 2 5" xfId="4954"/>
    <cellStyle name="Total 4 4 3" xfId="1307"/>
    <cellStyle name="Total 4 4 4" xfId="2349"/>
    <cellStyle name="Total 4 4 5" xfId="3391"/>
    <cellStyle name="Total 4 4 6" xfId="4433"/>
    <cellStyle name="Total 4 5" xfId="132"/>
    <cellStyle name="Total 4 5 2" xfId="655"/>
    <cellStyle name="Total 4 5 2 2" xfId="1699"/>
    <cellStyle name="Total 4 5 2 3" xfId="2741"/>
    <cellStyle name="Total 4 5 2 4" xfId="3783"/>
    <cellStyle name="Total 4 5 2 5" xfId="4825"/>
    <cellStyle name="Total 4 5 3" xfId="1178"/>
    <cellStyle name="Total 4 5 4" xfId="2220"/>
    <cellStyle name="Total 4 5 5" xfId="3262"/>
    <cellStyle name="Total 4 5 6" xfId="4304"/>
    <cellStyle name="Total 4 6" xfId="392"/>
    <cellStyle name="Total 4 6 2" xfId="901"/>
    <cellStyle name="Total 4 6 2 2" xfId="1945"/>
    <cellStyle name="Total 4 6 2 3" xfId="2987"/>
    <cellStyle name="Total 4 6 2 4" xfId="4029"/>
    <cellStyle name="Total 4 6 2 5" xfId="5071"/>
    <cellStyle name="Total 4 6 3" xfId="1437"/>
    <cellStyle name="Total 4 6 4" xfId="2479"/>
    <cellStyle name="Total 4 6 5" xfId="3521"/>
    <cellStyle name="Total 4 6 6" xfId="4563"/>
    <cellStyle name="Total 4 7" xfId="336"/>
    <cellStyle name="Total 4 7 2" xfId="854"/>
    <cellStyle name="Total 4 7 2 2" xfId="1898"/>
    <cellStyle name="Total 4 7 2 3" xfId="2940"/>
    <cellStyle name="Total 4 7 2 4" xfId="3982"/>
    <cellStyle name="Total 4 7 2 5" xfId="5024"/>
    <cellStyle name="Total 4 7 3" xfId="1381"/>
    <cellStyle name="Total 4 7 4" xfId="2423"/>
    <cellStyle name="Total 4 7 5" xfId="3465"/>
    <cellStyle name="Total 4 7 6" xfId="4507"/>
    <cellStyle name="Total 4 8" xfId="493"/>
    <cellStyle name="Total 4 8 2" xfId="983"/>
    <cellStyle name="Total 4 8 2 2" xfId="2027"/>
    <cellStyle name="Total 4 8 2 3" xfId="3069"/>
    <cellStyle name="Total 4 8 2 4" xfId="4111"/>
    <cellStyle name="Total 4 8 2 5" xfId="5153"/>
    <cellStyle name="Total 4 8 3" xfId="1537"/>
    <cellStyle name="Total 4 8 4" xfId="2579"/>
    <cellStyle name="Total 4 8 5" xfId="3621"/>
    <cellStyle name="Total 4 8 6" xfId="4663"/>
    <cellStyle name="Total 4 9" xfId="433"/>
    <cellStyle name="Total 4 9 2" xfId="933"/>
    <cellStyle name="Total 4 9 2 2" xfId="1977"/>
    <cellStyle name="Total 4 9 2 3" xfId="3019"/>
    <cellStyle name="Total 4 9 2 4" xfId="4061"/>
    <cellStyle name="Total 4 9 2 5" xfId="5103"/>
    <cellStyle name="Total 4 9 3" xfId="1477"/>
    <cellStyle name="Total 4 9 4" xfId="2519"/>
    <cellStyle name="Total 4 9 5" xfId="3561"/>
    <cellStyle name="Total 4 9 6" xfId="4603"/>
    <cellStyle name="Total 5" xfId="58"/>
    <cellStyle name="Total 5 10" xfId="583"/>
    <cellStyle name="Total 5 10 2" xfId="1627"/>
    <cellStyle name="Total 5 10 3" xfId="2669"/>
    <cellStyle name="Total 5 10 4" xfId="3711"/>
    <cellStyle name="Total 5 10 5" xfId="4753"/>
    <cellStyle name="Total 5 11" xfId="442"/>
    <cellStyle name="Total 5 11 2" xfId="1486"/>
    <cellStyle name="Total 5 11 3" xfId="2528"/>
    <cellStyle name="Total 5 11 4" xfId="3570"/>
    <cellStyle name="Total 5 11 5" xfId="4612"/>
    <cellStyle name="Total 5 12" xfId="1052"/>
    <cellStyle name="Total 5 12 2" xfId="2096"/>
    <cellStyle name="Total 5 12 3" xfId="3138"/>
    <cellStyle name="Total 5 12 4" xfId="4180"/>
    <cellStyle name="Total 5 12 5" xfId="5222"/>
    <cellStyle name="Total 5 13" xfId="1106"/>
    <cellStyle name="Total 5 14" xfId="2148"/>
    <cellStyle name="Total 5 15" xfId="3190"/>
    <cellStyle name="Total 5 16" xfId="4232"/>
    <cellStyle name="Total 5 2" xfId="156"/>
    <cellStyle name="Total 5 2 2" xfId="678"/>
    <cellStyle name="Total 5 2 2 2" xfId="1722"/>
    <cellStyle name="Total 5 2 2 3" xfId="2764"/>
    <cellStyle name="Total 5 2 2 4" xfId="3806"/>
    <cellStyle name="Total 5 2 2 5" xfId="4848"/>
    <cellStyle name="Total 5 2 3" xfId="1201"/>
    <cellStyle name="Total 5 2 4" xfId="2243"/>
    <cellStyle name="Total 5 2 5" xfId="3285"/>
    <cellStyle name="Total 5 2 6" xfId="4327"/>
    <cellStyle name="Total 5 3" xfId="136"/>
    <cellStyle name="Total 5 3 2" xfId="659"/>
    <cellStyle name="Total 5 3 2 2" xfId="1703"/>
    <cellStyle name="Total 5 3 2 3" xfId="2745"/>
    <cellStyle name="Total 5 3 2 4" xfId="3787"/>
    <cellStyle name="Total 5 3 2 5" xfId="4829"/>
    <cellStyle name="Total 5 3 3" xfId="1182"/>
    <cellStyle name="Total 5 3 4" xfId="2224"/>
    <cellStyle name="Total 5 3 5" xfId="3266"/>
    <cellStyle name="Total 5 3 6" xfId="4308"/>
    <cellStyle name="Total 5 4" xfId="245"/>
    <cellStyle name="Total 5 4 2" xfId="767"/>
    <cellStyle name="Total 5 4 2 2" xfId="1811"/>
    <cellStyle name="Total 5 4 2 3" xfId="2853"/>
    <cellStyle name="Total 5 4 2 4" xfId="3895"/>
    <cellStyle name="Total 5 4 2 5" xfId="4937"/>
    <cellStyle name="Total 5 4 3" xfId="1290"/>
    <cellStyle name="Total 5 4 4" xfId="2332"/>
    <cellStyle name="Total 5 4 5" xfId="3374"/>
    <cellStyle name="Total 5 4 6" xfId="4416"/>
    <cellStyle name="Total 5 5" xfId="279"/>
    <cellStyle name="Total 5 5 2" xfId="801"/>
    <cellStyle name="Total 5 5 2 2" xfId="1845"/>
    <cellStyle name="Total 5 5 2 3" xfId="2887"/>
    <cellStyle name="Total 5 5 2 4" xfId="3929"/>
    <cellStyle name="Total 5 5 2 5" xfId="4971"/>
    <cellStyle name="Total 5 5 3" xfId="1324"/>
    <cellStyle name="Total 5 5 4" xfId="2366"/>
    <cellStyle name="Total 5 5 5" xfId="3408"/>
    <cellStyle name="Total 5 5 6" xfId="4450"/>
    <cellStyle name="Total 5 6" xfId="372"/>
    <cellStyle name="Total 5 6 2" xfId="884"/>
    <cellStyle name="Total 5 6 2 2" xfId="1928"/>
    <cellStyle name="Total 5 6 2 3" xfId="2970"/>
    <cellStyle name="Total 5 6 2 4" xfId="4012"/>
    <cellStyle name="Total 5 6 2 5" xfId="5054"/>
    <cellStyle name="Total 5 6 3" xfId="1417"/>
    <cellStyle name="Total 5 6 4" xfId="2459"/>
    <cellStyle name="Total 5 6 5" xfId="3501"/>
    <cellStyle name="Total 5 6 6" xfId="4543"/>
    <cellStyle name="Total 5 7" xfId="327"/>
    <cellStyle name="Total 5 7 2" xfId="845"/>
    <cellStyle name="Total 5 7 2 2" xfId="1889"/>
    <cellStyle name="Total 5 7 2 3" xfId="2931"/>
    <cellStyle name="Total 5 7 2 4" xfId="3973"/>
    <cellStyle name="Total 5 7 2 5" xfId="5015"/>
    <cellStyle name="Total 5 7 3" xfId="1372"/>
    <cellStyle name="Total 5 7 4" xfId="2414"/>
    <cellStyle name="Total 5 7 5" xfId="3456"/>
    <cellStyle name="Total 5 7 6" xfId="4498"/>
    <cellStyle name="Total 5 8" xfId="474"/>
    <cellStyle name="Total 5 8 2" xfId="964"/>
    <cellStyle name="Total 5 8 2 2" xfId="2008"/>
    <cellStyle name="Total 5 8 2 3" xfId="3050"/>
    <cellStyle name="Total 5 8 2 4" xfId="4092"/>
    <cellStyle name="Total 5 8 2 5" xfId="5134"/>
    <cellStyle name="Total 5 8 3" xfId="1518"/>
    <cellStyle name="Total 5 8 4" xfId="2560"/>
    <cellStyle name="Total 5 8 5" xfId="3602"/>
    <cellStyle name="Total 5 8 6" xfId="4644"/>
    <cellStyle name="Total 5 9" xfId="319"/>
    <cellStyle name="Total 5 9 2" xfId="841"/>
    <cellStyle name="Total 5 9 2 2" xfId="1885"/>
    <cellStyle name="Total 5 9 2 3" xfId="2927"/>
    <cellStyle name="Total 5 9 2 4" xfId="3969"/>
    <cellStyle name="Total 5 9 2 5" xfId="5011"/>
    <cellStyle name="Total 5 9 3" xfId="1364"/>
    <cellStyle name="Total 5 9 4" xfId="2406"/>
    <cellStyle name="Total 5 9 5" xfId="3448"/>
    <cellStyle name="Total 5 9 6" xfId="4490"/>
    <cellStyle name="Total 6" xfId="78"/>
    <cellStyle name="Total 6 10" xfId="602"/>
    <cellStyle name="Total 6 10 2" xfId="1646"/>
    <cellStyle name="Total 6 10 3" xfId="2688"/>
    <cellStyle name="Total 6 10 4" xfId="3730"/>
    <cellStyle name="Total 6 10 5" xfId="4772"/>
    <cellStyle name="Total 6 11" xfId="537"/>
    <cellStyle name="Total 6 11 2" xfId="1581"/>
    <cellStyle name="Total 6 11 3" xfId="2623"/>
    <cellStyle name="Total 6 11 4" xfId="3665"/>
    <cellStyle name="Total 6 11 5" xfId="4707"/>
    <cellStyle name="Total 6 12" xfId="1071"/>
    <cellStyle name="Total 6 12 2" xfId="2115"/>
    <cellStyle name="Total 6 12 3" xfId="3157"/>
    <cellStyle name="Total 6 12 4" xfId="4199"/>
    <cellStyle name="Total 6 12 5" xfId="5241"/>
    <cellStyle name="Total 6 13" xfId="1125"/>
    <cellStyle name="Total 6 14" xfId="2167"/>
    <cellStyle name="Total 6 15" xfId="3209"/>
    <cellStyle name="Total 6 16" xfId="4251"/>
    <cellStyle name="Total 6 2" xfId="175"/>
    <cellStyle name="Total 6 2 2" xfId="697"/>
    <cellStyle name="Total 6 2 2 2" xfId="1741"/>
    <cellStyle name="Total 6 2 2 3" xfId="2783"/>
    <cellStyle name="Total 6 2 2 4" xfId="3825"/>
    <cellStyle name="Total 6 2 2 5" xfId="4867"/>
    <cellStyle name="Total 6 2 3" xfId="1220"/>
    <cellStyle name="Total 6 2 4" xfId="2262"/>
    <cellStyle name="Total 6 2 5" xfId="3304"/>
    <cellStyle name="Total 6 2 6" xfId="4346"/>
    <cellStyle name="Total 6 3" xfId="127"/>
    <cellStyle name="Total 6 3 2" xfId="650"/>
    <cellStyle name="Total 6 3 2 2" xfId="1694"/>
    <cellStyle name="Total 6 3 2 3" xfId="2736"/>
    <cellStyle name="Total 6 3 2 4" xfId="3778"/>
    <cellStyle name="Total 6 3 2 5" xfId="4820"/>
    <cellStyle name="Total 6 3 3" xfId="1173"/>
    <cellStyle name="Total 6 3 4" xfId="2215"/>
    <cellStyle name="Total 6 3 5" xfId="3257"/>
    <cellStyle name="Total 6 3 6" xfId="4299"/>
    <cellStyle name="Total 6 4" xfId="261"/>
    <cellStyle name="Total 6 4 2" xfId="783"/>
    <cellStyle name="Total 6 4 2 2" xfId="1827"/>
    <cellStyle name="Total 6 4 2 3" xfId="2869"/>
    <cellStyle name="Total 6 4 2 4" xfId="3911"/>
    <cellStyle name="Total 6 4 2 5" xfId="4953"/>
    <cellStyle name="Total 6 4 3" xfId="1306"/>
    <cellStyle name="Total 6 4 4" xfId="2348"/>
    <cellStyle name="Total 6 4 5" xfId="3390"/>
    <cellStyle name="Total 6 4 6" xfId="4432"/>
    <cellStyle name="Total 6 5" xfId="116"/>
    <cellStyle name="Total 6 5 2" xfId="639"/>
    <cellStyle name="Total 6 5 2 2" xfId="1683"/>
    <cellStyle name="Total 6 5 2 3" xfId="2725"/>
    <cellStyle name="Total 6 5 2 4" xfId="3767"/>
    <cellStyle name="Total 6 5 2 5" xfId="4809"/>
    <cellStyle name="Total 6 5 3" xfId="1162"/>
    <cellStyle name="Total 6 5 4" xfId="2204"/>
    <cellStyle name="Total 6 5 5" xfId="3246"/>
    <cellStyle name="Total 6 5 6" xfId="4288"/>
    <cellStyle name="Total 6 6" xfId="391"/>
    <cellStyle name="Total 6 6 2" xfId="900"/>
    <cellStyle name="Total 6 6 2 2" xfId="1944"/>
    <cellStyle name="Total 6 6 2 3" xfId="2986"/>
    <cellStyle name="Total 6 6 2 4" xfId="4028"/>
    <cellStyle name="Total 6 6 2 5" xfId="5070"/>
    <cellStyle name="Total 6 6 3" xfId="1436"/>
    <cellStyle name="Total 6 6 4" xfId="2478"/>
    <cellStyle name="Total 6 6 5" xfId="3520"/>
    <cellStyle name="Total 6 6 6" xfId="4562"/>
    <cellStyle name="Total 6 7" xfId="463"/>
    <cellStyle name="Total 6 7 2" xfId="954"/>
    <cellStyle name="Total 6 7 2 2" xfId="1998"/>
    <cellStyle name="Total 6 7 2 3" xfId="3040"/>
    <cellStyle name="Total 6 7 2 4" xfId="4082"/>
    <cellStyle name="Total 6 7 2 5" xfId="5124"/>
    <cellStyle name="Total 6 7 3" xfId="1507"/>
    <cellStyle name="Total 6 7 4" xfId="2549"/>
    <cellStyle name="Total 6 7 5" xfId="3591"/>
    <cellStyle name="Total 6 7 6" xfId="4633"/>
    <cellStyle name="Total 6 8" xfId="492"/>
    <cellStyle name="Total 6 8 2" xfId="982"/>
    <cellStyle name="Total 6 8 2 2" xfId="2026"/>
    <cellStyle name="Total 6 8 2 3" xfId="3068"/>
    <cellStyle name="Total 6 8 2 4" xfId="4110"/>
    <cellStyle name="Total 6 8 2 5" xfId="5152"/>
    <cellStyle name="Total 6 8 3" xfId="1536"/>
    <cellStyle name="Total 6 8 4" xfId="2578"/>
    <cellStyle name="Total 6 8 5" xfId="3620"/>
    <cellStyle name="Total 6 8 6" xfId="4662"/>
    <cellStyle name="Total 6 9" xfId="321"/>
    <cellStyle name="Total 6 9 2" xfId="842"/>
    <cellStyle name="Total 6 9 2 2" xfId="1886"/>
    <cellStyle name="Total 6 9 2 3" xfId="2928"/>
    <cellStyle name="Total 6 9 2 4" xfId="3970"/>
    <cellStyle name="Total 6 9 2 5" xfId="5012"/>
    <cellStyle name="Total 6 9 3" xfId="1366"/>
    <cellStyle name="Total 6 9 4" xfId="2408"/>
    <cellStyle name="Total 6 9 5" xfId="3450"/>
    <cellStyle name="Total 6 9 6" xfId="4492"/>
    <cellStyle name="Total 7" xfId="85"/>
    <cellStyle name="Total 7 10" xfId="609"/>
    <cellStyle name="Total 7 10 2" xfId="1653"/>
    <cellStyle name="Total 7 10 3" xfId="2695"/>
    <cellStyle name="Total 7 10 4" xfId="3737"/>
    <cellStyle name="Total 7 10 5" xfId="4779"/>
    <cellStyle name="Total 7 11" xfId="558"/>
    <cellStyle name="Total 7 11 2" xfId="1602"/>
    <cellStyle name="Total 7 11 3" xfId="2644"/>
    <cellStyle name="Total 7 11 4" xfId="3686"/>
    <cellStyle name="Total 7 11 5" xfId="4728"/>
    <cellStyle name="Total 7 12" xfId="1078"/>
    <cellStyle name="Total 7 12 2" xfId="2122"/>
    <cellStyle name="Total 7 12 3" xfId="3164"/>
    <cellStyle name="Total 7 12 4" xfId="4206"/>
    <cellStyle name="Total 7 12 5" xfId="5248"/>
    <cellStyle name="Total 7 13" xfId="1132"/>
    <cellStyle name="Total 7 14" xfId="2174"/>
    <cellStyle name="Total 7 15" xfId="3216"/>
    <cellStyle name="Total 7 16" xfId="4258"/>
    <cellStyle name="Total 7 2" xfId="182"/>
    <cellStyle name="Total 7 2 2" xfId="704"/>
    <cellStyle name="Total 7 2 2 2" xfId="1748"/>
    <cellStyle name="Total 7 2 2 3" xfId="2790"/>
    <cellStyle name="Total 7 2 2 4" xfId="3832"/>
    <cellStyle name="Total 7 2 2 5" xfId="4874"/>
    <cellStyle name="Total 7 2 3" xfId="1227"/>
    <cellStyle name="Total 7 2 4" xfId="2269"/>
    <cellStyle name="Total 7 2 5" xfId="3311"/>
    <cellStyle name="Total 7 2 6" xfId="4353"/>
    <cellStyle name="Total 7 3" xfId="223"/>
    <cellStyle name="Total 7 3 2" xfId="745"/>
    <cellStyle name="Total 7 3 2 2" xfId="1789"/>
    <cellStyle name="Total 7 3 2 3" xfId="2831"/>
    <cellStyle name="Total 7 3 2 4" xfId="3873"/>
    <cellStyle name="Total 7 3 2 5" xfId="4915"/>
    <cellStyle name="Total 7 3 3" xfId="1268"/>
    <cellStyle name="Total 7 3 4" xfId="2310"/>
    <cellStyle name="Total 7 3 5" xfId="3352"/>
    <cellStyle name="Total 7 3 6" xfId="4394"/>
    <cellStyle name="Total 7 4" xfId="268"/>
    <cellStyle name="Total 7 4 2" xfId="790"/>
    <cellStyle name="Total 7 4 2 2" xfId="1834"/>
    <cellStyle name="Total 7 4 2 3" xfId="2876"/>
    <cellStyle name="Total 7 4 2 4" xfId="3918"/>
    <cellStyle name="Total 7 4 2 5" xfId="4960"/>
    <cellStyle name="Total 7 4 3" xfId="1313"/>
    <cellStyle name="Total 7 4 4" xfId="2355"/>
    <cellStyle name="Total 7 4 5" xfId="3397"/>
    <cellStyle name="Total 7 4 6" xfId="4439"/>
    <cellStyle name="Total 7 5" xfId="302"/>
    <cellStyle name="Total 7 5 2" xfId="824"/>
    <cellStyle name="Total 7 5 2 2" xfId="1868"/>
    <cellStyle name="Total 7 5 2 3" xfId="2910"/>
    <cellStyle name="Total 7 5 2 4" xfId="3952"/>
    <cellStyle name="Total 7 5 2 5" xfId="4994"/>
    <cellStyle name="Total 7 5 3" xfId="1347"/>
    <cellStyle name="Total 7 5 4" xfId="2389"/>
    <cellStyle name="Total 7 5 5" xfId="3431"/>
    <cellStyle name="Total 7 5 6" xfId="4473"/>
    <cellStyle name="Total 7 6" xfId="398"/>
    <cellStyle name="Total 7 6 2" xfId="907"/>
    <cellStyle name="Total 7 6 2 2" xfId="1951"/>
    <cellStyle name="Total 7 6 2 3" xfId="2993"/>
    <cellStyle name="Total 7 6 2 4" xfId="4035"/>
    <cellStyle name="Total 7 6 2 5" xfId="5077"/>
    <cellStyle name="Total 7 6 3" xfId="1443"/>
    <cellStyle name="Total 7 6 4" xfId="2485"/>
    <cellStyle name="Total 7 6 5" xfId="3527"/>
    <cellStyle name="Total 7 6 6" xfId="4569"/>
    <cellStyle name="Total 7 7" xfId="341"/>
    <cellStyle name="Total 7 7 2" xfId="859"/>
    <cellStyle name="Total 7 7 2 2" xfId="1903"/>
    <cellStyle name="Total 7 7 2 3" xfId="2945"/>
    <cellStyle name="Total 7 7 2 4" xfId="3987"/>
    <cellStyle name="Total 7 7 2 5" xfId="5029"/>
    <cellStyle name="Total 7 7 3" xfId="1386"/>
    <cellStyle name="Total 7 7 4" xfId="2428"/>
    <cellStyle name="Total 7 7 5" xfId="3470"/>
    <cellStyle name="Total 7 7 6" xfId="4512"/>
    <cellStyle name="Total 7 8" xfId="499"/>
    <cellStyle name="Total 7 8 2" xfId="989"/>
    <cellStyle name="Total 7 8 2 2" xfId="2033"/>
    <cellStyle name="Total 7 8 2 3" xfId="3075"/>
    <cellStyle name="Total 7 8 2 4" xfId="4117"/>
    <cellStyle name="Total 7 8 2 5" xfId="5159"/>
    <cellStyle name="Total 7 8 3" xfId="1543"/>
    <cellStyle name="Total 7 8 4" xfId="2585"/>
    <cellStyle name="Total 7 8 5" xfId="3627"/>
    <cellStyle name="Total 7 8 6" xfId="4669"/>
    <cellStyle name="Total 7 9" xfId="525"/>
    <cellStyle name="Total 7 9 2" xfId="1013"/>
    <cellStyle name="Total 7 9 2 2" xfId="2057"/>
    <cellStyle name="Total 7 9 2 3" xfId="3099"/>
    <cellStyle name="Total 7 9 2 4" xfId="4141"/>
    <cellStyle name="Total 7 9 2 5" xfId="5183"/>
    <cellStyle name="Total 7 9 3" xfId="1569"/>
    <cellStyle name="Total 7 9 4" xfId="2611"/>
    <cellStyle name="Total 7 9 5" xfId="3653"/>
    <cellStyle name="Total 7 9 6" xfId="4695"/>
    <cellStyle name="Total 8" xfId="84"/>
    <cellStyle name="Total 8 10" xfId="608"/>
    <cellStyle name="Total 8 10 2" xfId="1652"/>
    <cellStyle name="Total 8 10 3" xfId="2694"/>
    <cellStyle name="Total 8 10 4" xfId="3736"/>
    <cellStyle name="Total 8 10 5" xfId="4778"/>
    <cellStyle name="Total 8 11" xfId="322"/>
    <cellStyle name="Total 8 11 2" xfId="1367"/>
    <cellStyle name="Total 8 11 3" xfId="2409"/>
    <cellStyle name="Total 8 11 4" xfId="3451"/>
    <cellStyle name="Total 8 11 5" xfId="4493"/>
    <cellStyle name="Total 8 12" xfId="1077"/>
    <cellStyle name="Total 8 12 2" xfId="2121"/>
    <cellStyle name="Total 8 12 3" xfId="3163"/>
    <cellStyle name="Total 8 12 4" xfId="4205"/>
    <cellStyle name="Total 8 12 5" xfId="5247"/>
    <cellStyle name="Total 8 13" xfId="1131"/>
    <cellStyle name="Total 8 14" xfId="2173"/>
    <cellStyle name="Total 8 15" xfId="3215"/>
    <cellStyle name="Total 8 16" xfId="4257"/>
    <cellStyle name="Total 8 2" xfId="181"/>
    <cellStyle name="Total 8 2 2" xfId="703"/>
    <cellStyle name="Total 8 2 2 2" xfId="1747"/>
    <cellStyle name="Total 8 2 2 3" xfId="2789"/>
    <cellStyle name="Total 8 2 2 4" xfId="3831"/>
    <cellStyle name="Total 8 2 2 5" xfId="4873"/>
    <cellStyle name="Total 8 2 3" xfId="1226"/>
    <cellStyle name="Total 8 2 4" xfId="2268"/>
    <cellStyle name="Total 8 2 5" xfId="3310"/>
    <cellStyle name="Total 8 2 6" xfId="4352"/>
    <cellStyle name="Total 8 3" xfId="207"/>
    <cellStyle name="Total 8 3 2" xfId="729"/>
    <cellStyle name="Total 8 3 2 2" xfId="1773"/>
    <cellStyle name="Total 8 3 2 3" xfId="2815"/>
    <cellStyle name="Total 8 3 2 4" xfId="3857"/>
    <cellStyle name="Total 8 3 2 5" xfId="4899"/>
    <cellStyle name="Total 8 3 3" xfId="1252"/>
    <cellStyle name="Total 8 3 4" xfId="2294"/>
    <cellStyle name="Total 8 3 5" xfId="3336"/>
    <cellStyle name="Total 8 3 6" xfId="4378"/>
    <cellStyle name="Total 8 4" xfId="267"/>
    <cellStyle name="Total 8 4 2" xfId="789"/>
    <cellStyle name="Total 8 4 2 2" xfId="1833"/>
    <cellStyle name="Total 8 4 2 3" xfId="2875"/>
    <cellStyle name="Total 8 4 2 4" xfId="3917"/>
    <cellStyle name="Total 8 4 2 5" xfId="4959"/>
    <cellStyle name="Total 8 4 3" xfId="1312"/>
    <cellStyle name="Total 8 4 4" xfId="2354"/>
    <cellStyle name="Total 8 4 5" xfId="3396"/>
    <cellStyle name="Total 8 4 6" xfId="4438"/>
    <cellStyle name="Total 8 5" xfId="137"/>
    <cellStyle name="Total 8 5 2" xfId="660"/>
    <cellStyle name="Total 8 5 2 2" xfId="1704"/>
    <cellStyle name="Total 8 5 2 3" xfId="2746"/>
    <cellStyle name="Total 8 5 2 4" xfId="3788"/>
    <cellStyle name="Total 8 5 2 5" xfId="4830"/>
    <cellStyle name="Total 8 5 3" xfId="1183"/>
    <cellStyle name="Total 8 5 4" xfId="2225"/>
    <cellStyle name="Total 8 5 5" xfId="3267"/>
    <cellStyle name="Total 8 5 6" xfId="4309"/>
    <cellStyle name="Total 8 6" xfId="397"/>
    <cellStyle name="Total 8 6 2" xfId="906"/>
    <cellStyle name="Total 8 6 2 2" xfId="1950"/>
    <cellStyle name="Total 8 6 2 3" xfId="2992"/>
    <cellStyle name="Total 8 6 2 4" xfId="4034"/>
    <cellStyle name="Total 8 6 2 5" xfId="5076"/>
    <cellStyle name="Total 8 6 3" xfId="1442"/>
    <cellStyle name="Total 8 6 4" xfId="2484"/>
    <cellStyle name="Total 8 6 5" xfId="3526"/>
    <cellStyle name="Total 8 6 6" xfId="4568"/>
    <cellStyle name="Total 8 7" xfId="356"/>
    <cellStyle name="Total 8 7 2" xfId="873"/>
    <cellStyle name="Total 8 7 2 2" xfId="1917"/>
    <cellStyle name="Total 8 7 2 3" xfId="2959"/>
    <cellStyle name="Total 8 7 2 4" xfId="4001"/>
    <cellStyle name="Total 8 7 2 5" xfId="5043"/>
    <cellStyle name="Total 8 7 3" xfId="1401"/>
    <cellStyle name="Total 8 7 4" xfId="2443"/>
    <cellStyle name="Total 8 7 5" xfId="3485"/>
    <cellStyle name="Total 8 7 6" xfId="4527"/>
    <cellStyle name="Total 8 8" xfId="498"/>
    <cellStyle name="Total 8 8 2" xfId="988"/>
    <cellStyle name="Total 8 8 2 2" xfId="2032"/>
    <cellStyle name="Total 8 8 2 3" xfId="3074"/>
    <cellStyle name="Total 8 8 2 4" xfId="4116"/>
    <cellStyle name="Total 8 8 2 5" xfId="5158"/>
    <cellStyle name="Total 8 8 3" xfId="1542"/>
    <cellStyle name="Total 8 8 4" xfId="2584"/>
    <cellStyle name="Total 8 8 5" xfId="3626"/>
    <cellStyle name="Total 8 8 6" xfId="4668"/>
    <cellStyle name="Total 8 9" xfId="541"/>
    <cellStyle name="Total 8 9 2" xfId="1023"/>
    <cellStyle name="Total 8 9 2 2" xfId="2067"/>
    <cellStyle name="Total 8 9 2 3" xfId="3109"/>
    <cellStyle name="Total 8 9 2 4" xfId="4151"/>
    <cellStyle name="Total 8 9 2 5" xfId="5193"/>
    <cellStyle name="Total 8 9 3" xfId="1585"/>
    <cellStyle name="Total 8 9 4" xfId="2627"/>
    <cellStyle name="Total 8 9 5" xfId="3669"/>
    <cellStyle name="Total 8 9 6" xfId="4711"/>
    <cellStyle name="Total 9" xfId="92"/>
    <cellStyle name="Total 9 10" xfId="615"/>
    <cellStyle name="Total 9 10 2" xfId="1659"/>
    <cellStyle name="Total 9 10 3" xfId="2701"/>
    <cellStyle name="Total 9 10 4" xfId="3743"/>
    <cellStyle name="Total 9 10 5" xfId="4785"/>
    <cellStyle name="Total 9 11" xfId="522"/>
    <cellStyle name="Total 9 11 2" xfId="1566"/>
    <cellStyle name="Total 9 11 3" xfId="2608"/>
    <cellStyle name="Total 9 11 4" xfId="3650"/>
    <cellStyle name="Total 9 11 5" xfId="4692"/>
    <cellStyle name="Total 9 12" xfId="1084"/>
    <cellStyle name="Total 9 12 2" xfId="2128"/>
    <cellStyle name="Total 9 12 3" xfId="3170"/>
    <cellStyle name="Total 9 12 4" xfId="4212"/>
    <cellStyle name="Total 9 12 5" xfId="5254"/>
    <cellStyle name="Total 9 13" xfId="1138"/>
    <cellStyle name="Total 9 14" xfId="2180"/>
    <cellStyle name="Total 9 15" xfId="3222"/>
    <cellStyle name="Total 9 16" xfId="4264"/>
    <cellStyle name="Total 9 2" xfId="188"/>
    <cellStyle name="Total 9 2 2" xfId="710"/>
    <cellStyle name="Total 9 2 2 2" xfId="1754"/>
    <cellStyle name="Total 9 2 2 3" xfId="2796"/>
    <cellStyle name="Total 9 2 2 4" xfId="3838"/>
    <cellStyle name="Total 9 2 2 5" xfId="4880"/>
    <cellStyle name="Total 9 2 3" xfId="1233"/>
    <cellStyle name="Total 9 2 4" xfId="2275"/>
    <cellStyle name="Total 9 2 5" xfId="3317"/>
    <cellStyle name="Total 9 2 6" xfId="4359"/>
    <cellStyle name="Total 9 3" xfId="115"/>
    <cellStyle name="Total 9 3 2" xfId="638"/>
    <cellStyle name="Total 9 3 2 2" xfId="1682"/>
    <cellStyle name="Total 9 3 2 3" xfId="2724"/>
    <cellStyle name="Total 9 3 2 4" xfId="3766"/>
    <cellStyle name="Total 9 3 2 5" xfId="4808"/>
    <cellStyle name="Total 9 3 3" xfId="1161"/>
    <cellStyle name="Total 9 3 4" xfId="2203"/>
    <cellStyle name="Total 9 3 5" xfId="3245"/>
    <cellStyle name="Total 9 3 6" xfId="4287"/>
    <cellStyle name="Total 9 4" xfId="274"/>
    <cellStyle name="Total 9 4 2" xfId="796"/>
    <cellStyle name="Total 9 4 2 2" xfId="1840"/>
    <cellStyle name="Total 9 4 2 3" xfId="2882"/>
    <cellStyle name="Total 9 4 2 4" xfId="3924"/>
    <cellStyle name="Total 9 4 2 5" xfId="4966"/>
    <cellStyle name="Total 9 4 3" xfId="1319"/>
    <cellStyle name="Total 9 4 4" xfId="2361"/>
    <cellStyle name="Total 9 4 5" xfId="3403"/>
    <cellStyle name="Total 9 4 6" xfId="4445"/>
    <cellStyle name="Total 9 5" xfId="144"/>
    <cellStyle name="Total 9 5 2" xfId="667"/>
    <cellStyle name="Total 9 5 2 2" xfId="1711"/>
    <cellStyle name="Total 9 5 2 3" xfId="2753"/>
    <cellStyle name="Total 9 5 2 4" xfId="3795"/>
    <cellStyle name="Total 9 5 2 5" xfId="4837"/>
    <cellStyle name="Total 9 5 3" xfId="1190"/>
    <cellStyle name="Total 9 5 4" xfId="2232"/>
    <cellStyle name="Total 9 5 5" xfId="3274"/>
    <cellStyle name="Total 9 5 6" xfId="4316"/>
    <cellStyle name="Total 9 6" xfId="404"/>
    <cellStyle name="Total 9 6 2" xfId="913"/>
    <cellStyle name="Total 9 6 2 2" xfId="1957"/>
    <cellStyle name="Total 9 6 2 3" xfId="2999"/>
    <cellStyle name="Total 9 6 2 4" xfId="4041"/>
    <cellStyle name="Total 9 6 2 5" xfId="5083"/>
    <cellStyle name="Total 9 6 3" xfId="1449"/>
    <cellStyle name="Total 9 6 4" xfId="2491"/>
    <cellStyle name="Total 9 6 5" xfId="3533"/>
    <cellStyle name="Total 9 6 6" xfId="4575"/>
    <cellStyle name="Total 9 7" xfId="347"/>
    <cellStyle name="Total 9 7 2" xfId="865"/>
    <cellStyle name="Total 9 7 2 2" xfId="1909"/>
    <cellStyle name="Total 9 7 2 3" xfId="2951"/>
    <cellStyle name="Total 9 7 2 4" xfId="3993"/>
    <cellStyle name="Total 9 7 2 5" xfId="5035"/>
    <cellStyle name="Total 9 7 3" xfId="1392"/>
    <cellStyle name="Total 9 7 4" xfId="2434"/>
    <cellStyle name="Total 9 7 5" xfId="3476"/>
    <cellStyle name="Total 9 7 6" xfId="4518"/>
    <cellStyle name="Total 9 8" xfId="505"/>
    <cellStyle name="Total 9 8 2" xfId="995"/>
    <cellStyle name="Total 9 8 2 2" xfId="2039"/>
    <cellStyle name="Total 9 8 2 3" xfId="3081"/>
    <cellStyle name="Total 9 8 2 4" xfId="4123"/>
    <cellStyle name="Total 9 8 2 5" xfId="5165"/>
    <cellStyle name="Total 9 8 3" xfId="1549"/>
    <cellStyle name="Total 9 8 4" xfId="2591"/>
    <cellStyle name="Total 9 8 5" xfId="3633"/>
    <cellStyle name="Total 9 8 6" xfId="4675"/>
    <cellStyle name="Total 9 9" xfId="556"/>
    <cellStyle name="Total 9 9 2" xfId="1034"/>
    <cellStyle name="Total 9 9 2 2" xfId="2078"/>
    <cellStyle name="Total 9 9 2 3" xfId="3120"/>
    <cellStyle name="Total 9 9 2 4" xfId="4162"/>
    <cellStyle name="Total 9 9 2 5" xfId="5204"/>
    <cellStyle name="Total 9 9 3" xfId="1600"/>
    <cellStyle name="Total 9 9 4" xfId="2642"/>
    <cellStyle name="Total 9 9 5" xfId="3684"/>
    <cellStyle name="Total 9 9 6" xfId="4726"/>
    <cellStyle name="Warning Text" xfId="45" builtinId="11" customBuiltin="1"/>
  </cellStyles>
  <dxfs count="134">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8AE4B3"/>
      <color rgb="FF0000FF"/>
      <color rgb="FFCCFFCC"/>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85738" y="161925"/>
          <a:ext cx="1427480"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5247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progress-8-school-performance-measur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progress-8-school-performance-measur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progress-8-school-performance-measur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progress-8-school-performance-measur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progress-8-school-performance-measur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schools-causing-concern--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showGridLines="0" tabSelected="1" workbookViewId="0">
      <selection activeCell="B12" sqref="B12"/>
    </sheetView>
  </sheetViews>
  <sheetFormatPr defaultColWidth="9.1328125" defaultRowHeight="12.75" x14ac:dyDescent="0.35"/>
  <cols>
    <col min="1" max="1" width="2.59765625" style="252" customWidth="1"/>
    <col min="2" max="16384" width="9.1328125" style="252"/>
  </cols>
  <sheetData>
    <row r="9" spans="2:2" ht="24.75" x14ac:dyDescent="0.65">
      <c r="B9" s="254" t="s">
        <v>765</v>
      </c>
    </row>
    <row r="11" spans="2:2" ht="13.9" x14ac:dyDescent="0.4">
      <c r="B11" s="255" t="s">
        <v>677</v>
      </c>
    </row>
    <row r="13" spans="2:2" x14ac:dyDescent="0.35">
      <c r="B13" s="253" t="s">
        <v>678</v>
      </c>
    </row>
    <row r="14" spans="2:2" x14ac:dyDescent="0.35">
      <c r="B14" s="866" t="s">
        <v>679</v>
      </c>
    </row>
    <row r="15" spans="2:2" x14ac:dyDescent="0.35">
      <c r="B15" s="253" t="s">
        <v>680</v>
      </c>
    </row>
    <row r="16" spans="2:2" x14ac:dyDescent="0.35">
      <c r="B16" s="253" t="s">
        <v>681</v>
      </c>
    </row>
    <row r="18" spans="2:8" x14ac:dyDescent="0.35">
      <c r="B18" s="256" t="s">
        <v>131</v>
      </c>
    </row>
    <row r="20" spans="2:8" x14ac:dyDescent="0.35">
      <c r="B20" s="283" t="s">
        <v>140</v>
      </c>
      <c r="H20" s="256" t="s">
        <v>141</v>
      </c>
    </row>
  </sheetData>
  <hyperlinks>
    <hyperlink ref="B18" location="Index!A1" display="Index"/>
    <hyperlink ref="H20" r:id="rId1"/>
  </hyperlinks>
  <pageMargins left="0.7" right="0.7" top="0.75" bottom="0.75" header="0.3" footer="0.3"/>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sheetViews>
  <sheetFormatPr defaultColWidth="9.1328125" defaultRowHeight="10.15" x14ac:dyDescent="0.3"/>
  <cols>
    <col min="1" max="1" width="36.265625" style="2" customWidth="1"/>
    <col min="2" max="2" width="6.265625" style="2" customWidth="1"/>
    <col min="3" max="3" width="9.3984375" style="5" customWidth="1"/>
    <col min="4" max="4" width="0.86328125" style="5" customWidth="1"/>
    <col min="5" max="5" width="9.73046875" style="34" customWidth="1"/>
    <col min="6" max="6" width="0.86328125" style="34" customWidth="1"/>
    <col min="7" max="7" width="9.86328125" style="34" customWidth="1"/>
    <col min="8" max="9" width="9.1328125" style="34" customWidth="1"/>
    <col min="10" max="10" width="0.86328125" style="34" customWidth="1"/>
    <col min="11" max="11" width="10.59765625" style="34" customWidth="1"/>
    <col min="12" max="12" width="13.1328125" style="34" customWidth="1"/>
    <col min="13" max="13" width="13.265625" style="34" customWidth="1"/>
    <col min="14" max="14" width="0.86328125" style="34" customWidth="1"/>
    <col min="15" max="18" width="9.73046875" style="14" customWidth="1"/>
    <col min="19" max="19" width="0.86328125" style="14" customWidth="1"/>
    <col min="20" max="21" width="9.73046875" style="2" customWidth="1"/>
    <col min="22" max="22" width="1" style="2" customWidth="1"/>
    <col min="23" max="26" width="9.1328125" style="2"/>
    <col min="27" max="28" width="9.1328125" style="2" customWidth="1"/>
    <col min="29" max="30" width="9.1328125" style="2" hidden="1" customWidth="1"/>
    <col min="31" max="31" width="9.1328125" style="2" customWidth="1"/>
    <col min="32" max="16384" width="9.1328125" style="2"/>
  </cols>
  <sheetData>
    <row r="1" spans="1:30" ht="13.5" customHeight="1" x14ac:dyDescent="0.3">
      <c r="A1" s="170" t="s">
        <v>729</v>
      </c>
      <c r="B1" s="170"/>
      <c r="C1" s="170"/>
      <c r="D1" s="170"/>
      <c r="E1" s="170"/>
      <c r="F1" s="170"/>
      <c r="G1" s="170"/>
      <c r="H1" s="170"/>
      <c r="I1" s="170"/>
      <c r="J1" s="170"/>
      <c r="K1" s="170"/>
      <c r="L1" s="170"/>
      <c r="M1" s="170"/>
      <c r="N1" s="170"/>
      <c r="O1" s="170"/>
      <c r="P1" s="170"/>
      <c r="Q1" s="170"/>
      <c r="R1" s="170"/>
      <c r="S1" s="170"/>
      <c r="T1" s="379"/>
      <c r="U1" s="379"/>
      <c r="V1" s="379"/>
    </row>
    <row r="2" spans="1:30" ht="13.5" customHeight="1" x14ac:dyDescent="0.35">
      <c r="A2" s="306" t="s">
        <v>687</v>
      </c>
      <c r="B2" s="568"/>
      <c r="C2" s="568"/>
      <c r="D2" s="568"/>
      <c r="E2" s="119"/>
      <c r="F2" s="119"/>
      <c r="G2" s="119"/>
      <c r="H2" s="119"/>
      <c r="I2" s="119"/>
      <c r="J2" s="119"/>
      <c r="K2" s="119"/>
      <c r="L2" s="119"/>
      <c r="M2" s="119"/>
      <c r="N2" s="119"/>
      <c r="O2" s="120"/>
      <c r="P2" s="120"/>
      <c r="Q2" s="120"/>
      <c r="R2" s="120"/>
      <c r="S2" s="119"/>
      <c r="T2" s="641" t="s">
        <v>49</v>
      </c>
      <c r="U2" s="903"/>
      <c r="V2" s="178"/>
      <c r="AC2" s="173" t="e">
        <f>IF(#REF!="Boys",0,IF(#REF!="Girls",14,28))</f>
        <v>#REF!</v>
      </c>
      <c r="AD2" s="97" t="s">
        <v>6</v>
      </c>
    </row>
    <row r="3" spans="1:30" ht="12.75" customHeight="1" x14ac:dyDescent="0.35">
      <c r="A3" s="121" t="s">
        <v>0</v>
      </c>
      <c r="B3" s="247"/>
      <c r="C3" s="122"/>
      <c r="D3" s="122"/>
      <c r="E3" s="119"/>
      <c r="F3" s="119"/>
      <c r="G3" s="119"/>
      <c r="H3" s="119"/>
      <c r="I3" s="119"/>
      <c r="J3" s="119"/>
      <c r="K3" s="119"/>
      <c r="L3" s="119"/>
      <c r="M3" s="119"/>
      <c r="N3" s="119"/>
      <c r="O3" s="120"/>
      <c r="P3" s="120"/>
      <c r="Q3" s="120"/>
      <c r="R3" s="120"/>
      <c r="S3" s="120"/>
      <c r="T3" s="904" t="s">
        <v>46</v>
      </c>
      <c r="U3" s="895" t="s">
        <v>33</v>
      </c>
      <c r="V3" s="566"/>
      <c r="AC3" s="71" t="s">
        <v>90</v>
      </c>
      <c r="AD3" s="98" t="s">
        <v>7</v>
      </c>
    </row>
    <row r="4" spans="1:30" ht="12.75" customHeight="1" x14ac:dyDescent="0.35">
      <c r="A4" s="35"/>
      <c r="B4" s="87"/>
      <c r="C4" s="40"/>
      <c r="D4" s="36"/>
      <c r="E4" s="37"/>
      <c r="F4" s="37"/>
      <c r="G4" s="37"/>
      <c r="H4" s="37"/>
      <c r="I4" s="37"/>
      <c r="J4" s="37"/>
      <c r="K4" s="37"/>
      <c r="L4" s="37"/>
      <c r="M4" s="37"/>
      <c r="N4" s="37"/>
      <c r="O4" s="38"/>
      <c r="P4" s="38"/>
      <c r="Q4" s="38"/>
      <c r="R4" s="38"/>
      <c r="S4" s="39"/>
      <c r="T4" s="944"/>
      <c r="U4" s="944"/>
      <c r="V4" s="187"/>
      <c r="AD4" s="97" t="s">
        <v>33</v>
      </c>
    </row>
    <row r="5" spans="1:30" s="40" customFormat="1" ht="24.75" customHeight="1" x14ac:dyDescent="0.3">
      <c r="A5" s="60"/>
      <c r="B5" s="936" t="s">
        <v>45</v>
      </c>
      <c r="C5" s="938" t="s">
        <v>84</v>
      </c>
      <c r="D5" s="587"/>
      <c r="E5" s="933" t="s">
        <v>336</v>
      </c>
      <c r="F5" s="583"/>
      <c r="G5" s="940" t="s">
        <v>553</v>
      </c>
      <c r="H5" s="940"/>
      <c r="I5" s="940"/>
      <c r="J5" s="310"/>
      <c r="K5" s="935" t="s">
        <v>16</v>
      </c>
      <c r="L5" s="935"/>
      <c r="M5" s="935"/>
      <c r="N5" s="337"/>
      <c r="O5" s="940" t="s">
        <v>335</v>
      </c>
      <c r="P5" s="940"/>
      <c r="Q5" s="940"/>
      <c r="R5" s="940"/>
      <c r="S5" s="583"/>
      <c r="T5" s="933" t="s">
        <v>391</v>
      </c>
      <c r="U5" s="933" t="s">
        <v>392</v>
      </c>
      <c r="V5" s="567"/>
      <c r="AD5" s="85"/>
    </row>
    <row r="6" spans="1:30" ht="72" customHeight="1" x14ac:dyDescent="0.3">
      <c r="A6" s="61"/>
      <c r="B6" s="937"/>
      <c r="C6" s="939"/>
      <c r="D6" s="586"/>
      <c r="E6" s="934"/>
      <c r="F6" s="584"/>
      <c r="G6" s="336" t="s">
        <v>389</v>
      </c>
      <c r="H6" s="336" t="s">
        <v>744</v>
      </c>
      <c r="I6" s="336" t="s">
        <v>745</v>
      </c>
      <c r="J6" s="62"/>
      <c r="K6" s="879" t="s">
        <v>390</v>
      </c>
      <c r="L6" s="879" t="s">
        <v>742</v>
      </c>
      <c r="M6" s="879" t="s">
        <v>743</v>
      </c>
      <c r="N6" s="585"/>
      <c r="O6" s="586" t="s">
        <v>150</v>
      </c>
      <c r="P6" s="584" t="s">
        <v>337</v>
      </c>
      <c r="Q6" s="347" t="s">
        <v>148</v>
      </c>
      <c r="R6" s="347" t="s">
        <v>149</v>
      </c>
      <c r="S6" s="584"/>
      <c r="T6" s="934"/>
      <c r="U6" s="934"/>
      <c r="V6" s="565"/>
    </row>
    <row r="7" spans="1:30" x14ac:dyDescent="0.3">
      <c r="A7" s="20"/>
      <c r="B7" s="20"/>
      <c r="C7" s="41"/>
      <c r="D7" s="41"/>
      <c r="E7" s="21"/>
      <c r="F7" s="21"/>
      <c r="G7" s="21"/>
      <c r="H7" s="21"/>
      <c r="I7" s="21"/>
      <c r="J7" s="21"/>
      <c r="K7" s="21"/>
      <c r="L7" s="21"/>
      <c r="M7" s="21"/>
      <c r="N7" s="21"/>
      <c r="O7" s="21"/>
      <c r="P7" s="21"/>
      <c r="Q7" s="348"/>
      <c r="R7" s="349"/>
      <c r="S7" s="21"/>
      <c r="V7" s="157"/>
    </row>
    <row r="8" spans="1:30" ht="16.899999999999999" customHeight="1" x14ac:dyDescent="0.3">
      <c r="A8" s="31" t="s">
        <v>375</v>
      </c>
      <c r="B8" s="78">
        <f>'Calcs 2ab'!B23</f>
        <v>163</v>
      </c>
      <c r="C8" s="898">
        <f>IF($U$3="Boys",Denominators!J45,IF($U$3="Girls",Denominators!J46,IF($U$3="All",Denominators!J47)))</f>
        <v>22715</v>
      </c>
      <c r="D8" s="78"/>
      <c r="E8" s="899">
        <f>IF($U$3="Boys",'Calcs 2ab'!C23,IF($U$3="Girls",'Calcs 2ab'!N23,IF($U$3="All",'Calcs 2ab'!Y23)))</f>
        <v>69.3</v>
      </c>
      <c r="F8" s="900"/>
      <c r="G8" s="899">
        <f>IF($U$3="Boys",'Calcs 2ab'!D23,IF($U$3="Girls",'Calcs 2ab'!O23,IF($U$3="All",'Calcs 2ab'!Z23)))</f>
        <v>97.5</v>
      </c>
      <c r="H8" s="899">
        <f>IF($U$3="Boys",'Calcs 2ab'!AJ23,IF($U$3="Girls",'Calcs 2ab'!AK23,IF($U$3="All",'Calcs 2ab'!AL23)))</f>
        <v>96.3</v>
      </c>
      <c r="I8" s="899">
        <f>IF($U$3="Boys",'Calcs 2ab'!E23,IF($U$3="Girls",'Calcs 2ab'!P23,IF($U$3="All",'Calcs 2ab'!AA23)))</f>
        <v>90.5</v>
      </c>
      <c r="J8" s="900"/>
      <c r="K8" s="899">
        <f>IF($U$3="Boys",'Calcs 2ab'!F23,IF($U$3="Girls",'Calcs 2ab'!Q23,IF($U$3="All",'Calcs 2ab'!AB23)))</f>
        <v>78.8</v>
      </c>
      <c r="L8" s="899">
        <f>IF($U$3="Boys",'Calcs 2ab'!AM23,IF($U$3="Girls",'Calcs 2ab'!AN23,IF($U$3="All",'Calcs 2ab'!AO23)))</f>
        <v>70.7</v>
      </c>
      <c r="M8" s="899">
        <f>IF($U$3="Boys",'Calcs 2ab'!G23,IF($U$3="Girls",'Calcs 2ab'!R23,IF($U$3="All",'Calcs 2ab'!AC23)))</f>
        <v>69.099999999999994</v>
      </c>
      <c r="N8" s="900"/>
      <c r="O8" s="898">
        <f>IF($U$3="Boys",'Calcs 2ab'!H23,IF($U$3="Girls",'Calcs 2ab'!S23,IF($U$3="All",'Calcs 2ab'!AD23)))</f>
        <v>20559</v>
      </c>
      <c r="P8" s="901">
        <f>IF($U$3="Boys",'Calcs 2ab'!I23,IF($U$3="Girls",'Calcs 2ab'!T23,IF($U$3="All",'Calcs 2ab'!AE23)))</f>
        <v>0.45</v>
      </c>
      <c r="Q8" s="902">
        <f>IF($U$3="Boys",'Calcs 2ab'!J23,IF($U$3="Girls",'Calcs 2ab'!U23,IF($U$3="All",'Calcs 2ab'!AF23)))</f>
        <v>0.44</v>
      </c>
      <c r="R8" s="902">
        <f>IF($U$3="Boys",'Calcs 2ab'!K23,IF($U$3="Girls",'Calcs 2ab'!V23,IF($U$3="All",'Calcs 2ab'!AG23)))</f>
        <v>0.47</v>
      </c>
      <c r="S8" s="900"/>
      <c r="T8" s="899">
        <f>IF($U$3="Boys",'Calcs 2ab'!L23,IF($U$3="Girls",'Calcs 2ab'!W23,IF($U$3="All",'Calcs 2ab'!AH23)))</f>
        <v>100</v>
      </c>
      <c r="U8" s="899">
        <f>IF($U$3="Boys",'Calcs 2ab'!M23,IF($U$3="Girls",'Calcs 2ab'!X23,IF($U$3="All",'Calcs 2ab'!AI23)))</f>
        <v>100</v>
      </c>
      <c r="V8" s="899">
        <f>IF($U$3="Boys",'Calcs 2ab'!M4,IF($U$3="Girls",'Calcs 2ab'!X4,IF($U$3="All",'Calcs 2ab'!AI4)))</f>
        <v>99.3</v>
      </c>
    </row>
    <row r="9" spans="1:30" ht="16.899999999999999" customHeight="1" x14ac:dyDescent="0.3">
      <c r="A9" s="582" t="s">
        <v>424</v>
      </c>
      <c r="B9" s="78">
        <f>'Calcs 2ab'!B24</f>
        <v>215</v>
      </c>
      <c r="C9" s="898">
        <f>IF($U$3="Boys",Denominators!J48,IF($U$3="Girls",Denominators!J49,IF($U$3="All",Denominators!J50)))</f>
        <v>33611</v>
      </c>
      <c r="D9" s="78"/>
      <c r="E9" s="899">
        <f>IF($U$3="Boys",'Calcs 2ab'!C24,IF($U$3="Girls",'Calcs 2ab'!N24,IF($U$3="All",'Calcs 2ab'!Y24)))</f>
        <v>42.1</v>
      </c>
      <c r="F9" s="900"/>
      <c r="G9" s="899">
        <f>IF($U$3="Boys",'Calcs 2ab'!D24,IF($U$3="Girls",'Calcs 2ab'!O24,IF($U$3="All",'Calcs 2ab'!Z24)))</f>
        <v>98.5</v>
      </c>
      <c r="H9" s="899">
        <f>IF($U$3="Boys",'Calcs 2ab'!AJ24,IF($U$3="Girls",'Calcs 2ab'!AK24,IF($U$3="All",'Calcs 2ab'!AL24)))</f>
        <v>55.8</v>
      </c>
      <c r="I9" s="899">
        <f>IF($U$3="Boys",'Calcs 2ab'!E24,IF($U$3="Girls",'Calcs 2ab'!P24,IF($U$3="All",'Calcs 2ab'!AA24)))</f>
        <v>31.4</v>
      </c>
      <c r="J9" s="900"/>
      <c r="K9" s="899">
        <f>IF($U$3="Boys",'Calcs 2ab'!F24,IF($U$3="Girls",'Calcs 2ab'!Q24,IF($U$3="All",'Calcs 2ab'!AB24)))</f>
        <v>26.5</v>
      </c>
      <c r="L9" s="899">
        <f>IF($U$3="Boys",'Calcs 2ab'!AM24,IF($U$3="Girls",'Calcs 2ab'!AN24,IF($U$3="All",'Calcs 2ab'!AO24)))</f>
        <v>12.8</v>
      </c>
      <c r="M9" s="899">
        <f>IF($U$3="Boys",'Calcs 2ab'!G24,IF($U$3="Girls",'Calcs 2ab'!R24,IF($U$3="All",'Calcs 2ab'!AC24)))</f>
        <v>10.8</v>
      </c>
      <c r="N9" s="900"/>
      <c r="O9" s="898">
        <f>IF($U$3="Boys",'Calcs 2ab'!H24,IF($U$3="Girls",'Calcs 2ab'!S24,IF($U$3="All",'Calcs 2ab'!AD24)))</f>
        <v>31968</v>
      </c>
      <c r="P9" s="901">
        <f>IF($U$3="Boys",'Calcs 2ab'!I24,IF($U$3="Girls",'Calcs 2ab'!T24,IF($U$3="All",'Calcs 2ab'!AE24)))</f>
        <v>-0.14000000000000001</v>
      </c>
      <c r="Q9" s="902">
        <f>IF($U$3="Boys",'Calcs 2ab'!J24,IF($U$3="Girls",'Calcs 2ab'!U24,IF($U$3="All",'Calcs 2ab'!AF24)))</f>
        <v>-0.15</v>
      </c>
      <c r="R9" s="902">
        <f>IF($U$3="Boys",'Calcs 2ab'!K24,IF($U$3="Girls",'Calcs 2ab'!V24,IF($U$3="All",'Calcs 2ab'!AG24)))</f>
        <v>-0.13</v>
      </c>
      <c r="S9" s="900"/>
      <c r="T9" s="899">
        <f>IF($U$3="Boys",'Calcs 2ab'!L24,IF($U$3="Girls",'Calcs 2ab'!W24,IF($U$3="All",'Calcs 2ab'!AH24)))</f>
        <v>99.4</v>
      </c>
      <c r="U9" s="899">
        <f>IF($U$3="Boys",'Calcs 2ab'!M24,IF($U$3="Girls",'Calcs 2ab'!X24,IF($U$3="All",'Calcs 2ab'!AI24)))</f>
        <v>99.1</v>
      </c>
      <c r="V9" s="899">
        <f>IF($U$3="Boys",'Calcs 2ab'!M5,IF($U$3="Girls",'Calcs 2ab'!X5,IF($U$3="All",'Calcs 2ab'!AI5)))</f>
        <v>99.3</v>
      </c>
    </row>
    <row r="10" spans="1:30" ht="16.899999999999999" customHeight="1" x14ac:dyDescent="0.3">
      <c r="A10" s="582" t="s">
        <v>425</v>
      </c>
      <c r="B10" s="78">
        <f>'Calcs 2ab'!B25</f>
        <v>2758</v>
      </c>
      <c r="C10" s="898">
        <f>IF($U$3="Boys",Denominators!J51,IF($U$3="Girls",Denominators!J52,IF($U$3="All",Denominators!J53)))</f>
        <v>460255</v>
      </c>
      <c r="D10" s="78"/>
      <c r="E10" s="899">
        <f>IF($U$3="Boys",'Calcs 2ab'!C25,IF($U$3="Girls",'Calcs 2ab'!N25,IF($U$3="All",'Calcs 2ab'!Y25)))</f>
        <v>46.5</v>
      </c>
      <c r="F10" s="900"/>
      <c r="G10" s="899">
        <f>IF($U$3="Boys",'Calcs 2ab'!D25,IF($U$3="Girls",'Calcs 2ab'!O25,IF($U$3="All",'Calcs 2ab'!Z25)))</f>
        <v>98.5</v>
      </c>
      <c r="H10" s="899">
        <f>IF($U$3="Boys",'Calcs 2ab'!AJ25,IF($U$3="Girls",'Calcs 2ab'!AK25,IF($U$3="All",'Calcs 2ab'!AL25)))</f>
        <v>64.3</v>
      </c>
      <c r="I10" s="899">
        <f>IF($U$3="Boys",'Calcs 2ab'!E25,IF($U$3="Girls",'Calcs 2ab'!P25,IF($U$3="All",'Calcs 2ab'!AA25)))</f>
        <v>42.1</v>
      </c>
      <c r="J10" s="900"/>
      <c r="K10" s="899">
        <f>IF($U$3="Boys",'Calcs 2ab'!F25,IF($U$3="Girls",'Calcs 2ab'!Q25,IF($U$3="All",'Calcs 2ab'!AB25)))</f>
        <v>38</v>
      </c>
      <c r="L10" s="899">
        <f>IF($U$3="Boys",'Calcs 2ab'!AM25,IF($U$3="Girls",'Calcs 2ab'!AN25,IF($U$3="All",'Calcs 2ab'!AO25)))</f>
        <v>22.8</v>
      </c>
      <c r="M10" s="899">
        <f>IF($U$3="Boys",'Calcs 2ab'!G25,IF($U$3="Girls",'Calcs 2ab'!R25,IF($U$3="All",'Calcs 2ab'!AC25)))</f>
        <v>20.3</v>
      </c>
      <c r="N10" s="900"/>
      <c r="O10" s="898">
        <f>IF($U$3="Boys",'Calcs 2ab'!H25,IF($U$3="Girls",'Calcs 2ab'!S25,IF($U$3="All",'Calcs 2ab'!AD25)))</f>
        <v>436165</v>
      </c>
      <c r="P10" s="901">
        <f>IF($U$3="Boys",'Calcs 2ab'!I25,IF($U$3="Girls",'Calcs 2ab'!T25,IF($U$3="All",'Calcs 2ab'!AE25)))</f>
        <v>-0.01</v>
      </c>
      <c r="Q10" s="902">
        <f>IF($U$3="Boys",'Calcs 2ab'!J25,IF($U$3="Girls",'Calcs 2ab'!U25,IF($U$3="All",'Calcs 2ab'!AF25)))</f>
        <v>-0.01</v>
      </c>
      <c r="R10" s="902">
        <f>IF($U$3="Boys",'Calcs 2ab'!K25,IF($U$3="Girls",'Calcs 2ab'!V25,IF($U$3="All",'Calcs 2ab'!AG25)))</f>
        <v>0</v>
      </c>
      <c r="S10" s="900"/>
      <c r="T10" s="899">
        <f>IF($U$3="Boys",'Calcs 2ab'!L25,IF($U$3="Girls",'Calcs 2ab'!W25,IF($U$3="All",'Calcs 2ab'!AH25)))</f>
        <v>99.5</v>
      </c>
      <c r="U10" s="899">
        <f>IF($U$3="Boys",'Calcs 2ab'!M25,IF($U$3="Girls",'Calcs 2ab'!X25,IF($U$3="All",'Calcs 2ab'!AI25)))</f>
        <v>99.3</v>
      </c>
      <c r="V10" s="899">
        <f>IF($U$3="Boys",'Calcs 2ab'!M6,IF($U$3="Girls",'Calcs 2ab'!X6,IF($U$3="All",'Calcs 2ab'!AI6)))</f>
        <v>99.4</v>
      </c>
    </row>
    <row r="11" spans="1:30" ht="16.899999999999999" customHeight="1" x14ac:dyDescent="0.3">
      <c r="A11" s="582" t="s">
        <v>426</v>
      </c>
      <c r="B11" s="78">
        <f>'Calcs 2ab'!B26</f>
        <v>3153</v>
      </c>
      <c r="C11" s="898">
        <f>IF($U$3="Boys",Denominators!J42,IF($U$3="Girls",Denominators!J43,IF($U$3="All",Denominators!J44)))</f>
        <v>517756</v>
      </c>
      <c r="D11" s="78"/>
      <c r="E11" s="899">
        <f>IF($U$3="Boys",'Calcs 2ab'!C26,IF($U$3="Girls",'Calcs 2ab'!N26,IF($U$3="All",'Calcs 2ab'!Y26)))</f>
        <v>47.1</v>
      </c>
      <c r="F11" s="900"/>
      <c r="G11" s="899">
        <f>IF($U$3="Boys",'Calcs 2ab'!D26,IF($U$3="Girls",'Calcs 2ab'!O26,IF($U$3="All",'Calcs 2ab'!Z26)))</f>
        <v>98.4</v>
      </c>
      <c r="H11" s="899">
        <f>IF($U$3="Boys",'Calcs 2ab'!AJ26,IF($U$3="Girls",'Calcs 2ab'!AK26,IF($U$3="All",'Calcs 2ab'!AL26)))</f>
        <v>65.099999999999994</v>
      </c>
      <c r="I11" s="899">
        <f>IF($U$3="Boys",'Calcs 2ab'!E26,IF($U$3="Girls",'Calcs 2ab'!P26,IF($U$3="All",'Calcs 2ab'!AA26)))</f>
        <v>43.5</v>
      </c>
      <c r="J11" s="900"/>
      <c r="K11" s="899">
        <f>IF($U$3="Boys",'Calcs 2ab'!F26,IF($U$3="Girls",'Calcs 2ab'!Q26,IF($U$3="All",'Calcs 2ab'!AB26)))</f>
        <v>38.9</v>
      </c>
      <c r="L11" s="899">
        <f>IF($U$3="Boys",'Calcs 2ab'!AM26,IF($U$3="Girls",'Calcs 2ab'!AN26,IF($U$3="All",'Calcs 2ab'!AO26)))</f>
        <v>24.2</v>
      </c>
      <c r="M11" s="899">
        <f>IF($U$3="Boys",'Calcs 2ab'!G26,IF($U$3="Girls",'Calcs 2ab'!R26,IF($U$3="All",'Calcs 2ab'!AC26)))</f>
        <v>21.7</v>
      </c>
      <c r="N11" s="900"/>
      <c r="O11" s="898">
        <f>IF($U$3="Boys",'Calcs 2ab'!H26,IF($U$3="Girls",'Calcs 2ab'!S26,IF($U$3="All",'Calcs 2ab'!AD26)))</f>
        <v>489560</v>
      </c>
      <c r="P11" s="901">
        <f>IF($U$3="Boys",'Calcs 2ab'!I26,IF($U$3="Girls",'Calcs 2ab'!T26,IF($U$3="All",'Calcs 2ab'!AE26)))</f>
        <v>0</v>
      </c>
      <c r="Q11" s="902">
        <f>IF($U$3="Boys",'Calcs 2ab'!J26,IF($U$3="Girls",'Calcs 2ab'!U26,IF($U$3="All",'Calcs 2ab'!AF26)))</f>
        <v>0</v>
      </c>
      <c r="R11" s="902">
        <f>IF($U$3="Boys",'Calcs 2ab'!K26,IF($U$3="Girls",'Calcs 2ab'!V26,IF($U$3="All",'Calcs 2ab'!AG26)))</f>
        <v>0</v>
      </c>
      <c r="S11" s="900"/>
      <c r="T11" s="899">
        <f>IF($U$3="Boys",'Calcs 2ab'!L26,IF($U$3="Girls",'Calcs 2ab'!W26,IF($U$3="All",'Calcs 2ab'!AH26)))</f>
        <v>99.5</v>
      </c>
      <c r="U11" s="899">
        <f>IF($U$3="Boys",'Calcs 2ab'!M26,IF($U$3="Girls",'Calcs 2ab'!X26,IF($U$3="All",'Calcs 2ab'!AI26)))</f>
        <v>99.3</v>
      </c>
      <c r="V11" s="899">
        <f>IF($U$3="Boys",'Calcs 2ab'!M8,IF($U$3="Girls",'Calcs 2ab'!X8,IF($U$3="All",'Calcs 2ab'!AI8)))</f>
        <v>99.5</v>
      </c>
    </row>
    <row r="12" spans="1:30" ht="11.25" customHeight="1" x14ac:dyDescent="0.3">
      <c r="A12" s="42"/>
      <c r="B12" s="168"/>
      <c r="C12" s="43"/>
      <c r="D12" s="43"/>
      <c r="E12" s="94"/>
      <c r="F12" s="94"/>
      <c r="G12" s="94"/>
      <c r="H12" s="94"/>
      <c r="I12" s="94"/>
      <c r="J12" s="94"/>
      <c r="K12" s="94"/>
      <c r="L12" s="94"/>
      <c r="M12" s="94"/>
      <c r="N12" s="94"/>
      <c r="O12" s="94"/>
      <c r="P12" s="94"/>
      <c r="Q12" s="94"/>
      <c r="R12" s="94"/>
      <c r="S12" s="94"/>
      <c r="T12" s="169"/>
      <c r="U12" s="169"/>
      <c r="V12" s="312"/>
    </row>
    <row r="13" spans="1:30" ht="11.25" customHeight="1" x14ac:dyDescent="0.3">
      <c r="A13" s="123"/>
      <c r="B13" s="174"/>
      <c r="C13" s="164"/>
      <c r="D13" s="164"/>
      <c r="E13" s="164"/>
      <c r="F13" s="164"/>
      <c r="G13" s="164"/>
      <c r="H13" s="164"/>
      <c r="I13" s="164"/>
      <c r="J13" s="164"/>
      <c r="K13" s="164"/>
      <c r="L13" s="164"/>
      <c r="M13" s="164"/>
      <c r="N13" s="164"/>
      <c r="O13" s="164"/>
      <c r="P13" s="164"/>
      <c r="Q13" s="164"/>
      <c r="R13" s="164"/>
      <c r="S13" s="164"/>
      <c r="T13" s="164"/>
      <c r="U13" s="581" t="s">
        <v>614</v>
      </c>
      <c r="V13" s="183"/>
    </row>
    <row r="14" spans="1:30" ht="11.25" customHeight="1" x14ac:dyDescent="0.3">
      <c r="A14" s="379"/>
      <c r="C14" s="52"/>
      <c r="D14" s="52"/>
      <c r="E14" s="51"/>
      <c r="F14" s="51"/>
      <c r="G14" s="51"/>
      <c r="H14" s="51"/>
      <c r="I14" s="51"/>
      <c r="J14" s="51"/>
      <c r="K14" s="51"/>
      <c r="L14" s="51"/>
      <c r="M14" s="51"/>
      <c r="N14" s="51"/>
      <c r="O14" s="53"/>
      <c r="P14" s="53"/>
      <c r="Q14" s="53"/>
      <c r="R14" s="53"/>
      <c r="S14" s="53"/>
      <c r="T14" s="379"/>
      <c r="U14" s="379"/>
      <c r="V14" s="54"/>
    </row>
    <row r="15" spans="1:30" ht="43.5" customHeight="1" x14ac:dyDescent="0.3">
      <c r="A15" s="919" t="s">
        <v>705</v>
      </c>
      <c r="B15" s="919"/>
      <c r="C15" s="919"/>
      <c r="D15" s="919"/>
      <c r="E15" s="919"/>
      <c r="F15" s="919"/>
      <c r="G15" s="919"/>
      <c r="H15" s="919"/>
      <c r="I15" s="919"/>
      <c r="J15" s="919"/>
      <c r="K15" s="919"/>
      <c r="L15" s="919"/>
      <c r="M15" s="919"/>
      <c r="N15" s="919"/>
      <c r="O15" s="919"/>
      <c r="P15" s="919"/>
      <c r="Q15" s="919"/>
      <c r="R15" s="919"/>
      <c r="S15" s="919"/>
      <c r="T15" s="919"/>
      <c r="U15" s="919"/>
      <c r="V15" s="54"/>
    </row>
    <row r="16" spans="1:30" x14ac:dyDescent="0.3">
      <c r="A16" s="945" t="s">
        <v>71</v>
      </c>
      <c r="B16" s="945"/>
      <c r="C16" s="945"/>
      <c r="D16" s="945"/>
      <c r="E16" s="945"/>
      <c r="F16" s="945"/>
      <c r="G16" s="945"/>
      <c r="H16" s="945"/>
      <c r="I16" s="945"/>
      <c r="J16" s="945"/>
      <c r="K16" s="945"/>
      <c r="L16" s="945"/>
      <c r="M16" s="945"/>
      <c r="N16" s="945"/>
      <c r="O16" s="945"/>
      <c r="P16" s="945"/>
      <c r="Q16" s="945"/>
      <c r="R16" s="945"/>
      <c r="S16" s="269"/>
      <c r="T16" s="268"/>
      <c r="U16" s="379"/>
      <c r="V16" s="379"/>
    </row>
    <row r="17" spans="1:22" x14ac:dyDescent="0.3">
      <c r="A17" s="918" t="s">
        <v>706</v>
      </c>
      <c r="B17" s="918"/>
      <c r="C17" s="918"/>
      <c r="D17" s="918"/>
      <c r="E17" s="918"/>
      <c r="F17" s="918"/>
      <c r="G17" s="918"/>
      <c r="H17" s="918"/>
      <c r="I17" s="918"/>
      <c r="J17" s="918"/>
      <c r="K17" s="918"/>
      <c r="L17" s="918"/>
      <c r="M17" s="918"/>
      <c r="N17" s="918"/>
      <c r="O17" s="918"/>
      <c r="P17" s="918"/>
      <c r="Q17" s="918"/>
      <c r="R17" s="918"/>
      <c r="S17" s="918"/>
      <c r="T17" s="918"/>
      <c r="U17" s="918"/>
      <c r="V17" s="861"/>
    </row>
    <row r="18" spans="1:22" x14ac:dyDescent="0.3">
      <c r="A18" s="346" t="s">
        <v>168</v>
      </c>
      <c r="B18" s="861"/>
      <c r="C18" s="861"/>
      <c r="D18" s="861"/>
      <c r="E18" s="861"/>
      <c r="F18" s="861"/>
      <c r="G18" s="861"/>
      <c r="H18" s="861"/>
      <c r="I18" s="861"/>
      <c r="J18" s="861"/>
      <c r="K18" s="861"/>
      <c r="L18" s="861"/>
      <c r="M18" s="861"/>
      <c r="N18" s="861"/>
      <c r="O18" s="861"/>
      <c r="P18" s="861"/>
      <c r="Q18" s="861"/>
      <c r="R18" s="861"/>
      <c r="S18" s="861"/>
      <c r="T18" s="861"/>
      <c r="U18" s="861"/>
      <c r="V18" s="861"/>
    </row>
    <row r="19" spans="1:22" ht="35.25" customHeight="1" x14ac:dyDescent="0.3">
      <c r="A19" s="918" t="s">
        <v>702</v>
      </c>
      <c r="B19" s="918"/>
      <c r="C19" s="918"/>
      <c r="D19" s="918"/>
      <c r="E19" s="918"/>
      <c r="F19" s="918"/>
      <c r="G19" s="918"/>
      <c r="H19" s="918"/>
      <c r="I19" s="918"/>
      <c r="J19" s="918"/>
      <c r="K19" s="918"/>
      <c r="L19" s="918"/>
      <c r="M19" s="918"/>
      <c r="N19" s="918"/>
      <c r="O19" s="918"/>
      <c r="P19" s="918"/>
      <c r="Q19" s="918"/>
      <c r="R19" s="918"/>
      <c r="S19" s="918"/>
      <c r="T19" s="918"/>
      <c r="U19" s="918"/>
      <c r="V19" s="918"/>
    </row>
    <row r="20" spans="1:22" ht="13.15" customHeight="1" x14ac:dyDescent="0.3">
      <c r="A20" s="918" t="s">
        <v>416</v>
      </c>
      <c r="B20" s="918"/>
      <c r="C20" s="918"/>
      <c r="D20" s="918"/>
      <c r="E20" s="918"/>
      <c r="F20" s="918"/>
      <c r="G20" s="918"/>
      <c r="H20" s="918"/>
      <c r="I20" s="918"/>
      <c r="J20" s="918"/>
      <c r="K20" s="918"/>
      <c r="L20" s="918"/>
      <c r="M20" s="918"/>
      <c r="N20" s="918"/>
      <c r="O20" s="918"/>
      <c r="P20" s="918"/>
      <c r="Q20" s="918"/>
      <c r="R20" s="918"/>
      <c r="S20" s="918"/>
      <c r="T20" s="918"/>
      <c r="U20" s="918"/>
      <c r="V20" s="863"/>
    </row>
    <row r="21" spans="1:22" ht="37.15" customHeight="1" x14ac:dyDescent="0.3">
      <c r="A21" s="918" t="s">
        <v>703</v>
      </c>
      <c r="B21" s="918"/>
      <c r="C21" s="918"/>
      <c r="D21" s="918"/>
      <c r="E21" s="918"/>
      <c r="F21" s="918"/>
      <c r="G21" s="918"/>
      <c r="H21" s="918"/>
      <c r="I21" s="918"/>
      <c r="J21" s="918"/>
      <c r="K21" s="918"/>
      <c r="L21" s="918"/>
      <c r="M21" s="918"/>
      <c r="N21" s="918"/>
      <c r="O21" s="918"/>
      <c r="P21" s="918"/>
      <c r="Q21" s="918"/>
      <c r="R21" s="918"/>
      <c r="S21" s="918"/>
      <c r="T21" s="918"/>
      <c r="U21" s="918"/>
      <c r="V21" s="918"/>
    </row>
    <row r="22" spans="1:22" ht="44.25" customHeight="1" x14ac:dyDescent="0.3">
      <c r="A22" s="918" t="s">
        <v>704</v>
      </c>
      <c r="B22" s="918"/>
      <c r="C22" s="918"/>
      <c r="D22" s="918"/>
      <c r="E22" s="918"/>
      <c r="F22" s="918"/>
      <c r="G22" s="918"/>
      <c r="H22" s="918"/>
      <c r="I22" s="918"/>
      <c r="J22" s="918"/>
      <c r="K22" s="918"/>
      <c r="L22" s="918"/>
      <c r="M22" s="918"/>
      <c r="N22" s="918"/>
      <c r="O22" s="918"/>
      <c r="P22" s="918"/>
      <c r="Q22" s="918"/>
      <c r="R22" s="918"/>
      <c r="S22" s="918"/>
      <c r="T22" s="918"/>
      <c r="U22" s="918"/>
      <c r="V22" s="918"/>
    </row>
    <row r="23" spans="1:22" ht="11.65" customHeight="1" x14ac:dyDescent="0.3">
      <c r="A23" s="918" t="s">
        <v>427</v>
      </c>
      <c r="B23" s="918"/>
      <c r="C23" s="918"/>
      <c r="D23" s="918"/>
      <c r="E23" s="918"/>
      <c r="F23" s="918"/>
      <c r="G23" s="918"/>
      <c r="H23" s="918"/>
      <c r="I23" s="918"/>
      <c r="J23" s="918"/>
      <c r="K23" s="918"/>
      <c r="L23" s="918"/>
      <c r="M23" s="918"/>
      <c r="N23" s="918"/>
      <c r="O23" s="918"/>
      <c r="P23" s="918"/>
      <c r="Q23" s="918"/>
      <c r="R23" s="918"/>
      <c r="S23" s="918"/>
      <c r="T23" s="918"/>
      <c r="U23" s="918"/>
      <c r="V23" s="863"/>
    </row>
    <row r="24" spans="1:22" ht="18.75" customHeight="1" x14ac:dyDescent="0.3">
      <c r="A24" s="918" t="s">
        <v>428</v>
      </c>
      <c r="B24" s="918"/>
      <c r="C24" s="918"/>
      <c r="D24" s="918"/>
      <c r="E24" s="918"/>
      <c r="F24" s="918"/>
      <c r="G24" s="918"/>
      <c r="H24" s="918"/>
      <c r="I24" s="918"/>
      <c r="J24" s="918"/>
      <c r="K24" s="918"/>
      <c r="L24" s="918"/>
      <c r="M24" s="918"/>
      <c r="N24" s="918"/>
      <c r="O24" s="918"/>
      <c r="P24" s="918"/>
      <c r="Q24" s="918"/>
      <c r="R24" s="918"/>
      <c r="S24" s="918"/>
      <c r="T24" s="918"/>
      <c r="U24" s="918"/>
      <c r="V24" s="863"/>
    </row>
    <row r="25" spans="1:22" ht="15" customHeight="1" x14ac:dyDescent="0.3">
      <c r="A25" s="918" t="s">
        <v>429</v>
      </c>
      <c r="B25" s="918"/>
      <c r="C25" s="918"/>
      <c r="D25" s="918"/>
      <c r="E25" s="918"/>
      <c r="F25" s="918"/>
      <c r="G25" s="918"/>
      <c r="H25" s="918"/>
      <c r="I25" s="918"/>
      <c r="J25" s="918"/>
      <c r="K25" s="918"/>
      <c r="L25" s="918"/>
      <c r="M25" s="918"/>
      <c r="N25" s="918"/>
      <c r="O25" s="918"/>
      <c r="P25" s="918"/>
      <c r="Q25" s="918"/>
      <c r="R25" s="918"/>
      <c r="S25" s="918"/>
      <c r="T25" s="918"/>
      <c r="U25" s="918"/>
      <c r="V25" s="863"/>
    </row>
    <row r="26" spans="1:22" ht="22.5" customHeight="1" x14ac:dyDescent="0.3">
      <c r="A26" s="942" t="s">
        <v>473</v>
      </c>
      <c r="B26" s="942"/>
      <c r="C26" s="942"/>
      <c r="D26" s="942"/>
      <c r="E26" s="942"/>
      <c r="F26" s="942"/>
      <c r="G26" s="942"/>
      <c r="H26" s="942"/>
      <c r="I26" s="942"/>
      <c r="J26" s="942"/>
      <c r="K26" s="942"/>
      <c r="L26" s="942"/>
      <c r="M26" s="942"/>
      <c r="N26" s="942"/>
      <c r="O26" s="942"/>
      <c r="P26" s="942"/>
      <c r="Q26" s="942"/>
      <c r="R26" s="942"/>
      <c r="S26" s="942"/>
      <c r="T26" s="942"/>
      <c r="U26" s="942"/>
      <c r="V26" s="124"/>
    </row>
    <row r="27" spans="1:22" ht="25.5" customHeight="1" x14ac:dyDescent="0.3">
      <c r="A27" s="918" t="s">
        <v>430</v>
      </c>
      <c r="B27" s="918"/>
      <c r="C27" s="918"/>
      <c r="D27" s="918"/>
      <c r="E27" s="918"/>
      <c r="F27" s="918"/>
      <c r="G27" s="918"/>
      <c r="H27" s="918"/>
      <c r="I27" s="918"/>
      <c r="J27" s="918"/>
      <c r="K27" s="918"/>
      <c r="L27" s="918"/>
      <c r="M27" s="918"/>
      <c r="N27" s="918"/>
      <c r="O27" s="918"/>
      <c r="P27" s="918"/>
      <c r="Q27" s="918"/>
      <c r="R27" s="918"/>
      <c r="S27" s="918"/>
      <c r="T27" s="918"/>
      <c r="U27" s="918"/>
      <c r="V27" s="176"/>
    </row>
    <row r="33" spans="1:31" s="14" customFormat="1" x14ac:dyDescent="0.3">
      <c r="A33" s="2"/>
      <c r="B33" s="2"/>
      <c r="C33" s="5"/>
      <c r="D33" s="5"/>
      <c r="E33" s="34"/>
      <c r="F33" s="34"/>
      <c r="G33" s="34"/>
      <c r="H33" s="34"/>
      <c r="I33" s="34"/>
      <c r="J33" s="34"/>
      <c r="K33" s="34"/>
      <c r="L33" s="34"/>
      <c r="M33" s="34"/>
      <c r="N33" s="34"/>
      <c r="O33" s="53" t="s">
        <v>32</v>
      </c>
      <c r="P33" s="53"/>
      <c r="Q33" s="53"/>
      <c r="T33" s="2"/>
      <c r="U33" s="2"/>
      <c r="V33" s="2"/>
      <c r="W33" s="2"/>
      <c r="X33" s="2"/>
      <c r="Y33" s="2"/>
      <c r="Z33" s="2"/>
      <c r="AA33" s="2"/>
      <c r="AB33" s="2"/>
      <c r="AC33" s="2"/>
      <c r="AD33" s="2"/>
      <c r="AE33" s="2"/>
    </row>
  </sheetData>
  <sheetProtection sheet="1" objects="1" scenarios="1"/>
  <mergeCells count="21">
    <mergeCell ref="A25:U25"/>
    <mergeCell ref="A26:U26"/>
    <mergeCell ref="A27:U27"/>
    <mergeCell ref="A16:R16"/>
    <mergeCell ref="A19:V19"/>
    <mergeCell ref="A20:U20"/>
    <mergeCell ref="A23:U23"/>
    <mergeCell ref="A24:U24"/>
    <mergeCell ref="A21:V21"/>
    <mergeCell ref="A22:V22"/>
    <mergeCell ref="A15:U15"/>
    <mergeCell ref="A17:U17"/>
    <mergeCell ref="T4:U4"/>
    <mergeCell ref="B5:B6"/>
    <mergeCell ref="C5:C6"/>
    <mergeCell ref="E5:E6"/>
    <mergeCell ref="O5:R5"/>
    <mergeCell ref="T5:T6"/>
    <mergeCell ref="U5:U6"/>
    <mergeCell ref="G5:I5"/>
    <mergeCell ref="K5:M5"/>
  </mergeCells>
  <conditionalFormatting sqref="V12">
    <cfRule type="expression" dxfId="64" priority="1">
      <formula>(#REF!="Percentage")</formula>
    </cfRule>
  </conditionalFormatting>
  <dataValidations count="1">
    <dataValidation type="list" allowBlank="1" showInputMessage="1" showErrorMessage="1" sqref="U3">
      <formula1>$AD$2:$AD$4</formula1>
    </dataValidation>
  </dataValidations>
  <hyperlinks>
    <hyperlink ref="A18" r:id="rId1"/>
  </hyperlinks>
  <pageMargins left="0.31496062992125984" right="0.27559055118110237" top="0.51181102362204722" bottom="0.51181102362204722" header="0.51181102362204722" footer="0.51181102362204722"/>
  <pageSetup paperSize="9" scale="89"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6"/>
  <sheetViews>
    <sheetView workbookViewId="0">
      <selection activeCell="B12" sqref="B12"/>
    </sheetView>
  </sheetViews>
  <sheetFormatPr defaultColWidth="9.1328125" defaultRowHeight="12.75" x14ac:dyDescent="0.35"/>
  <cols>
    <col min="1" max="1" width="21.73046875" style="390" customWidth="1"/>
    <col min="2" max="2" width="7.73046875" style="390" bestFit="1" customWidth="1"/>
    <col min="3" max="3" width="10.86328125" style="390" bestFit="1" customWidth="1"/>
    <col min="4" max="4" width="11.73046875" style="390" bestFit="1" customWidth="1"/>
    <col min="5" max="6" width="12.59765625" style="390" bestFit="1" customWidth="1"/>
    <col min="7" max="7" width="11" style="390" bestFit="1" customWidth="1"/>
    <col min="8" max="9" width="11.86328125" style="390" bestFit="1" customWidth="1"/>
    <col min="10" max="10" width="8.73046875" style="390" bestFit="1" customWidth="1"/>
    <col min="11" max="11" width="12.59765625" style="390" bestFit="1" customWidth="1"/>
    <col min="12" max="12" width="15.265625" style="390" bestFit="1" customWidth="1"/>
    <col min="13" max="13" width="14.73046875" style="390" bestFit="1" customWidth="1"/>
    <col min="14" max="14" width="9.59765625" style="390" bestFit="1" customWidth="1"/>
    <col min="15" max="15" width="11.3984375" style="390" bestFit="1" customWidth="1"/>
    <col min="16" max="16" width="10.3984375" style="390" bestFit="1" customWidth="1"/>
    <col min="17" max="17" width="11.265625" style="390" bestFit="1" customWidth="1"/>
    <col min="18" max="19" width="12.1328125" style="390" bestFit="1" customWidth="1"/>
    <col min="20" max="20" width="10.59765625" style="390" bestFit="1" customWidth="1"/>
    <col min="21" max="22" width="11.3984375" style="390" bestFit="1" customWidth="1"/>
    <col min="23" max="23" width="8.265625" style="390" bestFit="1" customWidth="1"/>
    <col min="24" max="24" width="12.1328125" style="390" bestFit="1" customWidth="1"/>
    <col min="25" max="25" width="14.86328125" style="390" bestFit="1" customWidth="1"/>
    <col min="26" max="26" width="14.265625" style="390" bestFit="1" customWidth="1"/>
    <col min="27" max="27" width="9.1328125" style="390"/>
    <col min="28" max="28" width="11" style="390" bestFit="1" customWidth="1"/>
    <col min="29" max="29" width="10.3984375" style="390" bestFit="1" customWidth="1"/>
    <col min="30" max="30" width="11.265625" style="390" bestFit="1" customWidth="1"/>
    <col min="31" max="32" width="12.1328125" style="390" bestFit="1" customWidth="1"/>
    <col min="33" max="33" width="10.59765625" style="390" bestFit="1" customWidth="1"/>
    <col min="34" max="35" width="11.3984375" style="390" bestFit="1" customWidth="1"/>
    <col min="36" max="36" width="8.265625" style="390" bestFit="1" customWidth="1"/>
    <col min="37" max="37" width="12.1328125" style="390" bestFit="1" customWidth="1"/>
    <col min="38" max="38" width="14.86328125" style="390" bestFit="1" customWidth="1"/>
    <col min="39" max="39" width="14.265625" style="390" bestFit="1" customWidth="1"/>
    <col min="40" max="40" width="9.1328125" style="390"/>
    <col min="41" max="41" width="11" style="390" bestFit="1" customWidth="1"/>
    <col min="42" max="16384" width="9.1328125" style="390"/>
  </cols>
  <sheetData>
    <row r="1" spans="1:46" ht="13.15" x14ac:dyDescent="0.4">
      <c r="A1" s="394" t="s">
        <v>316</v>
      </c>
    </row>
    <row r="2" spans="1:46" ht="13.15" x14ac:dyDescent="0.4">
      <c r="B2" s="393" t="s">
        <v>114</v>
      </c>
      <c r="C2" s="393" t="s">
        <v>239</v>
      </c>
      <c r="D2" s="393" t="s">
        <v>235</v>
      </c>
      <c r="E2" s="393" t="s">
        <v>476</v>
      </c>
      <c r="F2" s="393" t="s">
        <v>467</v>
      </c>
      <c r="G2" s="393" t="s">
        <v>116</v>
      </c>
      <c r="H2" s="393" t="s">
        <v>477</v>
      </c>
      <c r="I2" s="393" t="s">
        <v>468</v>
      </c>
      <c r="J2" s="393" t="s">
        <v>240</v>
      </c>
      <c r="K2" s="393" t="s">
        <v>241</v>
      </c>
      <c r="L2" s="642" t="s">
        <v>263</v>
      </c>
      <c r="M2" s="642" t="s">
        <v>264</v>
      </c>
      <c r="N2" s="393" t="s">
        <v>242</v>
      </c>
      <c r="O2" s="393" t="s">
        <v>115</v>
      </c>
      <c r="P2" s="393" t="s">
        <v>243</v>
      </c>
      <c r="Q2" s="393" t="s">
        <v>237</v>
      </c>
      <c r="R2" s="393" t="s">
        <v>478</v>
      </c>
      <c r="S2" s="393" t="s">
        <v>469</v>
      </c>
      <c r="T2" s="393" t="s">
        <v>118</v>
      </c>
      <c r="U2" s="393" t="s">
        <v>479</v>
      </c>
      <c r="V2" s="393" t="s">
        <v>470</v>
      </c>
      <c r="W2" s="393" t="s">
        <v>244</v>
      </c>
      <c r="X2" s="393" t="s">
        <v>245</v>
      </c>
      <c r="Y2" s="642" t="s">
        <v>265</v>
      </c>
      <c r="Z2" s="642" t="s">
        <v>266</v>
      </c>
      <c r="AA2" s="393" t="s">
        <v>246</v>
      </c>
      <c r="AB2" s="393" t="s">
        <v>117</v>
      </c>
      <c r="AC2" s="393" t="s">
        <v>252</v>
      </c>
      <c r="AD2" s="393" t="s">
        <v>247</v>
      </c>
      <c r="AE2" s="393" t="s">
        <v>480</v>
      </c>
      <c r="AF2" s="393" t="s">
        <v>471</v>
      </c>
      <c r="AG2" s="393" t="s">
        <v>202</v>
      </c>
      <c r="AH2" s="393" t="s">
        <v>481</v>
      </c>
      <c r="AI2" s="393" t="s">
        <v>464</v>
      </c>
      <c r="AJ2" s="393" t="s">
        <v>248</v>
      </c>
      <c r="AK2" s="393" t="s">
        <v>249</v>
      </c>
      <c r="AL2" s="642" t="s">
        <v>267</v>
      </c>
      <c r="AM2" s="642" t="s">
        <v>268</v>
      </c>
      <c r="AN2" s="393" t="s">
        <v>250</v>
      </c>
      <c r="AO2" s="393" t="s">
        <v>251</v>
      </c>
      <c r="AP2" s="393"/>
      <c r="AQ2" s="393"/>
      <c r="AR2" s="397" t="s">
        <v>103</v>
      </c>
      <c r="AS2" s="397" t="s">
        <v>104</v>
      </c>
      <c r="AT2" s="397" t="s">
        <v>102</v>
      </c>
    </row>
    <row r="3" spans="1:46" x14ac:dyDescent="0.35">
      <c r="A3" s="390" t="s">
        <v>319</v>
      </c>
      <c r="B3" s="375">
        <v>2556</v>
      </c>
      <c r="C3" s="390">
        <v>44.5</v>
      </c>
      <c r="D3" s="390">
        <v>98.1</v>
      </c>
      <c r="E3" s="390">
        <v>61.1</v>
      </c>
      <c r="F3" s="390">
        <v>40</v>
      </c>
      <c r="G3" s="390">
        <v>33.1</v>
      </c>
      <c r="H3" s="390">
        <v>18.7</v>
      </c>
      <c r="I3" s="390">
        <v>17.100000000000001</v>
      </c>
      <c r="J3" s="390">
        <v>202947</v>
      </c>
      <c r="K3" s="439">
        <v>-0.21</v>
      </c>
      <c r="L3" s="439">
        <v>-0.22</v>
      </c>
      <c r="M3" s="439">
        <v>-0.21</v>
      </c>
      <c r="N3" s="278">
        <v>99.4</v>
      </c>
      <c r="O3" s="278">
        <v>99.1</v>
      </c>
      <c r="P3" s="390">
        <v>49.3</v>
      </c>
      <c r="Q3" s="390">
        <v>98.8</v>
      </c>
      <c r="R3" s="390">
        <v>67.900000000000006</v>
      </c>
      <c r="S3" s="390">
        <v>45.8</v>
      </c>
      <c r="T3" s="390">
        <v>43.8</v>
      </c>
      <c r="U3" s="390">
        <v>28.8</v>
      </c>
      <c r="V3" s="390">
        <v>25.5</v>
      </c>
      <c r="W3" s="390">
        <v>198884</v>
      </c>
      <c r="X3" s="439">
        <v>0.19</v>
      </c>
      <c r="Y3" s="439">
        <v>0.18</v>
      </c>
      <c r="Z3" s="439">
        <v>0.19</v>
      </c>
      <c r="AA3" s="390">
        <v>99.6</v>
      </c>
      <c r="AB3" s="390">
        <v>99.5</v>
      </c>
      <c r="AC3" s="390">
        <v>46.9</v>
      </c>
      <c r="AD3" s="643">
        <v>98.4</v>
      </c>
      <c r="AE3" s="643">
        <v>64.5</v>
      </c>
      <c r="AF3" s="643">
        <v>42.9</v>
      </c>
      <c r="AG3" s="643">
        <v>38.4</v>
      </c>
      <c r="AH3" s="643">
        <v>23.7</v>
      </c>
      <c r="AI3" s="643">
        <v>21.3</v>
      </c>
      <c r="AJ3" s="390">
        <v>401831</v>
      </c>
      <c r="AK3" s="439">
        <v>-0.01</v>
      </c>
      <c r="AL3" s="439">
        <v>-0.02</v>
      </c>
      <c r="AM3" s="439">
        <v>-0.01</v>
      </c>
      <c r="AN3" s="390">
        <v>99.5</v>
      </c>
      <c r="AO3" s="390">
        <v>99.3</v>
      </c>
      <c r="AR3" s="398">
        <v>214867</v>
      </c>
      <c r="AS3" s="398">
        <v>209614</v>
      </c>
      <c r="AT3" s="398">
        <v>424481</v>
      </c>
    </row>
    <row r="4" spans="1:46" x14ac:dyDescent="0.35">
      <c r="A4" s="390" t="s">
        <v>320</v>
      </c>
      <c r="B4" s="375">
        <v>178</v>
      </c>
      <c r="C4" s="390">
        <v>46.1</v>
      </c>
      <c r="D4" s="390">
        <v>98.3</v>
      </c>
      <c r="E4" s="390">
        <v>65.400000000000006</v>
      </c>
      <c r="F4" s="390">
        <v>43.7</v>
      </c>
      <c r="G4" s="390">
        <v>35.700000000000003</v>
      </c>
      <c r="H4" s="390">
        <v>20.8</v>
      </c>
      <c r="I4" s="390">
        <v>19.2</v>
      </c>
      <c r="J4" s="390">
        <v>13890</v>
      </c>
      <c r="K4" s="439">
        <v>-0.14000000000000001</v>
      </c>
      <c r="L4" s="439">
        <v>-0.16</v>
      </c>
      <c r="M4" s="439">
        <v>-0.12</v>
      </c>
      <c r="N4" s="278">
        <v>99.4</v>
      </c>
      <c r="O4" s="278">
        <v>99.1</v>
      </c>
      <c r="P4" s="390">
        <v>50.2</v>
      </c>
      <c r="Q4" s="390">
        <v>98.8</v>
      </c>
      <c r="R4" s="390">
        <v>70.400000000000006</v>
      </c>
      <c r="S4" s="390">
        <v>48</v>
      </c>
      <c r="T4" s="390">
        <v>44.9</v>
      </c>
      <c r="U4" s="390">
        <v>29.3</v>
      </c>
      <c r="V4" s="390">
        <v>26</v>
      </c>
      <c r="W4" s="390">
        <v>13525</v>
      </c>
      <c r="X4" s="439">
        <v>0.22</v>
      </c>
      <c r="Y4" s="439">
        <v>0.2</v>
      </c>
      <c r="Z4" s="439">
        <v>0.24</v>
      </c>
      <c r="AA4" s="390">
        <v>99.7</v>
      </c>
      <c r="AB4" s="390">
        <v>99.5</v>
      </c>
      <c r="AC4" s="390">
        <v>48.1</v>
      </c>
      <c r="AD4" s="643">
        <v>98.5</v>
      </c>
      <c r="AE4" s="643">
        <v>67.8</v>
      </c>
      <c r="AF4" s="643">
        <v>45.8</v>
      </c>
      <c r="AG4" s="643">
        <v>40.200000000000003</v>
      </c>
      <c r="AH4" s="643">
        <v>25</v>
      </c>
      <c r="AI4" s="643">
        <v>22.5</v>
      </c>
      <c r="AJ4" s="390">
        <v>27415</v>
      </c>
      <c r="AK4" s="439">
        <v>0.04</v>
      </c>
      <c r="AL4" s="439">
        <v>0.02</v>
      </c>
      <c r="AM4" s="439">
        <v>0.05</v>
      </c>
      <c r="AN4" s="390">
        <v>99.5</v>
      </c>
      <c r="AO4" s="390">
        <v>99.3</v>
      </c>
      <c r="AR4" s="398">
        <v>14745</v>
      </c>
      <c r="AS4" s="398">
        <v>14246</v>
      </c>
      <c r="AT4" s="398">
        <v>28991</v>
      </c>
    </row>
    <row r="5" spans="1:46" x14ac:dyDescent="0.35">
      <c r="A5" s="390" t="s">
        <v>321</v>
      </c>
      <c r="B5" s="375">
        <v>310</v>
      </c>
      <c r="C5" s="390">
        <v>46.8</v>
      </c>
      <c r="D5" s="390">
        <v>98.8</v>
      </c>
      <c r="E5" s="390">
        <v>67.3</v>
      </c>
      <c r="F5" s="390">
        <v>44.5</v>
      </c>
      <c r="G5" s="390">
        <v>37.799999999999997</v>
      </c>
      <c r="H5" s="390">
        <v>22.3</v>
      </c>
      <c r="I5" s="390">
        <v>20</v>
      </c>
      <c r="J5" s="390">
        <v>23171</v>
      </c>
      <c r="K5" s="439">
        <v>-0.11</v>
      </c>
      <c r="L5" s="439">
        <v>-0.12</v>
      </c>
      <c r="M5" s="439">
        <v>-0.09</v>
      </c>
      <c r="N5" s="278">
        <v>99.6</v>
      </c>
      <c r="O5" s="278">
        <v>99.4</v>
      </c>
      <c r="P5" s="390">
        <v>51.1</v>
      </c>
      <c r="Q5" s="390">
        <v>99.2</v>
      </c>
      <c r="R5" s="390">
        <v>71</v>
      </c>
      <c r="S5" s="390">
        <v>48.6</v>
      </c>
      <c r="T5" s="390">
        <v>48.4</v>
      </c>
      <c r="U5" s="390">
        <v>33.1</v>
      </c>
      <c r="V5" s="390">
        <v>29</v>
      </c>
      <c r="W5" s="390">
        <v>24390</v>
      </c>
      <c r="X5" s="439">
        <v>0.28999999999999998</v>
      </c>
      <c r="Y5" s="439">
        <v>0.28000000000000003</v>
      </c>
      <c r="Z5" s="439">
        <v>0.31</v>
      </c>
      <c r="AA5" s="390">
        <v>99.7</v>
      </c>
      <c r="AB5" s="390">
        <v>99.6</v>
      </c>
      <c r="AC5" s="390">
        <v>49</v>
      </c>
      <c r="AD5" s="643">
        <v>99</v>
      </c>
      <c r="AE5" s="643">
        <v>69.2</v>
      </c>
      <c r="AF5" s="643">
        <v>46.6</v>
      </c>
      <c r="AG5" s="643">
        <v>43.2</v>
      </c>
      <c r="AH5" s="643">
        <v>27.8</v>
      </c>
      <c r="AI5" s="643">
        <v>24.6</v>
      </c>
      <c r="AJ5" s="390">
        <v>47561</v>
      </c>
      <c r="AK5" s="439">
        <v>0.1</v>
      </c>
      <c r="AL5" s="439">
        <v>0.09</v>
      </c>
      <c r="AM5" s="439">
        <v>0.11</v>
      </c>
      <c r="AN5" s="390">
        <v>99.6</v>
      </c>
      <c r="AO5" s="390">
        <v>99.5</v>
      </c>
      <c r="AR5" s="398">
        <v>24423</v>
      </c>
      <c r="AS5" s="398">
        <v>25725</v>
      </c>
      <c r="AT5" s="398">
        <v>50148</v>
      </c>
    </row>
    <row r="6" spans="1:46" x14ac:dyDescent="0.35">
      <c r="A6" s="390" t="s">
        <v>322</v>
      </c>
      <c r="B6" s="375">
        <v>68</v>
      </c>
      <c r="C6" s="390">
        <v>46.5</v>
      </c>
      <c r="D6" s="390">
        <v>98.1</v>
      </c>
      <c r="E6" s="390">
        <v>62.1</v>
      </c>
      <c r="F6" s="390">
        <v>44.2</v>
      </c>
      <c r="G6" s="390">
        <v>32.799999999999997</v>
      </c>
      <c r="H6" s="390">
        <v>20.100000000000001</v>
      </c>
      <c r="I6" s="390">
        <v>19.2</v>
      </c>
      <c r="J6" s="390">
        <v>5033</v>
      </c>
      <c r="K6" s="439">
        <v>-0.14000000000000001</v>
      </c>
      <c r="L6" s="439">
        <v>-0.17</v>
      </c>
      <c r="M6" s="439">
        <v>-0.11</v>
      </c>
      <c r="N6" s="278">
        <v>99.3</v>
      </c>
      <c r="O6" s="278">
        <v>99.1</v>
      </c>
      <c r="P6" s="390">
        <v>50.1</v>
      </c>
      <c r="Q6" s="390">
        <v>98.2</v>
      </c>
      <c r="R6" s="390">
        <v>67.099999999999994</v>
      </c>
      <c r="S6" s="390">
        <v>47.2</v>
      </c>
      <c r="T6" s="390">
        <v>43.1</v>
      </c>
      <c r="U6" s="390">
        <v>28.8</v>
      </c>
      <c r="V6" s="390">
        <v>26.2</v>
      </c>
      <c r="W6" s="390">
        <v>4678</v>
      </c>
      <c r="X6" s="439">
        <v>0.23</v>
      </c>
      <c r="Y6" s="439">
        <v>0.19</v>
      </c>
      <c r="Z6" s="439">
        <v>0.26</v>
      </c>
      <c r="AA6" s="390">
        <v>99.6</v>
      </c>
      <c r="AB6" s="390">
        <v>99.4</v>
      </c>
      <c r="AC6" s="390">
        <v>48.2</v>
      </c>
      <c r="AD6" s="643">
        <v>98.1</v>
      </c>
      <c r="AE6" s="643">
        <v>64.5</v>
      </c>
      <c r="AF6" s="643">
        <v>45.6</v>
      </c>
      <c r="AG6" s="643">
        <v>37.700000000000003</v>
      </c>
      <c r="AH6" s="643">
        <v>24.2</v>
      </c>
      <c r="AI6" s="643">
        <v>22.6</v>
      </c>
      <c r="AJ6" s="390">
        <v>9711</v>
      </c>
      <c r="AK6" s="439">
        <v>0.04</v>
      </c>
      <c r="AL6" s="439">
        <v>0.01</v>
      </c>
      <c r="AM6" s="439">
        <v>0.06</v>
      </c>
      <c r="AN6" s="390">
        <v>99.5</v>
      </c>
      <c r="AO6" s="390">
        <v>99.3</v>
      </c>
      <c r="AR6" s="398">
        <v>5518</v>
      </c>
      <c r="AS6" s="398">
        <v>5035</v>
      </c>
      <c r="AT6" s="398">
        <v>10553</v>
      </c>
    </row>
    <row r="7" spans="1:46" x14ac:dyDescent="0.35">
      <c r="A7" s="390" t="s">
        <v>323</v>
      </c>
      <c r="B7" s="375">
        <v>12</v>
      </c>
      <c r="C7" s="390">
        <v>56.7</v>
      </c>
      <c r="D7" s="390">
        <v>90.4</v>
      </c>
      <c r="E7" s="390">
        <v>77.900000000000006</v>
      </c>
      <c r="F7" s="390">
        <v>62.8</v>
      </c>
      <c r="G7" s="390">
        <v>48.7</v>
      </c>
      <c r="H7" s="390">
        <v>39.1</v>
      </c>
      <c r="I7" s="390">
        <v>36.9</v>
      </c>
      <c r="J7" s="390">
        <v>547</v>
      </c>
      <c r="K7" s="439">
        <v>0.28999999999999998</v>
      </c>
      <c r="L7" s="439">
        <v>0.18</v>
      </c>
      <c r="M7" s="439">
        <v>0.39</v>
      </c>
      <c r="N7" s="278">
        <v>99.4</v>
      </c>
      <c r="O7" s="278">
        <v>99.1</v>
      </c>
      <c r="P7" s="390">
        <v>60.5</v>
      </c>
      <c r="Q7" s="390">
        <v>97.6</v>
      </c>
      <c r="R7" s="390">
        <v>86</v>
      </c>
      <c r="S7" s="390">
        <v>69.099999999999994</v>
      </c>
      <c r="T7" s="390">
        <v>52.2</v>
      </c>
      <c r="U7" s="390">
        <v>44</v>
      </c>
      <c r="V7" s="390">
        <v>41.5</v>
      </c>
      <c r="W7" s="390">
        <v>601</v>
      </c>
      <c r="X7" s="439">
        <v>0.91</v>
      </c>
      <c r="Y7" s="439">
        <v>0.82</v>
      </c>
      <c r="Z7" s="439">
        <v>1.01</v>
      </c>
      <c r="AA7" s="390">
        <v>100</v>
      </c>
      <c r="AB7" s="390">
        <v>100</v>
      </c>
      <c r="AC7" s="390">
        <v>58.6</v>
      </c>
      <c r="AD7" s="643">
        <v>94.1</v>
      </c>
      <c r="AE7" s="643">
        <v>82.1</v>
      </c>
      <c r="AF7" s="643">
        <v>66</v>
      </c>
      <c r="AG7" s="643">
        <v>50.5</v>
      </c>
      <c r="AH7" s="643">
        <v>41.6</v>
      </c>
      <c r="AI7" s="643">
        <v>39.200000000000003</v>
      </c>
      <c r="AJ7" s="390">
        <v>1148</v>
      </c>
      <c r="AK7" s="439">
        <v>0.61</v>
      </c>
      <c r="AL7" s="439">
        <v>0.54</v>
      </c>
      <c r="AM7" s="439">
        <v>0.69</v>
      </c>
      <c r="AN7" s="390">
        <v>99.7</v>
      </c>
      <c r="AO7" s="390">
        <v>99.5</v>
      </c>
      <c r="AR7" s="398">
        <v>637</v>
      </c>
      <c r="AS7" s="398">
        <v>673</v>
      </c>
      <c r="AT7" s="398">
        <v>1310</v>
      </c>
    </row>
    <row r="8" spans="1:46" x14ac:dyDescent="0.35">
      <c r="A8" s="390" t="s">
        <v>324</v>
      </c>
      <c r="B8" s="375">
        <v>8</v>
      </c>
      <c r="C8" s="390">
        <v>55.9</v>
      </c>
      <c r="D8" s="390">
        <v>99.5</v>
      </c>
      <c r="E8" s="390">
        <v>83.9</v>
      </c>
      <c r="F8" s="390">
        <v>67.2</v>
      </c>
      <c r="G8" s="390">
        <v>61.8</v>
      </c>
      <c r="H8" s="390">
        <v>34.9</v>
      </c>
      <c r="I8" s="390">
        <v>33.9</v>
      </c>
      <c r="J8" s="390">
        <v>178</v>
      </c>
      <c r="K8" s="439">
        <v>0.78</v>
      </c>
      <c r="L8" s="439">
        <v>0.6</v>
      </c>
      <c r="M8" s="439">
        <v>0.96</v>
      </c>
      <c r="N8" s="278">
        <v>99.5</v>
      </c>
      <c r="O8" s="278">
        <v>99.5</v>
      </c>
      <c r="P8" s="390">
        <v>56.9</v>
      </c>
      <c r="Q8" s="390">
        <v>98.7</v>
      </c>
      <c r="R8" s="390">
        <v>82.9</v>
      </c>
      <c r="S8" s="390">
        <v>64.599999999999994</v>
      </c>
      <c r="T8" s="390">
        <v>67.599999999999994</v>
      </c>
      <c r="U8" s="390">
        <v>49.9</v>
      </c>
      <c r="V8" s="390">
        <v>45.7</v>
      </c>
      <c r="W8" s="390">
        <v>493</v>
      </c>
      <c r="X8" s="439">
        <v>1.1100000000000001</v>
      </c>
      <c r="Y8" s="439">
        <v>1</v>
      </c>
      <c r="Z8" s="439">
        <v>1.22</v>
      </c>
      <c r="AA8" s="390">
        <v>99.6</v>
      </c>
      <c r="AB8" s="390">
        <v>99.6</v>
      </c>
      <c r="AC8" s="390">
        <v>56.6</v>
      </c>
      <c r="AD8" s="643">
        <v>98.9</v>
      </c>
      <c r="AE8" s="643">
        <v>83.1</v>
      </c>
      <c r="AF8" s="643">
        <v>65.3</v>
      </c>
      <c r="AG8" s="643">
        <v>66.099999999999994</v>
      </c>
      <c r="AH8" s="643">
        <v>46</v>
      </c>
      <c r="AI8" s="643">
        <v>42.6</v>
      </c>
      <c r="AJ8" s="390">
        <v>671</v>
      </c>
      <c r="AK8" s="439">
        <v>1.02</v>
      </c>
      <c r="AL8" s="439">
        <v>0.93</v>
      </c>
      <c r="AM8" s="439">
        <v>1.1200000000000001</v>
      </c>
      <c r="AN8" s="390">
        <v>99.6</v>
      </c>
      <c r="AO8" s="390">
        <v>99.6</v>
      </c>
      <c r="AR8" s="398">
        <v>186</v>
      </c>
      <c r="AS8" s="398">
        <v>525</v>
      </c>
      <c r="AT8" s="398">
        <v>711</v>
      </c>
    </row>
    <row r="9" spans="1:46" x14ac:dyDescent="0.35">
      <c r="A9" s="390" t="s">
        <v>325</v>
      </c>
      <c r="B9" s="375">
        <v>3</v>
      </c>
      <c r="C9" s="390">
        <v>52.6</v>
      </c>
      <c r="D9" s="390">
        <v>100</v>
      </c>
      <c r="E9" s="390">
        <v>74.7</v>
      </c>
      <c r="F9" s="390">
        <v>55.1</v>
      </c>
      <c r="G9" s="390">
        <v>69.599999999999994</v>
      </c>
      <c r="H9" s="390">
        <v>40.5</v>
      </c>
      <c r="I9" s="390">
        <v>36.700000000000003</v>
      </c>
      <c r="J9" s="390">
        <v>146</v>
      </c>
      <c r="K9" s="439">
        <v>0.57999999999999996</v>
      </c>
      <c r="L9" s="439">
        <v>0.38</v>
      </c>
      <c r="M9" s="439">
        <v>0.78</v>
      </c>
      <c r="N9" s="278">
        <v>100</v>
      </c>
      <c r="O9" s="278">
        <v>100</v>
      </c>
      <c r="P9" s="390">
        <v>56.7</v>
      </c>
      <c r="Q9" s="390">
        <v>98.5</v>
      </c>
      <c r="R9" s="390">
        <v>85.7</v>
      </c>
      <c r="S9" s="390">
        <v>57.1</v>
      </c>
      <c r="T9" s="390">
        <v>72.2</v>
      </c>
      <c r="U9" s="390">
        <v>48.1</v>
      </c>
      <c r="V9" s="390">
        <v>40.6</v>
      </c>
      <c r="W9" s="390">
        <v>120</v>
      </c>
      <c r="X9" s="439">
        <v>1.01</v>
      </c>
      <c r="Y9" s="439">
        <v>0.79</v>
      </c>
      <c r="Z9" s="439">
        <v>1.23</v>
      </c>
      <c r="AA9" s="390">
        <v>100</v>
      </c>
      <c r="AB9" s="390">
        <v>100</v>
      </c>
      <c r="AC9" s="390">
        <v>54.5</v>
      </c>
      <c r="AD9" s="643">
        <v>99.3</v>
      </c>
      <c r="AE9" s="643">
        <v>79.7</v>
      </c>
      <c r="AF9" s="643">
        <v>56</v>
      </c>
      <c r="AG9" s="643">
        <v>70.8</v>
      </c>
      <c r="AH9" s="643">
        <v>44</v>
      </c>
      <c r="AI9" s="643">
        <v>38.5</v>
      </c>
      <c r="AJ9" s="390">
        <v>266</v>
      </c>
      <c r="AK9" s="439">
        <v>0.78</v>
      </c>
      <c r="AL9" s="439">
        <v>0.63</v>
      </c>
      <c r="AM9" s="439">
        <v>0.92</v>
      </c>
      <c r="AN9" s="390">
        <v>100</v>
      </c>
      <c r="AO9" s="390">
        <v>100</v>
      </c>
      <c r="AR9" s="398">
        <v>158</v>
      </c>
      <c r="AS9" s="398">
        <v>133</v>
      </c>
      <c r="AT9" s="398">
        <v>291</v>
      </c>
    </row>
    <row r="10" spans="1:46" x14ac:dyDescent="0.35">
      <c r="A10" s="390" t="s">
        <v>475</v>
      </c>
      <c r="B10" s="375">
        <v>1</v>
      </c>
      <c r="C10" s="390">
        <v>53.6</v>
      </c>
      <c r="D10" s="390" t="s">
        <v>412</v>
      </c>
      <c r="E10" s="390">
        <v>77.2</v>
      </c>
      <c r="F10" s="390">
        <v>61.4</v>
      </c>
      <c r="G10" s="390">
        <v>64.900000000000006</v>
      </c>
      <c r="H10" s="390">
        <v>35.1</v>
      </c>
      <c r="I10" s="390">
        <v>33.299999999999997</v>
      </c>
      <c r="J10" s="390">
        <v>54</v>
      </c>
      <c r="K10" s="439" t="s">
        <v>412</v>
      </c>
      <c r="L10" s="752" t="s">
        <v>412</v>
      </c>
      <c r="M10" s="752" t="s">
        <v>412</v>
      </c>
      <c r="N10" s="278" t="s">
        <v>412</v>
      </c>
      <c r="O10" s="278" t="s">
        <v>412</v>
      </c>
      <c r="P10" s="390">
        <v>56.8</v>
      </c>
      <c r="Q10" s="390" t="s">
        <v>412</v>
      </c>
      <c r="R10" s="390">
        <v>87.2</v>
      </c>
      <c r="S10" s="390">
        <v>69.2</v>
      </c>
      <c r="T10" s="390">
        <v>69.2</v>
      </c>
      <c r="U10" s="390">
        <v>56.4</v>
      </c>
      <c r="V10" s="390">
        <v>53.8</v>
      </c>
      <c r="W10" s="390">
        <v>35</v>
      </c>
      <c r="X10" s="439" t="s">
        <v>412</v>
      </c>
      <c r="Y10" s="752" t="s">
        <v>412</v>
      </c>
      <c r="Z10" s="752" t="s">
        <v>412</v>
      </c>
      <c r="AA10" s="390" t="s">
        <v>412</v>
      </c>
      <c r="AB10" s="390" t="s">
        <v>412</v>
      </c>
      <c r="AC10" s="390">
        <v>54.9</v>
      </c>
      <c r="AD10" s="643" t="s">
        <v>412</v>
      </c>
      <c r="AE10" s="643">
        <v>81.3</v>
      </c>
      <c r="AF10" s="643">
        <v>64.599999999999994</v>
      </c>
      <c r="AG10" s="643">
        <v>66.7</v>
      </c>
      <c r="AH10" s="643">
        <v>43.8</v>
      </c>
      <c r="AI10" s="643">
        <v>41.7</v>
      </c>
      <c r="AJ10" s="390">
        <v>89</v>
      </c>
      <c r="AK10" s="439">
        <v>0.56000000000000005</v>
      </c>
      <c r="AL10" s="439">
        <v>0.31</v>
      </c>
      <c r="AM10" s="439">
        <v>0.82</v>
      </c>
      <c r="AN10" s="390" t="s">
        <v>412</v>
      </c>
      <c r="AO10" s="390">
        <v>100</v>
      </c>
      <c r="AR10" s="398">
        <v>57</v>
      </c>
      <c r="AS10" s="398">
        <v>39</v>
      </c>
      <c r="AT10" s="398">
        <v>96</v>
      </c>
    </row>
    <row r="11" spans="1:46" ht="22.15" customHeight="1" x14ac:dyDescent="0.35">
      <c r="W11" s="390">
        <v>0</v>
      </c>
    </row>
    <row r="12" spans="1:46" x14ac:dyDescent="0.35">
      <c r="A12" s="390" t="s">
        <v>20</v>
      </c>
      <c r="B12" s="375">
        <v>3153</v>
      </c>
      <c r="C12" s="390">
        <v>44.8</v>
      </c>
      <c r="D12" s="390">
        <v>98</v>
      </c>
      <c r="E12" s="390">
        <v>61.9</v>
      </c>
      <c r="F12" s="390">
        <v>40.700000000000003</v>
      </c>
      <c r="G12" s="390">
        <v>33.700000000000003</v>
      </c>
      <c r="H12" s="390">
        <v>19.2</v>
      </c>
      <c r="I12" s="390">
        <v>17.600000000000001</v>
      </c>
      <c r="J12" s="390">
        <v>246433</v>
      </c>
      <c r="K12" s="439">
        <v>-0.2</v>
      </c>
      <c r="L12" s="439">
        <v>-0.2</v>
      </c>
      <c r="M12" s="439">
        <v>-0.19</v>
      </c>
      <c r="N12" s="278">
        <v>99.3</v>
      </c>
      <c r="O12" s="278">
        <v>99.1</v>
      </c>
      <c r="P12" s="390">
        <v>49.5</v>
      </c>
      <c r="Q12" s="390">
        <v>98.8</v>
      </c>
      <c r="R12" s="390">
        <v>68.3</v>
      </c>
      <c r="S12" s="390">
        <v>46.3</v>
      </c>
      <c r="T12" s="390">
        <v>44.3</v>
      </c>
      <c r="U12" s="390">
        <v>29.3</v>
      </c>
      <c r="V12" s="390">
        <v>26</v>
      </c>
      <c r="W12" s="390">
        <v>0</v>
      </c>
      <c r="X12" s="439">
        <v>0.2</v>
      </c>
      <c r="Y12" s="439">
        <v>0.2</v>
      </c>
      <c r="Z12" s="439">
        <v>0.21</v>
      </c>
      <c r="AA12" s="390">
        <v>99.6</v>
      </c>
      <c r="AB12" s="390">
        <v>99.5</v>
      </c>
      <c r="AC12" s="390">
        <v>47.1</v>
      </c>
      <c r="AD12" s="643">
        <v>98.4</v>
      </c>
      <c r="AE12" s="643">
        <v>65.099999999999994</v>
      </c>
      <c r="AF12" s="643">
        <v>43.5</v>
      </c>
      <c r="AG12" s="643">
        <v>38.9</v>
      </c>
      <c r="AH12" s="643">
        <v>24.2</v>
      </c>
      <c r="AI12" s="643">
        <v>21.7</v>
      </c>
      <c r="AJ12" s="390">
        <v>489560</v>
      </c>
      <c r="AK12" s="439">
        <v>0</v>
      </c>
      <c r="AL12" s="439">
        <v>0</v>
      </c>
      <c r="AM12" s="439">
        <v>0</v>
      </c>
      <c r="AN12" s="390">
        <v>99.5</v>
      </c>
      <c r="AO12" s="390">
        <v>99.3</v>
      </c>
      <c r="AR12" s="398">
        <v>261249</v>
      </c>
      <c r="AS12" s="398">
        <v>256507</v>
      </c>
      <c r="AT12" s="398">
        <v>517756</v>
      </c>
    </row>
    <row r="13" spans="1:46" x14ac:dyDescent="0.35">
      <c r="Y13" s="439"/>
      <c r="Z13" s="439"/>
    </row>
    <row r="14" spans="1:46" x14ac:dyDescent="0.35">
      <c r="Y14" s="439"/>
      <c r="Z14" s="439"/>
    </row>
    <row r="15" spans="1:46" x14ac:dyDescent="0.35">
      <c r="Y15" s="439"/>
      <c r="Z15" s="439"/>
    </row>
    <row r="16" spans="1:46" x14ac:dyDescent="0.35">
      <c r="Y16" s="439"/>
      <c r="Z16" s="439"/>
    </row>
  </sheetData>
  <sheetProtection sheet="1" objects="1" scenarios="1"/>
  <conditionalFormatting sqref="AR3:AT10 AR12:AT12">
    <cfRule type="cellIs" dxfId="63" priority="10" operator="between">
      <formula>1</formula>
      <formula>2</formula>
    </cfRule>
  </conditionalFormatting>
  <conditionalFormatting sqref="AR10:AT10 AP3:AT9 B12:V12 B3:AO3 B4:V10 X4:AO10 X12:AT12 W4:W12">
    <cfRule type="cellIs" dxfId="62" priority="9" operator="equal">
      <formula>"x"</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showGridLines="0" workbookViewId="0"/>
  </sheetViews>
  <sheetFormatPr defaultColWidth="9.1328125" defaultRowHeight="10.15" x14ac:dyDescent="0.3"/>
  <cols>
    <col min="1" max="1" width="27.86328125" style="441" customWidth="1"/>
    <col min="2" max="2" width="6.265625" style="441" customWidth="1"/>
    <col min="3" max="3" width="9.3984375" style="463" customWidth="1"/>
    <col min="4" max="4" width="0.86328125" style="463" customWidth="1"/>
    <col min="5" max="5" width="9.73046875" style="464" customWidth="1"/>
    <col min="6" max="6" width="0.86328125" style="464" customWidth="1"/>
    <col min="7" max="7" width="11.1328125" style="464" customWidth="1"/>
    <col min="8" max="8" width="15.1328125" style="464" customWidth="1"/>
    <col min="9" max="9" width="13.86328125" style="464" customWidth="1"/>
    <col min="10" max="10" width="1" style="464" customWidth="1"/>
    <col min="11" max="11" width="11.86328125" style="464" customWidth="1"/>
    <col min="12" max="12" width="18.3984375" style="464" customWidth="1"/>
    <col min="13" max="13" width="17" style="464" customWidth="1"/>
    <col min="14" max="14" width="0.86328125" style="464" customWidth="1"/>
    <col min="15" max="18" width="9.73046875" style="465" customWidth="1"/>
    <col min="19" max="19" width="0.86328125" style="465" customWidth="1"/>
    <col min="20" max="20" width="9.73046875" style="441" customWidth="1"/>
    <col min="21" max="21" width="15.59765625" style="441" customWidth="1"/>
    <col min="22" max="25" width="9.1328125" style="441"/>
    <col min="26" max="28" width="9.1328125" style="441" customWidth="1"/>
    <col min="29" max="29" width="9.1328125" style="441" hidden="1" customWidth="1"/>
    <col min="30" max="30" width="9.1328125" style="441" customWidth="1"/>
    <col min="31" max="16384" width="9.1328125" style="441"/>
  </cols>
  <sheetData>
    <row r="1" spans="1:29" ht="13.5" customHeight="1" x14ac:dyDescent="0.3">
      <c r="A1" s="440" t="s">
        <v>362</v>
      </c>
      <c r="B1" s="440"/>
      <c r="C1" s="440"/>
      <c r="D1" s="440"/>
      <c r="E1" s="440"/>
      <c r="F1" s="440"/>
      <c r="G1" s="440"/>
      <c r="H1" s="440"/>
      <c r="I1" s="440"/>
      <c r="J1" s="440"/>
      <c r="K1" s="440"/>
      <c r="L1" s="440"/>
      <c r="M1" s="440"/>
      <c r="N1" s="440"/>
      <c r="O1" s="440"/>
      <c r="P1" s="440"/>
      <c r="Q1" s="440"/>
      <c r="R1" s="440"/>
      <c r="S1" s="440"/>
    </row>
    <row r="2" spans="1:29" ht="13.5" customHeight="1" x14ac:dyDescent="0.35">
      <c r="A2" s="442" t="s">
        <v>687</v>
      </c>
      <c r="B2" s="887"/>
      <c r="C2" s="887"/>
      <c r="D2" s="887"/>
      <c r="E2" s="443"/>
      <c r="F2" s="443"/>
      <c r="G2" s="443"/>
      <c r="H2" s="443"/>
      <c r="I2" s="443"/>
      <c r="J2" s="443"/>
      <c r="K2" s="443"/>
      <c r="L2" s="443"/>
      <c r="M2" s="443"/>
      <c r="N2" s="443"/>
      <c r="O2" s="444"/>
      <c r="P2" s="444"/>
      <c r="Q2" s="444"/>
      <c r="R2" s="444"/>
      <c r="S2" s="443"/>
      <c r="T2" s="641" t="s">
        <v>49</v>
      </c>
      <c r="U2" s="640"/>
      <c r="AB2" s="445"/>
      <c r="AC2" s="446" t="s">
        <v>6</v>
      </c>
    </row>
    <row r="3" spans="1:29" ht="12.75" customHeight="1" x14ac:dyDescent="0.35">
      <c r="A3" s="447" t="s">
        <v>0</v>
      </c>
      <c r="B3" s="888"/>
      <c r="C3" s="888"/>
      <c r="D3" s="888"/>
      <c r="E3" s="888"/>
      <c r="F3" s="888"/>
      <c r="G3" s="888"/>
      <c r="H3" s="888"/>
      <c r="I3" s="888"/>
      <c r="J3" s="443"/>
      <c r="K3" s="443"/>
      <c r="L3" s="443"/>
      <c r="M3" s="443"/>
      <c r="N3" s="443"/>
      <c r="O3" s="444"/>
      <c r="P3" s="444"/>
      <c r="Q3" s="444"/>
      <c r="R3" s="444"/>
      <c r="S3" s="444"/>
      <c r="T3" s="639" t="s">
        <v>46</v>
      </c>
      <c r="U3" s="470" t="s">
        <v>33</v>
      </c>
      <c r="AB3" s="449"/>
      <c r="AC3" s="450" t="s">
        <v>7</v>
      </c>
    </row>
    <row r="4" spans="1:29" ht="12.75" customHeight="1" x14ac:dyDescent="0.4">
      <c r="A4" s="877"/>
      <c r="B4" s="445"/>
      <c r="C4" s="451"/>
      <c r="D4" s="452"/>
      <c r="E4" s="453"/>
      <c r="F4" s="453"/>
      <c r="G4" s="453"/>
      <c r="H4" s="453"/>
      <c r="I4" s="453"/>
      <c r="J4" s="453"/>
      <c r="K4" s="453"/>
      <c r="L4" s="453"/>
      <c r="M4" s="453"/>
      <c r="N4" s="453"/>
      <c r="O4" s="454"/>
      <c r="P4" s="454"/>
      <c r="Q4" s="454"/>
      <c r="R4" s="454"/>
      <c r="S4" s="455"/>
      <c r="T4" s="946"/>
      <c r="U4" s="946"/>
      <c r="AC4" s="446" t="s">
        <v>33</v>
      </c>
    </row>
    <row r="5" spans="1:29" s="451" customFormat="1" ht="24.75" customHeight="1" x14ac:dyDescent="0.3">
      <c r="A5" s="637"/>
      <c r="B5" s="947" t="s">
        <v>45</v>
      </c>
      <c r="C5" s="949" t="s">
        <v>84</v>
      </c>
      <c r="D5" s="883"/>
      <c r="E5" s="951" t="s">
        <v>336</v>
      </c>
      <c r="F5" s="885"/>
      <c r="G5" s="940" t="s">
        <v>553</v>
      </c>
      <c r="H5" s="940"/>
      <c r="I5" s="940"/>
      <c r="J5" s="310"/>
      <c r="K5" s="954" t="s">
        <v>16</v>
      </c>
      <c r="L5" s="954"/>
      <c r="M5" s="954"/>
      <c r="N5" s="456"/>
      <c r="O5" s="953" t="s">
        <v>335</v>
      </c>
      <c r="P5" s="953"/>
      <c r="Q5" s="953"/>
      <c r="R5" s="953"/>
      <c r="S5" s="885"/>
      <c r="T5" s="951" t="s">
        <v>391</v>
      </c>
      <c r="U5" s="951" t="s">
        <v>392</v>
      </c>
      <c r="AC5" s="457"/>
    </row>
    <row r="6" spans="1:29" ht="57" customHeight="1" x14ac:dyDescent="0.3">
      <c r="A6" s="548" t="s">
        <v>363</v>
      </c>
      <c r="B6" s="948"/>
      <c r="C6" s="950"/>
      <c r="D6" s="884"/>
      <c r="E6" s="952"/>
      <c r="F6" s="886"/>
      <c r="G6" s="336" t="s">
        <v>389</v>
      </c>
      <c r="H6" s="336" t="s">
        <v>746</v>
      </c>
      <c r="I6" s="336" t="s">
        <v>741</v>
      </c>
      <c r="J6" s="62"/>
      <c r="K6" s="879" t="s">
        <v>390</v>
      </c>
      <c r="L6" s="879" t="s">
        <v>742</v>
      </c>
      <c r="M6" s="879" t="s">
        <v>743</v>
      </c>
      <c r="N6" s="882"/>
      <c r="O6" s="884" t="s">
        <v>150</v>
      </c>
      <c r="P6" s="886" t="s">
        <v>337</v>
      </c>
      <c r="Q6" s="458" t="s">
        <v>148</v>
      </c>
      <c r="R6" s="458" t="s">
        <v>149</v>
      </c>
      <c r="S6" s="886"/>
      <c r="T6" s="952"/>
      <c r="U6" s="952"/>
    </row>
    <row r="7" spans="1:29" x14ac:dyDescent="0.3">
      <c r="A7" s="636"/>
      <c r="B7" s="636"/>
      <c r="C7" s="635"/>
      <c r="D7" s="635"/>
      <c r="E7" s="527"/>
      <c r="F7" s="527"/>
      <c r="G7" s="527"/>
      <c r="H7" s="527"/>
      <c r="I7" s="527"/>
      <c r="J7" s="527"/>
      <c r="K7" s="527"/>
      <c r="L7" s="527"/>
      <c r="M7" s="527"/>
      <c r="N7" s="527"/>
      <c r="O7" s="527"/>
      <c r="P7" s="527"/>
      <c r="Q7" s="459"/>
      <c r="R7" s="889"/>
      <c r="S7" s="527"/>
    </row>
    <row r="8" spans="1:29" ht="11.25" customHeight="1" x14ac:dyDescent="0.3">
      <c r="A8" s="471" t="s">
        <v>326</v>
      </c>
      <c r="B8" s="634">
        <f>'Calcs 2c'!B3</f>
        <v>2556</v>
      </c>
      <c r="C8" s="634">
        <f>IF($U$3="Boys",'Calcs 2c'!AR3,IF($U$3="Girls",'Calcs 2c'!AS3,'Calcs 2c'!AT3))</f>
        <v>424481</v>
      </c>
      <c r="D8" s="634">
        <f>IF($U$3="Boys",'Calcs 2c'!AS3,IF($U$3="Girls",'Calcs 2c'!AT3,'Calcs 2c'!AU3))</f>
        <v>0</v>
      </c>
      <c r="E8" s="644">
        <f>IF($U$3="Boys",'Calcs 2c'!C3,IF($U$3="Girls",'Calcs 2c'!P3,'Calcs 2c'!AC3))</f>
        <v>46.9</v>
      </c>
      <c r="F8" s="644"/>
      <c r="G8" s="644">
        <f>IF($U$3="Boys",'Calcs 2c'!D3,IF($U$3="Girls",'Calcs 2c'!Q3,'Calcs 2c'!AD3))</f>
        <v>98.4</v>
      </c>
      <c r="H8" s="644">
        <f>IF($U$3="Boys",'Calcs 2c'!E3,IF($U$3="Girls",'Calcs 2c'!R3,'Calcs 2c'!AE3))</f>
        <v>64.5</v>
      </c>
      <c r="I8" s="644">
        <f>IF($U$3="Boys",'Calcs 2c'!F3,IF($U$3="Girls",'Calcs 2c'!S3,'Calcs 2c'!AF3))</f>
        <v>42.9</v>
      </c>
      <c r="J8" s="644"/>
      <c r="K8" s="644">
        <f>IF($U$3="Boys",'Calcs 2c'!G3,IF($U$3="Girls",'Calcs 2c'!T3,'Calcs 2c'!AG3))</f>
        <v>38.4</v>
      </c>
      <c r="L8" s="644">
        <f>IF($U$3="Boys",'Calcs 2c'!H3,IF($U$3="Girls",'Calcs 2c'!U3,'Calcs 2c'!AH3))</f>
        <v>23.7</v>
      </c>
      <c r="M8" s="644">
        <f>IF($U$3="Boys",'Calcs 2c'!I3,IF($U$3="Girls",'Calcs 2c'!V3,'Calcs 2c'!AI3))</f>
        <v>21.3</v>
      </c>
      <c r="N8" s="644"/>
      <c r="O8" s="634">
        <f>IF($U$3="Boys",'Calcs 2c'!J3,IF($U$3="Girls",'Calcs 2c'!W3,'Calcs 2c'!AJ3))</f>
        <v>401831</v>
      </c>
      <c r="P8" s="645">
        <f>IF($U$3="Boys",'Calcs 2c'!K3,IF($U$3="Girls",'Calcs 2c'!X3,'Calcs 2c'!AK3))</f>
        <v>-0.01</v>
      </c>
      <c r="Q8" s="726">
        <f>IF($U$3="Boys",'Calcs 2c'!L3,IF($U$3="Girls",'Calcs 2c'!Y3,'Calcs 2c'!AL3))</f>
        <v>-0.02</v>
      </c>
      <c r="R8" s="726">
        <f>IF($U$3="Boys",'Calcs 2c'!M3,IF($U$3="Girls",'Calcs 2c'!Z3,'Calcs 2c'!AM3))</f>
        <v>-0.01</v>
      </c>
      <c r="S8" s="645"/>
      <c r="T8" s="644">
        <f>IF($U$3="Boys",'Calcs 2c'!N3,IF($U$3="Girls",'Calcs 2c'!AA3,'Calcs 2c'!AN3))</f>
        <v>99.5</v>
      </c>
      <c r="U8" s="644">
        <f>IF($U$3="Boys",'Calcs 2c'!O3,IF($U$3="Girls",'Calcs 2c'!AB3,'Calcs 2c'!AO3))</f>
        <v>99.3</v>
      </c>
      <c r="V8" s="634"/>
    </row>
    <row r="9" spans="1:29" ht="11.25" customHeight="1" x14ac:dyDescent="0.3">
      <c r="A9" s="471" t="s">
        <v>327</v>
      </c>
      <c r="B9" s="634">
        <f>'Calcs 2c'!B4</f>
        <v>178</v>
      </c>
      <c r="C9" s="634">
        <f>IF($U$3="Boys",'Calcs 2c'!AR4,IF($U$3="Girls",'Calcs 2c'!AS4,'Calcs 2c'!AT4))</f>
        <v>28991</v>
      </c>
      <c r="D9" s="634"/>
      <c r="E9" s="644">
        <f>IF($U$3="Boys",'Calcs 2c'!C4,IF($U$3="Girls",'Calcs 2c'!P4,'Calcs 2c'!AC4))</f>
        <v>48.1</v>
      </c>
      <c r="F9" s="634"/>
      <c r="G9" s="644">
        <f>IF($U$3="Boys",'Calcs 2c'!D4,IF($U$3="Girls",'Calcs 2c'!Q4,'Calcs 2c'!AD4))</f>
        <v>98.5</v>
      </c>
      <c r="H9" s="644">
        <f>IF($U$3="Boys",'Calcs 2c'!E4,IF($U$3="Girls",'Calcs 2c'!R4,'Calcs 2c'!AE4))</f>
        <v>67.8</v>
      </c>
      <c r="I9" s="644">
        <f>IF($U$3="Boys",'Calcs 2c'!F4,IF($U$3="Girls",'Calcs 2c'!S4,'Calcs 2c'!AF4))</f>
        <v>45.8</v>
      </c>
      <c r="J9" s="634"/>
      <c r="K9" s="644">
        <f>IF($U$3="Boys",'Calcs 2c'!G4,IF($U$3="Girls",'Calcs 2c'!T4,'Calcs 2c'!AG4))</f>
        <v>40.200000000000003</v>
      </c>
      <c r="L9" s="644">
        <f>IF($U$3="Boys",'Calcs 2c'!H4,IF($U$3="Girls",'Calcs 2c'!U4,'Calcs 2c'!AH4))</f>
        <v>25</v>
      </c>
      <c r="M9" s="644">
        <f>IF($U$3="Boys",'Calcs 2c'!I4,IF($U$3="Girls",'Calcs 2c'!V4,'Calcs 2c'!AI4))</f>
        <v>22.5</v>
      </c>
      <c r="N9" s="634"/>
      <c r="O9" s="634">
        <f>IF($U$3="Boys",'Calcs 2c'!J4,IF($U$3="Girls",'Calcs 2c'!W4,'Calcs 2c'!AJ4))</f>
        <v>27415</v>
      </c>
      <c r="P9" s="645">
        <f>IF($U$3="Boys",'Calcs 2c'!K4,IF($U$3="Girls",'Calcs 2c'!X4,'Calcs 2c'!AK4))</f>
        <v>0.04</v>
      </c>
      <c r="Q9" s="726">
        <f>IF($U$3="Boys",'Calcs 2c'!L4,IF($U$3="Girls",'Calcs 2c'!Y4,'Calcs 2c'!AL4))</f>
        <v>0.02</v>
      </c>
      <c r="R9" s="726">
        <f>IF($U$3="Boys",'Calcs 2c'!M4,IF($U$3="Girls",'Calcs 2c'!Z4,'Calcs 2c'!AM4))</f>
        <v>0.05</v>
      </c>
      <c r="S9" s="634"/>
      <c r="T9" s="644">
        <f>IF($U$3="Boys",'Calcs 2c'!N4,IF($U$3="Girls",'Calcs 2c'!AA4,'Calcs 2c'!AN4))</f>
        <v>99.5</v>
      </c>
      <c r="U9" s="644">
        <f>IF($U$3="Boys",'Calcs 2c'!O4,IF($U$3="Girls",'Calcs 2c'!AB4,'Calcs 2c'!AO4))</f>
        <v>99.3</v>
      </c>
      <c r="V9" s="634"/>
    </row>
    <row r="10" spans="1:29" ht="11.25" customHeight="1" x14ac:dyDescent="0.3">
      <c r="A10" s="471" t="s">
        <v>328</v>
      </c>
      <c r="B10" s="634">
        <f>'Calcs 2c'!B5</f>
        <v>310</v>
      </c>
      <c r="C10" s="634">
        <f>IF($U$3="Boys",'Calcs 2c'!AR5,IF($U$3="Girls",'Calcs 2c'!AS5,'Calcs 2c'!AT5))</f>
        <v>50148</v>
      </c>
      <c r="D10" s="634"/>
      <c r="E10" s="644">
        <f>IF($U$3="Boys",'Calcs 2c'!C5,IF($U$3="Girls",'Calcs 2c'!P5,'Calcs 2c'!AC5))</f>
        <v>49</v>
      </c>
      <c r="F10" s="634"/>
      <c r="G10" s="644">
        <f>IF($U$3="Boys",'Calcs 2c'!D5,IF($U$3="Girls",'Calcs 2c'!Q5,'Calcs 2c'!AD5))</f>
        <v>99</v>
      </c>
      <c r="H10" s="644">
        <f>IF($U$3="Boys",'Calcs 2c'!E5,IF($U$3="Girls",'Calcs 2c'!R5,'Calcs 2c'!AE5))</f>
        <v>69.2</v>
      </c>
      <c r="I10" s="644">
        <f>IF($U$3="Boys",'Calcs 2c'!F5,IF($U$3="Girls",'Calcs 2c'!S5,'Calcs 2c'!AF5))</f>
        <v>46.6</v>
      </c>
      <c r="J10" s="634"/>
      <c r="K10" s="644">
        <f>IF($U$3="Boys",'Calcs 2c'!G5,IF($U$3="Girls",'Calcs 2c'!T5,'Calcs 2c'!AG5))</f>
        <v>43.2</v>
      </c>
      <c r="L10" s="644">
        <f>IF($U$3="Boys",'Calcs 2c'!H5,IF($U$3="Girls",'Calcs 2c'!U5,'Calcs 2c'!AH5))</f>
        <v>27.8</v>
      </c>
      <c r="M10" s="644">
        <f>IF($U$3="Boys",'Calcs 2c'!I5,IF($U$3="Girls",'Calcs 2c'!V5,'Calcs 2c'!AI5))</f>
        <v>24.6</v>
      </c>
      <c r="N10" s="634"/>
      <c r="O10" s="634">
        <f>IF($U$3="Boys",'Calcs 2c'!J5,IF($U$3="Girls",'Calcs 2c'!W5,'Calcs 2c'!AJ5))</f>
        <v>47561</v>
      </c>
      <c r="P10" s="645">
        <f>IF($U$3="Boys",'Calcs 2c'!K5,IF($U$3="Girls",'Calcs 2c'!X5,'Calcs 2c'!AK5))</f>
        <v>0.1</v>
      </c>
      <c r="Q10" s="726">
        <f>IF($U$3="Boys",'Calcs 2c'!L5,IF($U$3="Girls",'Calcs 2c'!Y5,'Calcs 2c'!AL5))</f>
        <v>0.09</v>
      </c>
      <c r="R10" s="726">
        <f>IF($U$3="Boys",'Calcs 2c'!M5,IF($U$3="Girls",'Calcs 2c'!Z5,'Calcs 2c'!AM5))</f>
        <v>0.11</v>
      </c>
      <c r="S10" s="634"/>
      <c r="T10" s="644">
        <f>IF($U$3="Boys",'Calcs 2c'!N5,IF($U$3="Girls",'Calcs 2c'!AA5,'Calcs 2c'!AN5))</f>
        <v>99.6</v>
      </c>
      <c r="U10" s="644">
        <f>IF($U$3="Boys",'Calcs 2c'!O5,IF($U$3="Girls",'Calcs 2c'!AB5,'Calcs 2c'!AO5))</f>
        <v>99.5</v>
      </c>
      <c r="V10" s="634"/>
    </row>
    <row r="11" spans="1:29" ht="11.25" customHeight="1" x14ac:dyDescent="0.3">
      <c r="A11" s="471" t="s">
        <v>432</v>
      </c>
      <c r="B11" s="634">
        <f>'Calcs 2c'!B6</f>
        <v>68</v>
      </c>
      <c r="C11" s="634">
        <f>IF($U$3="Boys",'Calcs 2c'!AR6,IF($U$3="Girls",'Calcs 2c'!AS6,'Calcs 2c'!AT6))</f>
        <v>10553</v>
      </c>
      <c r="D11" s="634"/>
      <c r="E11" s="644">
        <f>IF($U$3="Boys",'Calcs 2c'!C6,IF($U$3="Girls",'Calcs 2c'!P6,'Calcs 2c'!AC6))</f>
        <v>48.2</v>
      </c>
      <c r="F11" s="634"/>
      <c r="G11" s="644">
        <f>IF($U$3="Boys",'Calcs 2c'!D6,IF($U$3="Girls",'Calcs 2c'!Q6,'Calcs 2c'!AD6))</f>
        <v>98.1</v>
      </c>
      <c r="H11" s="644">
        <f>IF($U$3="Boys",'Calcs 2c'!E6,IF($U$3="Girls",'Calcs 2c'!R6,'Calcs 2c'!AE6))</f>
        <v>64.5</v>
      </c>
      <c r="I11" s="644">
        <f>IF($U$3="Boys",'Calcs 2c'!F6,IF($U$3="Girls",'Calcs 2c'!S6,'Calcs 2c'!AF6))</f>
        <v>45.6</v>
      </c>
      <c r="J11" s="634"/>
      <c r="K11" s="644">
        <f>IF($U$3="Boys",'Calcs 2c'!G6,IF($U$3="Girls",'Calcs 2c'!T6,'Calcs 2c'!AG6))</f>
        <v>37.700000000000003</v>
      </c>
      <c r="L11" s="644">
        <f>IF($U$3="Boys",'Calcs 2c'!H6,IF($U$3="Girls",'Calcs 2c'!U6,'Calcs 2c'!AH6))</f>
        <v>24.2</v>
      </c>
      <c r="M11" s="644">
        <f>IF($U$3="Boys",'Calcs 2c'!I6,IF($U$3="Girls",'Calcs 2c'!V6,'Calcs 2c'!AI6))</f>
        <v>22.6</v>
      </c>
      <c r="N11" s="634"/>
      <c r="O11" s="634">
        <f>IF($U$3="Boys",'Calcs 2c'!J6,IF($U$3="Girls",'Calcs 2c'!W6,'Calcs 2c'!AJ6))</f>
        <v>9711</v>
      </c>
      <c r="P11" s="645">
        <f>IF($U$3="Boys",'Calcs 2c'!K6,IF($U$3="Girls",'Calcs 2c'!X6,'Calcs 2c'!AK6))</f>
        <v>0.04</v>
      </c>
      <c r="Q11" s="726">
        <f>IF($U$3="Boys",'Calcs 2c'!L6,IF($U$3="Girls",'Calcs 2c'!Y6,'Calcs 2c'!AL6))</f>
        <v>0.01</v>
      </c>
      <c r="R11" s="726">
        <f>IF($U$3="Boys",'Calcs 2c'!M6,IF($U$3="Girls",'Calcs 2c'!Z6,'Calcs 2c'!AM6))</f>
        <v>0.06</v>
      </c>
      <c r="S11" s="634"/>
      <c r="T11" s="644">
        <f>IF($U$3="Boys",'Calcs 2c'!N6,IF($U$3="Girls",'Calcs 2c'!AA6,'Calcs 2c'!AN6))</f>
        <v>99.5</v>
      </c>
      <c r="U11" s="644">
        <f>IF($U$3="Boys",'Calcs 2c'!O6,IF($U$3="Girls",'Calcs 2c'!AB6,'Calcs 2c'!AO6))</f>
        <v>99.3</v>
      </c>
      <c r="V11" s="634"/>
    </row>
    <row r="12" spans="1:29" ht="11.25" customHeight="1" x14ac:dyDescent="0.3">
      <c r="A12" s="471" t="s">
        <v>329</v>
      </c>
      <c r="B12" s="634">
        <f>'Calcs 2c'!B7</f>
        <v>12</v>
      </c>
      <c r="C12" s="634">
        <f>IF($U$3="Boys",'Calcs 2c'!AR7,IF($U$3="Girls",'Calcs 2c'!AS7,'Calcs 2c'!AT7))</f>
        <v>1310</v>
      </c>
      <c r="D12" s="634"/>
      <c r="E12" s="644">
        <f>IF($U$3="Boys",'Calcs 2c'!C7,IF($U$3="Girls",'Calcs 2c'!P7,'Calcs 2c'!AC7))</f>
        <v>58.6</v>
      </c>
      <c r="F12" s="634"/>
      <c r="G12" s="644">
        <f>IF($U$3="Boys",'Calcs 2c'!D7,IF($U$3="Girls",'Calcs 2c'!Q7,'Calcs 2c'!AD7))</f>
        <v>94.1</v>
      </c>
      <c r="H12" s="644">
        <f>IF($U$3="Boys",'Calcs 2c'!E7,IF($U$3="Girls",'Calcs 2c'!R7,'Calcs 2c'!AE7))</f>
        <v>82.1</v>
      </c>
      <c r="I12" s="644">
        <f>IF($U$3="Boys",'Calcs 2c'!F7,IF($U$3="Girls",'Calcs 2c'!S7,'Calcs 2c'!AF7))</f>
        <v>66</v>
      </c>
      <c r="J12" s="634"/>
      <c r="K12" s="644">
        <f>IF($U$3="Boys",'Calcs 2c'!G7,IF($U$3="Girls",'Calcs 2c'!T7,'Calcs 2c'!AG7))</f>
        <v>50.5</v>
      </c>
      <c r="L12" s="644">
        <f>IF($U$3="Boys",'Calcs 2c'!H7,IF($U$3="Girls",'Calcs 2c'!U7,'Calcs 2c'!AH7))</f>
        <v>41.6</v>
      </c>
      <c r="M12" s="644">
        <f>IF($U$3="Boys",'Calcs 2c'!I7,IF($U$3="Girls",'Calcs 2c'!V7,'Calcs 2c'!AI7))</f>
        <v>39.200000000000003</v>
      </c>
      <c r="N12" s="634"/>
      <c r="O12" s="634">
        <f>IF($U$3="Boys",'Calcs 2c'!J7,IF($U$3="Girls",'Calcs 2c'!W7,'Calcs 2c'!AJ7))</f>
        <v>1148</v>
      </c>
      <c r="P12" s="645">
        <f>IF($U$3="Boys",'Calcs 2c'!K7,IF($U$3="Girls",'Calcs 2c'!X7,'Calcs 2c'!AK7))</f>
        <v>0.61</v>
      </c>
      <c r="Q12" s="726">
        <f>IF($U$3="Boys",'Calcs 2c'!L7,IF($U$3="Girls",'Calcs 2c'!Y7,'Calcs 2c'!AL7))</f>
        <v>0.54</v>
      </c>
      <c r="R12" s="726">
        <f>IF($U$3="Boys",'Calcs 2c'!M7,IF($U$3="Girls",'Calcs 2c'!Z7,'Calcs 2c'!AM7))</f>
        <v>0.69</v>
      </c>
      <c r="S12" s="634"/>
      <c r="T12" s="644">
        <f>IF($U$3="Boys",'Calcs 2c'!N7,IF($U$3="Girls",'Calcs 2c'!AA7,'Calcs 2c'!AN7))</f>
        <v>99.7</v>
      </c>
      <c r="U12" s="644">
        <f>IF($U$3="Boys",'Calcs 2c'!O7,IF($U$3="Girls",'Calcs 2c'!AB7,'Calcs 2c'!AO7))</f>
        <v>99.5</v>
      </c>
      <c r="V12" s="634"/>
    </row>
    <row r="13" spans="1:29" ht="11.25" customHeight="1" x14ac:dyDescent="0.3">
      <c r="A13" s="471" t="s">
        <v>330</v>
      </c>
      <c r="B13" s="634">
        <f>'Calcs 2c'!B8</f>
        <v>8</v>
      </c>
      <c r="C13" s="634">
        <f>IF($U$3="Boys",'Calcs 2c'!AR8,IF($U$3="Girls",'Calcs 2c'!AS8,'Calcs 2c'!AT8))</f>
        <v>711</v>
      </c>
      <c r="D13" s="634"/>
      <c r="E13" s="644">
        <f>IF($U$3="Boys",'Calcs 2c'!C8,IF($U$3="Girls",'Calcs 2c'!P8,'Calcs 2c'!AC8))</f>
        <v>56.6</v>
      </c>
      <c r="F13" s="634"/>
      <c r="G13" s="644">
        <f>IF($U$3="Boys",'Calcs 2c'!D8,IF($U$3="Girls",'Calcs 2c'!Q8,'Calcs 2c'!AD8))</f>
        <v>98.9</v>
      </c>
      <c r="H13" s="644">
        <f>IF($U$3="Boys",'Calcs 2c'!E8,IF($U$3="Girls",'Calcs 2c'!R8,'Calcs 2c'!AE8))</f>
        <v>83.1</v>
      </c>
      <c r="I13" s="644">
        <f>IF($U$3="Boys",'Calcs 2c'!F8,IF($U$3="Girls",'Calcs 2c'!S8,'Calcs 2c'!AF8))</f>
        <v>65.3</v>
      </c>
      <c r="J13" s="634"/>
      <c r="K13" s="644">
        <f>IF($U$3="Boys",'Calcs 2c'!G8,IF($U$3="Girls",'Calcs 2c'!T8,'Calcs 2c'!AG8))</f>
        <v>66.099999999999994</v>
      </c>
      <c r="L13" s="644">
        <f>IF($U$3="Boys",'Calcs 2c'!H8,IF($U$3="Girls",'Calcs 2c'!U8,'Calcs 2c'!AH8))</f>
        <v>46</v>
      </c>
      <c r="M13" s="644">
        <f>IF($U$3="Boys",'Calcs 2c'!I8,IF($U$3="Girls",'Calcs 2c'!V8,'Calcs 2c'!AI8))</f>
        <v>42.6</v>
      </c>
      <c r="N13" s="634"/>
      <c r="O13" s="634">
        <f>IF($U$3="Boys",'Calcs 2c'!J8,IF($U$3="Girls",'Calcs 2c'!W8,'Calcs 2c'!AJ8))</f>
        <v>671</v>
      </c>
      <c r="P13" s="645">
        <f>IF($U$3="Boys",'Calcs 2c'!K8,IF($U$3="Girls",'Calcs 2c'!X8,'Calcs 2c'!AK8))</f>
        <v>1.02</v>
      </c>
      <c r="Q13" s="726">
        <f>IF($U$3="Boys",'Calcs 2c'!L8,IF($U$3="Girls",'Calcs 2c'!Y8,'Calcs 2c'!AL8))</f>
        <v>0.93</v>
      </c>
      <c r="R13" s="726">
        <f>IF($U$3="Boys",'Calcs 2c'!M8,IF($U$3="Girls",'Calcs 2c'!Z8,'Calcs 2c'!AM8))</f>
        <v>1.1200000000000001</v>
      </c>
      <c r="S13" s="634"/>
      <c r="T13" s="644">
        <f>IF($U$3="Boys",'Calcs 2c'!N8,IF($U$3="Girls",'Calcs 2c'!AA8,'Calcs 2c'!AN8))</f>
        <v>99.6</v>
      </c>
      <c r="U13" s="644">
        <f>IF($U$3="Boys",'Calcs 2c'!O8,IF($U$3="Girls",'Calcs 2c'!AB8,'Calcs 2c'!AO8))</f>
        <v>99.6</v>
      </c>
      <c r="V13" s="634"/>
    </row>
    <row r="14" spans="1:29" ht="11.25" customHeight="1" x14ac:dyDescent="0.3">
      <c r="A14" s="471" t="s">
        <v>557</v>
      </c>
      <c r="B14" s="634">
        <f>'Calcs 2c'!B9</f>
        <v>3</v>
      </c>
      <c r="C14" s="634">
        <f>IF($U$3="Boys",'Calcs 2c'!AR9,IF($U$3="Girls",'Calcs 2c'!AS9,'Calcs 2c'!AT9))</f>
        <v>291</v>
      </c>
      <c r="D14" s="634"/>
      <c r="E14" s="644">
        <f>IF($U$3="Boys",'Calcs 2c'!C9,IF($U$3="Girls",'Calcs 2c'!P9,'Calcs 2c'!AC9))</f>
        <v>54.5</v>
      </c>
      <c r="F14" s="634"/>
      <c r="G14" s="644">
        <f>IF($U$3="Boys",'Calcs 2c'!D9,IF($U$3="Girls",'Calcs 2c'!Q9,'Calcs 2c'!AD9))</f>
        <v>99.3</v>
      </c>
      <c r="H14" s="644">
        <f>IF($U$3="Boys",'Calcs 2c'!E9,IF($U$3="Girls",'Calcs 2c'!R9,'Calcs 2c'!AE9))</f>
        <v>79.7</v>
      </c>
      <c r="I14" s="644">
        <f>IF($U$3="Boys",'Calcs 2c'!F9,IF($U$3="Girls",'Calcs 2c'!S9,'Calcs 2c'!AF9))</f>
        <v>56</v>
      </c>
      <c r="J14" s="634"/>
      <c r="K14" s="644">
        <f>IF($U$3="Boys",'Calcs 2c'!G9,IF($U$3="Girls",'Calcs 2c'!T9,'Calcs 2c'!AG9))</f>
        <v>70.8</v>
      </c>
      <c r="L14" s="644">
        <f>IF($U$3="Boys",'Calcs 2c'!H9,IF($U$3="Girls",'Calcs 2c'!U9,'Calcs 2c'!AH9))</f>
        <v>44</v>
      </c>
      <c r="M14" s="644">
        <f>IF($U$3="Boys",'Calcs 2c'!I9,IF($U$3="Girls",'Calcs 2c'!V9,'Calcs 2c'!AI9))</f>
        <v>38.5</v>
      </c>
      <c r="N14" s="634"/>
      <c r="O14" s="634">
        <f>IF($U$3="Boys",'Calcs 2c'!J9,IF($U$3="Girls",'Calcs 2c'!W9,'Calcs 2c'!AJ9))</f>
        <v>266</v>
      </c>
      <c r="P14" s="645">
        <f>IF($U$3="Boys",'Calcs 2c'!K9,IF($U$3="Girls",'Calcs 2c'!X9,'Calcs 2c'!AK9))</f>
        <v>0.78</v>
      </c>
      <c r="Q14" s="726">
        <f>IF($U$3="Boys",'Calcs 2c'!L9,IF($U$3="Girls",'Calcs 2c'!Y9,'Calcs 2c'!AL9))</f>
        <v>0.63</v>
      </c>
      <c r="R14" s="726">
        <f>IF($U$3="Boys",'Calcs 2c'!M9,IF($U$3="Girls",'Calcs 2c'!Z9,'Calcs 2c'!AM9))</f>
        <v>0.92</v>
      </c>
      <c r="S14" s="634"/>
      <c r="T14" s="644">
        <f>IF($U$3="Boys",'Calcs 2c'!N9,IF($U$3="Girls",'Calcs 2c'!AA9,'Calcs 2c'!AN9))</f>
        <v>100</v>
      </c>
      <c r="U14" s="644">
        <f>IF($U$3="Boys",'Calcs 2c'!O9,IF($U$3="Girls",'Calcs 2c'!AB9,'Calcs 2c'!AO9))</f>
        <v>100</v>
      </c>
      <c r="V14" s="634"/>
    </row>
    <row r="15" spans="1:29" ht="11.25" customHeight="1" x14ac:dyDescent="0.3">
      <c r="A15" s="471" t="s">
        <v>569</v>
      </c>
      <c r="B15" s="634">
        <f>'Calcs 2c'!B10</f>
        <v>1</v>
      </c>
      <c r="C15" s="634">
        <f>IF($U$3="Boys",'Calcs 2c'!AR10,IF($U$3="Girls",'Calcs 2c'!AS10,'Calcs 2c'!AT10))</f>
        <v>96</v>
      </c>
      <c r="D15" s="634"/>
      <c r="E15" s="644">
        <f>IF($U$3="Boys",'Calcs 2c'!C10,IF($U$3="Girls",'Calcs 2c'!P10,'Calcs 2c'!AC10))</f>
        <v>54.9</v>
      </c>
      <c r="F15" s="634"/>
      <c r="G15" s="644" t="str">
        <f>IF($U$3="Boys",'Calcs 2c'!D10,IF($U$3="Girls",'Calcs 2c'!Q10,'Calcs 2c'!AD10))</f>
        <v>x</v>
      </c>
      <c r="H15" s="644">
        <f>IF($U$3="Boys",'Calcs 2c'!E10,IF($U$3="Girls",'Calcs 2c'!R10,'Calcs 2c'!AE10))</f>
        <v>81.3</v>
      </c>
      <c r="I15" s="644">
        <f>IF($U$3="Boys",'Calcs 2c'!F10,IF($U$3="Girls",'Calcs 2c'!S10,'Calcs 2c'!AF10))</f>
        <v>64.599999999999994</v>
      </c>
      <c r="J15" s="634"/>
      <c r="K15" s="644">
        <f>IF($U$3="Boys",'Calcs 2c'!G10,IF($U$3="Girls",'Calcs 2c'!T10,'Calcs 2c'!AG10))</f>
        <v>66.7</v>
      </c>
      <c r="L15" s="644">
        <f>IF($U$3="Boys",'Calcs 2c'!H10,IF($U$3="Girls",'Calcs 2c'!U10,'Calcs 2c'!AH10))</f>
        <v>43.8</v>
      </c>
      <c r="M15" s="644">
        <f>IF($U$3="Boys",'Calcs 2c'!I10,IF($U$3="Girls",'Calcs 2c'!V10,'Calcs 2c'!AI10))</f>
        <v>41.7</v>
      </c>
      <c r="N15" s="634"/>
      <c r="O15" s="634">
        <f>IF($U$3="Boys",'Calcs 2c'!J10,IF($U$3="Girls",'Calcs 2c'!W10,'Calcs 2c'!AJ10))</f>
        <v>89</v>
      </c>
      <c r="P15" s="645">
        <f>IF($U$3="Boys",'Calcs 2c'!K10,IF($U$3="Girls",'Calcs 2c'!X10,'Calcs 2c'!AK10))</f>
        <v>0.56000000000000005</v>
      </c>
      <c r="Q15" s="726">
        <f>IF($U$3="Boys",'Calcs 2c'!L10,IF($U$3="Girls",'Calcs 2c'!Y10,'Calcs 2c'!AL10))</f>
        <v>0.31</v>
      </c>
      <c r="R15" s="726">
        <f>IF($U$3="Boys",'Calcs 2c'!M10,IF($U$3="Girls",'Calcs 2c'!Z10,'Calcs 2c'!AM10))</f>
        <v>0.82</v>
      </c>
      <c r="S15" s="634"/>
      <c r="T15" s="644" t="str">
        <f>IF($U$3="Boys",'Calcs 2c'!N10,IF($U$3="Girls",'Calcs 2c'!AA10,'Calcs 2c'!AN10))</f>
        <v>x</v>
      </c>
      <c r="U15" s="644">
        <f>IF($U$3="Boys",'Calcs 2c'!O10,IF($U$3="Girls",'Calcs 2c'!AB10,'Calcs 2c'!AO10))</f>
        <v>100</v>
      </c>
      <c r="V15" s="634"/>
    </row>
    <row r="16" spans="1:29" ht="5.25" customHeight="1" x14ac:dyDescent="0.3">
      <c r="A16" s="471"/>
      <c r="B16" s="634"/>
      <c r="C16" s="634"/>
      <c r="D16" s="634"/>
      <c r="E16" s="644"/>
      <c r="F16" s="634"/>
      <c r="G16" s="644"/>
      <c r="H16" s="644"/>
      <c r="I16" s="644"/>
      <c r="J16" s="634"/>
      <c r="K16" s="644"/>
      <c r="L16" s="644"/>
      <c r="M16" s="644"/>
      <c r="N16" s="634"/>
      <c r="O16" s="634"/>
      <c r="P16" s="645"/>
      <c r="Q16" s="726"/>
      <c r="R16" s="726"/>
      <c r="S16" s="634"/>
      <c r="T16" s="645"/>
      <c r="U16" s="645"/>
      <c r="V16" s="634"/>
    </row>
    <row r="17" spans="1:23" ht="11.25" customHeight="1" x14ac:dyDescent="0.3">
      <c r="A17" s="615" t="s">
        <v>376</v>
      </c>
      <c r="B17" s="634">
        <f>'Calcs 2c'!B12</f>
        <v>3153</v>
      </c>
      <c r="C17" s="634">
        <f>IF($U$3="Boys",'Calcs 2c'!AR12,IF($U$3="Girls",'Calcs 2c'!AS12,'Calcs 2c'!AT12))</f>
        <v>517756</v>
      </c>
      <c r="D17" s="634"/>
      <c r="E17" s="644">
        <f>IF($U$3="Boys",'Calcs 2c'!C12,IF($U$3="Girls",'Calcs 2c'!P12,'Calcs 2c'!AC12))</f>
        <v>47.1</v>
      </c>
      <c r="F17" s="634"/>
      <c r="G17" s="644">
        <f>IF($U$3="Boys",'Calcs 2c'!D12,IF($U$3="Girls",'Calcs 2c'!Q12,'Calcs 2c'!AD12))</f>
        <v>98.4</v>
      </c>
      <c r="H17" s="644">
        <f>IF($U$3="Boys",'Calcs 2c'!E12,IF($U$3="Girls",'Calcs 2c'!R12,'Calcs 2c'!AE12))</f>
        <v>65.099999999999994</v>
      </c>
      <c r="I17" s="644">
        <f>IF($U$3="Boys",'Calcs 2c'!F12,IF($U$3="Girls",'Calcs 2c'!S12,'Calcs 2c'!AF12))</f>
        <v>43.5</v>
      </c>
      <c r="J17" s="634"/>
      <c r="K17" s="644">
        <f>IF($U$3="Boys",'Calcs 2c'!G12,IF($U$3="Girls",'Calcs 2c'!T12,'Calcs 2c'!AG12))</f>
        <v>38.9</v>
      </c>
      <c r="L17" s="644">
        <f>IF($U$3="Boys",'Calcs 2c'!H12,IF($U$3="Girls",'Calcs 2c'!U12,'Calcs 2c'!AH12))</f>
        <v>24.2</v>
      </c>
      <c r="M17" s="644">
        <f>IF($U$3="Boys",'Calcs 2c'!I12,IF($U$3="Girls",'Calcs 2c'!V12,'Calcs 2c'!AI12))</f>
        <v>21.7</v>
      </c>
      <c r="N17" s="634"/>
      <c r="O17" s="634">
        <f>IF($U$3="Boys",'Calcs 2c'!J12,IF($U$3="Girls",'Calcs 2c'!W12,'Calcs 2c'!AJ12))</f>
        <v>489560</v>
      </c>
      <c r="P17" s="645">
        <f>IF($U$3="Boys",'Calcs 2c'!K12,IF($U$3="Girls",'Calcs 2c'!X12,'Calcs 2c'!AK12))</f>
        <v>0</v>
      </c>
      <c r="Q17" s="645">
        <f>IF($U$3="Boys",'Calcs 2c'!L12,IF($U$3="Girls",'Calcs 2c'!Y12,'Calcs 2c'!AL12))</f>
        <v>0</v>
      </c>
      <c r="R17" s="645">
        <f>IF($U$3="Boys",'Calcs 2c'!M12,IF($U$3="Girls",'Calcs 2c'!Z12,'Calcs 2c'!AM12))</f>
        <v>0</v>
      </c>
      <c r="S17" s="645">
        <f>IF($U$3="Boys",'Calcs 2c'!N12,IF($U$3="Girls",'Calcs 2c'!AA12,'Calcs 2c'!AN12))</f>
        <v>99.5</v>
      </c>
      <c r="T17" s="644">
        <f>IF($U$3="Boys",'Calcs 2c'!N12,IF($U$3="Girls",'Calcs 2c'!AA12,'Calcs 2c'!AN12))</f>
        <v>99.5</v>
      </c>
      <c r="U17" s="644">
        <f>IF($U$3="Boys",'Calcs 2c'!O12,IF($U$3="Girls",'Calcs 2c'!AB12,'Calcs 2c'!AO12))</f>
        <v>99.3</v>
      </c>
      <c r="V17" s="634"/>
    </row>
    <row r="18" spans="1:23" ht="11.25" customHeight="1" x14ac:dyDescent="0.3">
      <c r="A18" s="633"/>
      <c r="B18" s="632"/>
      <c r="C18" s="631"/>
      <c r="D18" s="631"/>
      <c r="E18" s="631"/>
      <c r="F18" s="631"/>
      <c r="G18" s="631"/>
      <c r="H18" s="631"/>
      <c r="I18" s="631"/>
      <c r="J18" s="631"/>
      <c r="K18" s="631"/>
      <c r="L18" s="631"/>
      <c r="M18" s="631"/>
      <c r="N18" s="631"/>
      <c r="O18" s="631"/>
      <c r="P18" s="631"/>
      <c r="Q18" s="631"/>
      <c r="R18" s="631"/>
      <c r="S18" s="631"/>
      <c r="T18" s="630"/>
      <c r="U18" s="630"/>
    </row>
    <row r="19" spans="1:23" ht="11.25" customHeight="1" x14ac:dyDescent="0.3">
      <c r="A19" s="460"/>
      <c r="B19" s="461"/>
      <c r="C19" s="461"/>
      <c r="D19" s="461"/>
      <c r="E19" s="461"/>
      <c r="F19" s="461"/>
      <c r="G19" s="461"/>
      <c r="H19" s="461"/>
      <c r="I19" s="461"/>
      <c r="J19" s="461"/>
      <c r="K19" s="461"/>
      <c r="L19" s="461"/>
      <c r="M19" s="461"/>
      <c r="N19" s="461"/>
      <c r="O19" s="461"/>
      <c r="P19" s="461"/>
      <c r="Q19" s="461"/>
      <c r="R19" s="461"/>
      <c r="S19" s="461"/>
      <c r="T19" s="461"/>
      <c r="U19" s="183" t="s">
        <v>614</v>
      </c>
    </row>
    <row r="20" spans="1:23" ht="11.25" customHeight="1" x14ac:dyDescent="0.3"/>
    <row r="21" spans="1:23" ht="21.75" customHeight="1" x14ac:dyDescent="0.3">
      <c r="A21" s="956" t="s">
        <v>700</v>
      </c>
      <c r="B21" s="956"/>
      <c r="C21" s="956"/>
      <c r="D21" s="956"/>
      <c r="E21" s="956"/>
      <c r="F21" s="956"/>
      <c r="G21" s="956"/>
      <c r="H21" s="956"/>
      <c r="I21" s="956"/>
      <c r="J21" s="956"/>
      <c r="K21" s="956"/>
      <c r="L21" s="956"/>
      <c r="M21" s="956"/>
      <c r="N21" s="956"/>
      <c r="O21" s="956"/>
      <c r="P21" s="956"/>
      <c r="Q21" s="956"/>
      <c r="R21" s="956"/>
      <c r="S21" s="956"/>
      <c r="T21" s="956"/>
      <c r="U21" s="956"/>
      <c r="W21" s="507"/>
    </row>
    <row r="22" spans="1:23" ht="12" customHeight="1" x14ac:dyDescent="0.3">
      <c r="A22" s="957" t="s">
        <v>71</v>
      </c>
      <c r="B22" s="957"/>
      <c r="C22" s="957"/>
      <c r="D22" s="957"/>
      <c r="E22" s="957"/>
      <c r="F22" s="957"/>
      <c r="G22" s="957"/>
      <c r="H22" s="957"/>
      <c r="I22" s="957"/>
      <c r="J22" s="957"/>
      <c r="K22" s="957"/>
      <c r="L22" s="957"/>
      <c r="M22" s="957"/>
      <c r="N22" s="957"/>
      <c r="O22" s="957"/>
      <c r="P22" s="957"/>
      <c r="Q22" s="957"/>
      <c r="R22" s="957"/>
      <c r="S22" s="467"/>
      <c r="T22" s="468"/>
      <c r="U22" s="468"/>
      <c r="W22" s="494"/>
    </row>
    <row r="23" spans="1:23" ht="22.5" customHeight="1" x14ac:dyDescent="0.3">
      <c r="A23" s="915" t="s">
        <v>701</v>
      </c>
      <c r="B23" s="915"/>
      <c r="C23" s="915"/>
      <c r="D23" s="915"/>
      <c r="E23" s="915"/>
      <c r="F23" s="915"/>
      <c r="G23" s="915"/>
      <c r="H23" s="915"/>
      <c r="I23" s="915"/>
      <c r="J23" s="915"/>
      <c r="K23" s="915"/>
      <c r="L23" s="915"/>
      <c r="M23" s="915"/>
      <c r="N23" s="915"/>
      <c r="O23" s="915"/>
      <c r="P23" s="915"/>
      <c r="Q23" s="915"/>
      <c r="R23" s="915"/>
      <c r="S23" s="915"/>
      <c r="T23" s="915"/>
      <c r="U23" s="915"/>
    </row>
    <row r="24" spans="1:23" ht="12" customHeight="1" x14ac:dyDescent="0.3">
      <c r="A24" s="469" t="s">
        <v>168</v>
      </c>
      <c r="B24" s="862"/>
      <c r="C24" s="862"/>
      <c r="D24" s="862"/>
      <c r="E24" s="862"/>
      <c r="F24" s="862"/>
      <c r="G24" s="862"/>
      <c r="H24" s="862"/>
      <c r="I24" s="862"/>
      <c r="J24" s="862"/>
      <c r="K24" s="862"/>
      <c r="L24" s="862"/>
      <c r="M24" s="862"/>
      <c r="N24" s="862"/>
      <c r="O24" s="862"/>
      <c r="P24" s="862"/>
      <c r="Q24" s="862"/>
      <c r="R24" s="862"/>
      <c r="S24" s="862"/>
      <c r="T24" s="862"/>
      <c r="U24" s="862"/>
    </row>
    <row r="25" spans="1:23" ht="35.25" customHeight="1" x14ac:dyDescent="0.3">
      <c r="A25" s="915" t="s">
        <v>702</v>
      </c>
      <c r="B25" s="915"/>
      <c r="C25" s="915"/>
      <c r="D25" s="915"/>
      <c r="E25" s="915"/>
      <c r="F25" s="915"/>
      <c r="G25" s="915"/>
      <c r="H25" s="915"/>
      <c r="I25" s="915"/>
      <c r="J25" s="915"/>
      <c r="K25" s="915"/>
      <c r="L25" s="915"/>
      <c r="M25" s="915"/>
      <c r="N25" s="915"/>
      <c r="O25" s="915"/>
      <c r="P25" s="915"/>
      <c r="Q25" s="915"/>
      <c r="R25" s="915"/>
      <c r="S25" s="915"/>
      <c r="T25" s="915"/>
      <c r="U25" s="915"/>
    </row>
    <row r="26" spans="1:23" ht="13.5" customHeight="1" x14ac:dyDescent="0.3">
      <c r="A26" s="915" t="s">
        <v>393</v>
      </c>
      <c r="B26" s="915"/>
      <c r="C26" s="915"/>
      <c r="D26" s="915"/>
      <c r="E26" s="915"/>
      <c r="F26" s="915"/>
      <c r="G26" s="915"/>
      <c r="H26" s="915"/>
      <c r="I26" s="915"/>
      <c r="J26" s="915"/>
      <c r="K26" s="915"/>
      <c r="L26" s="915"/>
      <c r="M26" s="915"/>
      <c r="N26" s="915"/>
      <c r="O26" s="915"/>
      <c r="P26" s="915"/>
      <c r="Q26" s="915"/>
      <c r="R26" s="915"/>
      <c r="S26" s="915"/>
      <c r="T26" s="915"/>
      <c r="U26" s="915"/>
    </row>
    <row r="27" spans="1:23" ht="37.5" customHeight="1" x14ac:dyDescent="0.3">
      <c r="A27" s="918" t="s">
        <v>703</v>
      </c>
      <c r="B27" s="918"/>
      <c r="C27" s="918"/>
      <c r="D27" s="918"/>
      <c r="E27" s="918"/>
      <c r="F27" s="918"/>
      <c r="G27" s="918"/>
      <c r="H27" s="918"/>
      <c r="I27" s="918"/>
      <c r="J27" s="918"/>
      <c r="K27" s="918"/>
      <c r="L27" s="918"/>
      <c r="M27" s="918"/>
      <c r="N27" s="918"/>
      <c r="O27" s="918"/>
      <c r="P27" s="918"/>
      <c r="Q27" s="918"/>
      <c r="R27" s="918"/>
      <c r="S27" s="918"/>
      <c r="T27" s="918"/>
      <c r="U27" s="918"/>
      <c r="V27" s="918"/>
      <c r="W27" s="267"/>
    </row>
    <row r="28" spans="1:23" ht="43.5" customHeight="1" x14ac:dyDescent="0.3">
      <c r="A28" s="918" t="s">
        <v>704</v>
      </c>
      <c r="B28" s="918"/>
      <c r="C28" s="918"/>
      <c r="D28" s="918"/>
      <c r="E28" s="918"/>
      <c r="F28" s="918"/>
      <c r="G28" s="918"/>
      <c r="H28" s="918"/>
      <c r="I28" s="918"/>
      <c r="J28" s="918"/>
      <c r="K28" s="918"/>
      <c r="L28" s="918"/>
      <c r="M28" s="918"/>
      <c r="N28" s="918"/>
      <c r="O28" s="918"/>
      <c r="P28" s="918"/>
      <c r="Q28" s="918"/>
      <c r="R28" s="918"/>
      <c r="S28" s="918"/>
      <c r="T28" s="918"/>
      <c r="U28" s="918"/>
      <c r="V28" s="918"/>
      <c r="W28" s="267"/>
    </row>
    <row r="29" spans="1:23" ht="12" customHeight="1" x14ac:dyDescent="0.3">
      <c r="A29" s="955" t="s">
        <v>433</v>
      </c>
      <c r="B29" s="955"/>
      <c r="C29" s="955"/>
      <c r="D29" s="955"/>
      <c r="E29" s="955"/>
      <c r="F29" s="955"/>
      <c r="G29" s="955"/>
      <c r="H29" s="955"/>
      <c r="I29" s="955"/>
      <c r="J29" s="955"/>
      <c r="K29" s="955"/>
      <c r="L29" s="955"/>
      <c r="M29" s="955"/>
      <c r="N29" s="955"/>
      <c r="O29" s="955"/>
      <c r="P29" s="955"/>
      <c r="Q29" s="955"/>
      <c r="R29" s="955"/>
      <c r="S29" s="955"/>
      <c r="T29" s="955"/>
      <c r="U29" s="955"/>
    </row>
    <row r="30" spans="1:23" ht="12" customHeight="1" x14ac:dyDescent="0.3">
      <c r="A30" s="958" t="s">
        <v>434</v>
      </c>
      <c r="B30" s="958"/>
      <c r="C30" s="958"/>
      <c r="D30" s="958"/>
      <c r="E30" s="958"/>
      <c r="F30" s="958"/>
      <c r="G30" s="958"/>
      <c r="H30" s="958"/>
      <c r="I30" s="958"/>
      <c r="J30" s="958"/>
      <c r="K30" s="958"/>
      <c r="L30" s="958"/>
      <c r="M30" s="958"/>
      <c r="N30" s="958"/>
      <c r="O30" s="958"/>
      <c r="P30" s="958"/>
      <c r="Q30" s="958"/>
      <c r="R30" s="958"/>
      <c r="S30" s="958"/>
      <c r="T30" s="958"/>
      <c r="U30" s="958"/>
    </row>
    <row r="31" spans="1:23" ht="23.25" customHeight="1" x14ac:dyDescent="0.3">
      <c r="A31" s="958" t="s">
        <v>474</v>
      </c>
      <c r="B31" s="958"/>
      <c r="C31" s="958"/>
      <c r="D31" s="958"/>
      <c r="E31" s="958"/>
      <c r="F31" s="958"/>
      <c r="G31" s="958"/>
      <c r="H31" s="958"/>
      <c r="I31" s="958"/>
      <c r="J31" s="958"/>
      <c r="K31" s="958"/>
      <c r="L31" s="958"/>
      <c r="M31" s="958"/>
      <c r="N31" s="958"/>
      <c r="O31" s="958"/>
      <c r="P31" s="958"/>
      <c r="Q31" s="958"/>
      <c r="R31" s="958"/>
      <c r="S31" s="958"/>
      <c r="T31" s="958"/>
      <c r="U31" s="958"/>
    </row>
    <row r="32" spans="1:23" ht="19.5" customHeight="1" x14ac:dyDescent="0.3">
      <c r="A32" s="915" t="s">
        <v>377</v>
      </c>
      <c r="B32" s="915"/>
      <c r="C32" s="915"/>
      <c r="D32" s="915"/>
      <c r="E32" s="915"/>
      <c r="F32" s="915"/>
      <c r="G32" s="915"/>
      <c r="H32" s="915"/>
      <c r="I32" s="915"/>
      <c r="J32" s="915"/>
      <c r="K32" s="915"/>
      <c r="L32" s="915"/>
      <c r="M32" s="915"/>
      <c r="N32" s="915"/>
      <c r="O32" s="915"/>
      <c r="P32" s="915"/>
      <c r="Q32" s="915"/>
      <c r="R32" s="915"/>
      <c r="S32" s="915"/>
      <c r="T32" s="915"/>
      <c r="U32" s="915"/>
    </row>
    <row r="33" spans="1:23" ht="12" customHeight="1" x14ac:dyDescent="0.3"/>
    <row r="34" spans="1:23" ht="11.25" customHeight="1" x14ac:dyDescent="0.3">
      <c r="A34" s="915" t="s">
        <v>37</v>
      </c>
      <c r="B34" s="915"/>
      <c r="C34" s="915"/>
      <c r="D34" s="915"/>
      <c r="E34" s="915"/>
      <c r="F34" s="915"/>
      <c r="G34" s="915"/>
      <c r="H34" s="915"/>
      <c r="I34" s="915"/>
      <c r="J34" s="915"/>
      <c r="K34" s="915"/>
      <c r="L34" s="915"/>
      <c r="M34" s="915"/>
      <c r="N34" s="915"/>
      <c r="O34" s="915"/>
      <c r="P34" s="915"/>
      <c r="Q34" s="915"/>
      <c r="R34" s="915"/>
      <c r="S34" s="915"/>
      <c r="T34" s="915"/>
      <c r="U34" s="915"/>
      <c r="V34" s="508"/>
      <c r="W34" s="508"/>
    </row>
    <row r="35" spans="1:23" x14ac:dyDescent="0.3">
      <c r="C35" s="441"/>
      <c r="D35" s="441"/>
      <c r="E35" s="441"/>
      <c r="F35" s="441"/>
      <c r="G35" s="441"/>
      <c r="H35" s="441"/>
      <c r="I35" s="441"/>
      <c r="J35" s="441"/>
      <c r="K35" s="441"/>
      <c r="L35" s="441"/>
      <c r="M35" s="441"/>
      <c r="N35" s="441"/>
      <c r="O35" s="441"/>
      <c r="P35" s="441"/>
      <c r="Q35" s="441"/>
      <c r="R35" s="441"/>
      <c r="S35" s="441"/>
    </row>
  </sheetData>
  <sheetProtection sheet="1" objects="1" scenarios="1"/>
  <mergeCells count="21">
    <mergeCell ref="A21:U21"/>
    <mergeCell ref="A22:R22"/>
    <mergeCell ref="A25:U25"/>
    <mergeCell ref="A31:U31"/>
    <mergeCell ref="A30:U30"/>
    <mergeCell ref="A23:U23"/>
    <mergeCell ref="A34:U34"/>
    <mergeCell ref="A32:U32"/>
    <mergeCell ref="A29:U29"/>
    <mergeCell ref="A26:U26"/>
    <mergeCell ref="A27:V27"/>
    <mergeCell ref="A28:V28"/>
    <mergeCell ref="T4:U4"/>
    <mergeCell ref="B5:B6"/>
    <mergeCell ref="C5:C6"/>
    <mergeCell ref="E5:E6"/>
    <mergeCell ref="O5:R5"/>
    <mergeCell ref="T5:T6"/>
    <mergeCell ref="U5:U6"/>
    <mergeCell ref="K5:M5"/>
    <mergeCell ref="G5:I5"/>
  </mergeCells>
  <dataValidations count="1">
    <dataValidation type="list" allowBlank="1" showInputMessage="1" showErrorMessage="1" sqref="U3">
      <formula1>$AC$2:$AC$4</formula1>
    </dataValidation>
  </dataValidations>
  <hyperlinks>
    <hyperlink ref="A24" r:id="rId1"/>
  </hyperlinks>
  <pageMargins left="0.7" right="0.7" top="0.75" bottom="0.75" header="0.3" footer="0.3"/>
  <pageSetup scale="7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showGridLines="0" workbookViewId="0">
      <selection sqref="A1:K1"/>
    </sheetView>
  </sheetViews>
  <sheetFormatPr defaultColWidth="9.1328125" defaultRowHeight="12.75" x14ac:dyDescent="0.35"/>
  <cols>
    <col min="1" max="1" width="38.3984375" style="377" customWidth="1"/>
    <col min="2" max="7" width="11.73046875" style="377" customWidth="1"/>
    <col min="8" max="8" width="13.265625" style="377" customWidth="1"/>
    <col min="9" max="9" width="11.73046875" style="377" customWidth="1"/>
    <col min="10" max="10" width="1.265625" style="377" customWidth="1"/>
    <col min="11" max="11" width="1.73046875" style="377" customWidth="1"/>
    <col min="12" max="16384" width="9.1328125" style="377"/>
  </cols>
  <sheetData>
    <row r="1" spans="1:20" x14ac:dyDescent="0.35">
      <c r="A1" s="959" t="s">
        <v>332</v>
      </c>
      <c r="B1" s="959"/>
      <c r="C1" s="959"/>
      <c r="D1" s="959"/>
      <c r="E1" s="959"/>
      <c r="F1" s="959"/>
      <c r="G1" s="959"/>
      <c r="H1" s="959"/>
      <c r="I1" s="959"/>
      <c r="J1" s="959"/>
      <c r="K1" s="959"/>
      <c r="L1" s="202"/>
      <c r="M1" s="202"/>
      <c r="N1" s="202"/>
      <c r="O1" s="202"/>
      <c r="P1" s="202"/>
      <c r="Q1" s="202"/>
      <c r="R1" s="202"/>
      <c r="S1" s="202"/>
      <c r="T1" s="202"/>
    </row>
    <row r="2" spans="1:20" ht="13.15" x14ac:dyDescent="0.35">
      <c r="A2" s="306" t="s">
        <v>687</v>
      </c>
      <c r="B2" s="306"/>
      <c r="C2" s="878"/>
      <c r="D2" s="878"/>
      <c r="E2" s="74"/>
      <c r="F2" s="75"/>
      <c r="G2" s="75"/>
      <c r="H2" s="75"/>
      <c r="I2" s="75"/>
      <c r="J2" s="75"/>
      <c r="K2" s="75"/>
    </row>
    <row r="3" spans="1:20" x14ac:dyDescent="0.35">
      <c r="A3" s="65" t="s">
        <v>0</v>
      </c>
      <c r="B3" s="65"/>
      <c r="C3" s="890"/>
      <c r="D3" s="66"/>
      <c r="E3" s="74"/>
      <c r="F3" s="75"/>
      <c r="G3" s="75"/>
      <c r="H3" s="75"/>
      <c r="I3" s="75"/>
      <c r="J3" s="75"/>
      <c r="K3" s="75"/>
    </row>
    <row r="4" spans="1:20" ht="13.15" x14ac:dyDescent="0.4">
      <c r="A4" s="877"/>
      <c r="B4" s="877"/>
      <c r="C4" s="891"/>
      <c r="D4" s="126"/>
      <c r="E4" s="127"/>
      <c r="F4" s="86"/>
      <c r="G4" s="86"/>
      <c r="H4" s="86"/>
      <c r="I4" s="892"/>
      <c r="J4" s="86"/>
      <c r="K4" s="86"/>
    </row>
    <row r="5" spans="1:20" x14ac:dyDescent="0.35">
      <c r="A5" s="647"/>
      <c r="B5" s="961" t="s">
        <v>74</v>
      </c>
      <c r="C5" s="961"/>
      <c r="D5" s="961"/>
      <c r="E5" s="961"/>
      <c r="F5" s="961"/>
      <c r="G5" s="961"/>
      <c r="H5" s="961"/>
      <c r="I5" s="961"/>
      <c r="J5" s="180"/>
      <c r="K5" s="188"/>
    </row>
    <row r="6" spans="1:20" ht="51" customHeight="1" x14ac:dyDescent="0.35">
      <c r="A6" s="108"/>
      <c r="B6" s="879" t="s">
        <v>747</v>
      </c>
      <c r="C6" s="881" t="s">
        <v>748</v>
      </c>
      <c r="D6" s="881" t="s">
        <v>749</v>
      </c>
      <c r="E6" s="881" t="s">
        <v>750</v>
      </c>
      <c r="F6" s="881" t="s">
        <v>751</v>
      </c>
      <c r="G6" s="881" t="s">
        <v>752</v>
      </c>
      <c r="H6" s="356" t="s">
        <v>753</v>
      </c>
      <c r="I6" s="881" t="s">
        <v>58</v>
      </c>
      <c r="J6" s="879"/>
      <c r="K6" s="157"/>
    </row>
    <row r="7" spans="1:20" ht="11.25" customHeight="1" x14ac:dyDescent="0.35">
      <c r="A7" s="71"/>
      <c r="B7" s="71"/>
      <c r="C7" s="157"/>
      <c r="D7" s="157"/>
      <c r="E7" s="157"/>
      <c r="F7" s="157"/>
      <c r="G7" s="157"/>
      <c r="H7" s="580"/>
      <c r="I7" s="157"/>
      <c r="J7" s="157"/>
      <c r="K7" s="157"/>
    </row>
    <row r="8" spans="1:20" ht="11.25" customHeight="1" x14ac:dyDescent="0.35">
      <c r="A8" s="82" t="s">
        <v>48</v>
      </c>
      <c r="B8" s="651">
        <v>41</v>
      </c>
      <c r="C8" s="651">
        <v>56</v>
      </c>
      <c r="D8" s="651">
        <v>58</v>
      </c>
      <c r="E8" s="651">
        <v>78</v>
      </c>
      <c r="F8" s="651">
        <v>60</v>
      </c>
      <c r="G8" s="651">
        <v>47</v>
      </c>
      <c r="H8" s="651">
        <v>253</v>
      </c>
      <c r="I8" s="750">
        <v>593</v>
      </c>
      <c r="J8" s="660"/>
      <c r="K8" s="660"/>
    </row>
    <row r="9" spans="1:20" ht="11.25" customHeight="1" x14ac:dyDescent="0.35">
      <c r="A9" s="82"/>
      <c r="B9" s="651"/>
      <c r="C9" s="651"/>
      <c r="D9" s="651"/>
      <c r="E9" s="651"/>
      <c r="F9" s="651"/>
      <c r="G9" s="651"/>
      <c r="H9" s="651"/>
      <c r="I9" s="651"/>
      <c r="J9" s="660"/>
      <c r="K9" s="660"/>
    </row>
    <row r="10" spans="1:20" ht="11.25" customHeight="1" x14ac:dyDescent="0.35">
      <c r="A10" s="659" t="s">
        <v>44</v>
      </c>
      <c r="B10" s="754">
        <v>6059</v>
      </c>
      <c r="C10" s="754">
        <v>8140</v>
      </c>
      <c r="D10" s="754">
        <v>8024</v>
      </c>
      <c r="E10" s="754">
        <v>9562</v>
      </c>
      <c r="F10" s="754">
        <v>7791</v>
      </c>
      <c r="G10" s="754">
        <v>6625</v>
      </c>
      <c r="H10" s="754">
        <v>40258</v>
      </c>
      <c r="I10" s="754">
        <v>86459</v>
      </c>
      <c r="J10" s="658"/>
      <c r="K10" s="658"/>
    </row>
    <row r="11" spans="1:20" ht="11.25" customHeight="1" x14ac:dyDescent="0.35">
      <c r="A11" s="659"/>
      <c r="B11" s="651"/>
      <c r="C11" s="651"/>
      <c r="D11" s="651"/>
      <c r="E11" s="651"/>
      <c r="F11" s="651"/>
      <c r="G11" s="651"/>
      <c r="H11" s="651"/>
      <c r="I11" s="651"/>
      <c r="J11" s="658"/>
      <c r="K11" s="658"/>
    </row>
    <row r="12" spans="1:20" ht="11.25" customHeight="1" x14ac:dyDescent="0.35">
      <c r="A12" s="657" t="s">
        <v>177</v>
      </c>
      <c r="B12" s="651">
        <v>40.5</v>
      </c>
      <c r="C12" s="651">
        <v>41.5</v>
      </c>
      <c r="D12" s="651">
        <v>42.6</v>
      </c>
      <c r="E12" s="651">
        <v>41.8</v>
      </c>
      <c r="F12" s="651">
        <v>40.700000000000003</v>
      </c>
      <c r="G12" s="651">
        <v>41.5</v>
      </c>
      <c r="H12" s="651">
        <v>43.1</v>
      </c>
      <c r="I12" s="651">
        <v>42.2</v>
      </c>
      <c r="J12" s="650"/>
      <c r="K12" s="650"/>
    </row>
    <row r="13" spans="1:20" ht="11.25" customHeight="1" x14ac:dyDescent="0.35">
      <c r="A13" s="657"/>
      <c r="B13" s="651"/>
      <c r="C13" s="651"/>
      <c r="D13" s="651"/>
      <c r="E13" s="651"/>
      <c r="F13" s="651"/>
      <c r="G13" s="651"/>
      <c r="H13" s="651"/>
      <c r="I13" s="651"/>
      <c r="J13" s="650"/>
      <c r="K13" s="650"/>
    </row>
    <row r="14" spans="1:20" ht="11.25" customHeight="1" x14ac:dyDescent="0.35">
      <c r="A14" s="652" t="s">
        <v>483</v>
      </c>
      <c r="B14" s="651"/>
      <c r="C14" s="651"/>
      <c r="D14" s="651"/>
      <c r="E14" s="651"/>
      <c r="F14" s="651"/>
      <c r="G14" s="651"/>
      <c r="H14" s="651"/>
      <c r="I14" s="651"/>
      <c r="J14" s="650"/>
      <c r="K14" s="650"/>
    </row>
    <row r="15" spans="1:20" ht="11.25" customHeight="1" x14ac:dyDescent="0.35">
      <c r="A15" s="656" t="s">
        <v>394</v>
      </c>
      <c r="B15" s="651">
        <v>97.7</v>
      </c>
      <c r="C15" s="651">
        <v>97.9</v>
      </c>
      <c r="D15" s="651">
        <v>98.2</v>
      </c>
      <c r="E15" s="651">
        <v>98.5</v>
      </c>
      <c r="F15" s="651">
        <v>97.8</v>
      </c>
      <c r="G15" s="651">
        <v>98.6</v>
      </c>
      <c r="H15" s="651">
        <v>98.3</v>
      </c>
      <c r="I15" s="651">
        <v>98.2</v>
      </c>
      <c r="J15" s="650"/>
      <c r="K15" s="650"/>
    </row>
    <row r="16" spans="1:20" ht="11.25" customHeight="1" x14ac:dyDescent="0.35">
      <c r="A16" s="656" t="s">
        <v>754</v>
      </c>
      <c r="B16" s="651">
        <v>30.8</v>
      </c>
      <c r="C16" s="651">
        <v>32.9</v>
      </c>
      <c r="D16" s="651">
        <v>33.1</v>
      </c>
      <c r="E16" s="651">
        <v>31.2</v>
      </c>
      <c r="F16" s="651">
        <v>29.5</v>
      </c>
      <c r="G16" s="651">
        <v>29.1</v>
      </c>
      <c r="H16" s="651">
        <v>33.700000000000003</v>
      </c>
      <c r="I16" s="651">
        <v>32.299999999999997</v>
      </c>
      <c r="J16" s="651">
        <v>0</v>
      </c>
      <c r="K16" s="650"/>
    </row>
    <row r="17" spans="1:11" ht="11.25" customHeight="1" x14ac:dyDescent="0.35">
      <c r="A17" s="874" t="s">
        <v>755</v>
      </c>
      <c r="B17" s="875">
        <v>51.4</v>
      </c>
      <c r="C17" s="875">
        <v>54.6</v>
      </c>
      <c r="D17" s="875">
        <v>54.5</v>
      </c>
      <c r="E17" s="875">
        <v>53.7</v>
      </c>
      <c r="F17" s="875">
        <v>49.7</v>
      </c>
      <c r="G17" s="875">
        <v>51.5</v>
      </c>
      <c r="H17" s="875">
        <v>55.3</v>
      </c>
      <c r="I17" s="875">
        <v>53.9</v>
      </c>
      <c r="J17" s="650"/>
      <c r="K17" s="650"/>
    </row>
    <row r="18" spans="1:11" ht="11.25" customHeight="1" x14ac:dyDescent="0.35">
      <c r="A18" s="656"/>
      <c r="B18" s="651"/>
      <c r="C18" s="651"/>
      <c r="D18" s="651"/>
      <c r="E18" s="651"/>
      <c r="F18" s="651"/>
      <c r="G18" s="651"/>
      <c r="H18" s="651"/>
      <c r="I18" s="651"/>
      <c r="J18" s="650"/>
      <c r="K18" s="650"/>
    </row>
    <row r="19" spans="1:11" ht="11.25" customHeight="1" x14ac:dyDescent="0.35">
      <c r="A19" s="99" t="s">
        <v>16</v>
      </c>
      <c r="B19" s="651"/>
      <c r="C19" s="651"/>
      <c r="D19" s="651"/>
      <c r="E19" s="651"/>
      <c r="F19" s="651"/>
      <c r="G19" s="651"/>
      <c r="H19" s="651"/>
      <c r="I19" s="651"/>
      <c r="J19" s="650"/>
      <c r="K19" s="650"/>
    </row>
    <row r="20" spans="1:11" ht="11.25" customHeight="1" x14ac:dyDescent="0.35">
      <c r="A20" s="656" t="s">
        <v>395</v>
      </c>
      <c r="B20" s="651">
        <v>26.9</v>
      </c>
      <c r="C20" s="651">
        <v>27.3</v>
      </c>
      <c r="D20" s="651">
        <v>29.9</v>
      </c>
      <c r="E20" s="651">
        <v>27.2</v>
      </c>
      <c r="F20" s="651">
        <v>26.4</v>
      </c>
      <c r="G20" s="651">
        <v>30.5</v>
      </c>
      <c r="H20" s="651">
        <v>31.9</v>
      </c>
      <c r="I20" s="651">
        <v>29.8</v>
      </c>
      <c r="J20" s="650"/>
      <c r="K20" s="650"/>
    </row>
    <row r="21" spans="1:11" ht="21.75" customHeight="1" x14ac:dyDescent="0.35">
      <c r="A21" s="656" t="s">
        <v>756</v>
      </c>
      <c r="B21" s="651">
        <v>11.1</v>
      </c>
      <c r="C21" s="651">
        <v>11.5</v>
      </c>
      <c r="D21" s="651">
        <v>13.5</v>
      </c>
      <c r="E21" s="651">
        <v>10.6</v>
      </c>
      <c r="F21" s="651">
        <v>10.8</v>
      </c>
      <c r="G21" s="651">
        <v>11.6</v>
      </c>
      <c r="H21" s="651">
        <v>14</v>
      </c>
      <c r="I21" s="651">
        <v>12.7</v>
      </c>
      <c r="J21" s="650"/>
      <c r="K21" s="650"/>
    </row>
    <row r="22" spans="1:11" ht="21.75" customHeight="1" x14ac:dyDescent="0.35">
      <c r="A22" s="874" t="s">
        <v>757</v>
      </c>
      <c r="B22" s="875">
        <v>12.9</v>
      </c>
      <c r="C22" s="875">
        <v>13</v>
      </c>
      <c r="D22" s="875">
        <v>15.2</v>
      </c>
      <c r="E22" s="875">
        <v>12.3</v>
      </c>
      <c r="F22" s="875">
        <v>12.5</v>
      </c>
      <c r="G22" s="875">
        <v>13.7</v>
      </c>
      <c r="H22" s="875">
        <v>16.100000000000001</v>
      </c>
      <c r="I22" s="875">
        <v>14.6</v>
      </c>
      <c r="J22" s="650"/>
      <c r="K22" s="650"/>
    </row>
    <row r="23" spans="1:11" ht="11.25" customHeight="1" x14ac:dyDescent="0.35">
      <c r="A23" s="893"/>
      <c r="B23" s="651"/>
      <c r="C23" s="651"/>
      <c r="D23" s="651"/>
      <c r="E23" s="651"/>
      <c r="F23" s="651"/>
      <c r="G23" s="651"/>
      <c r="H23" s="651"/>
      <c r="I23" s="651"/>
      <c r="J23" s="650"/>
      <c r="K23" s="650"/>
    </row>
    <row r="24" spans="1:11" ht="11.25" customHeight="1" x14ac:dyDescent="0.35">
      <c r="A24" s="653" t="s">
        <v>435</v>
      </c>
      <c r="B24" s="651"/>
      <c r="C24" s="651"/>
      <c r="D24" s="651"/>
      <c r="E24" s="651"/>
      <c r="F24" s="651"/>
      <c r="G24" s="651"/>
      <c r="H24" s="651"/>
      <c r="I24" s="651"/>
      <c r="J24" s="650"/>
      <c r="K24" s="650"/>
    </row>
    <row r="25" spans="1:11" ht="11.25" customHeight="1" x14ac:dyDescent="0.35">
      <c r="A25" s="656" t="s">
        <v>150</v>
      </c>
      <c r="B25" s="754">
        <v>5638</v>
      </c>
      <c r="C25" s="754">
        <v>7792</v>
      </c>
      <c r="D25" s="754">
        <v>7441</v>
      </c>
      <c r="E25" s="754">
        <v>8807</v>
      </c>
      <c r="F25" s="754">
        <v>7124</v>
      </c>
      <c r="G25" s="754">
        <v>6256</v>
      </c>
      <c r="H25" s="754">
        <v>37421</v>
      </c>
      <c r="I25" s="754">
        <v>80479</v>
      </c>
      <c r="J25" s="650"/>
      <c r="K25" s="650"/>
    </row>
    <row r="26" spans="1:11" ht="11.25" customHeight="1" x14ac:dyDescent="0.35">
      <c r="A26" s="656" t="s">
        <v>145</v>
      </c>
      <c r="B26" s="651">
        <v>-0.25</v>
      </c>
      <c r="C26" s="651">
        <v>-0.3</v>
      </c>
      <c r="D26" s="651">
        <v>-0.11</v>
      </c>
      <c r="E26" s="651">
        <v>-0.1</v>
      </c>
      <c r="F26" s="651">
        <v>-0.15</v>
      </c>
      <c r="G26" s="651">
        <v>-0.2</v>
      </c>
      <c r="H26" s="651">
        <v>-0.05</v>
      </c>
      <c r="I26" s="651">
        <v>-0.12</v>
      </c>
      <c r="J26" s="650"/>
      <c r="K26" s="650"/>
    </row>
    <row r="27" spans="1:11" ht="11.25" customHeight="1" x14ac:dyDescent="0.35">
      <c r="A27" s="655" t="s">
        <v>148</v>
      </c>
      <c r="B27" s="651">
        <v>-0.28000000000000003</v>
      </c>
      <c r="C27" s="651">
        <v>-0.33</v>
      </c>
      <c r="D27" s="651">
        <v>-0.14000000000000001</v>
      </c>
      <c r="E27" s="651">
        <v>-0.13</v>
      </c>
      <c r="F27" s="651">
        <v>-0.18</v>
      </c>
      <c r="G27" s="651">
        <v>-0.23</v>
      </c>
      <c r="H27" s="651">
        <v>-7.0000000000000007E-2</v>
      </c>
      <c r="I27" s="651">
        <v>-0.13</v>
      </c>
      <c r="J27" s="650"/>
      <c r="K27" s="650"/>
    </row>
    <row r="28" spans="1:11" ht="11.25" customHeight="1" x14ac:dyDescent="0.35">
      <c r="A28" s="655" t="s">
        <v>149</v>
      </c>
      <c r="B28" s="651">
        <v>-0.22</v>
      </c>
      <c r="C28" s="651">
        <v>-0.27</v>
      </c>
      <c r="D28" s="651">
        <v>-0.09</v>
      </c>
      <c r="E28" s="651">
        <v>-0.08</v>
      </c>
      <c r="F28" s="651">
        <v>-0.12</v>
      </c>
      <c r="G28" s="651">
        <v>-0.17</v>
      </c>
      <c r="H28" s="651">
        <v>-0.04</v>
      </c>
      <c r="I28" s="651">
        <v>-0.11</v>
      </c>
      <c r="J28" s="650"/>
      <c r="K28" s="650"/>
    </row>
    <row r="29" spans="1:11" ht="11.25" customHeight="1" x14ac:dyDescent="0.35">
      <c r="A29" s="654"/>
      <c r="B29" s="651"/>
      <c r="C29" s="651"/>
      <c r="D29" s="651"/>
      <c r="E29" s="651"/>
      <c r="F29" s="651"/>
      <c r="G29" s="651"/>
      <c r="H29" s="651"/>
      <c r="I29" s="651"/>
      <c r="J29" s="650"/>
      <c r="K29" s="650"/>
    </row>
    <row r="30" spans="1:11" ht="11.25" customHeight="1" x14ac:dyDescent="0.35">
      <c r="A30" s="653" t="s">
        <v>396</v>
      </c>
      <c r="B30" s="753">
        <v>99.1</v>
      </c>
      <c r="C30" s="753">
        <v>98.9</v>
      </c>
      <c r="D30" s="753">
        <v>99.2</v>
      </c>
      <c r="E30" s="753">
        <v>99.4</v>
      </c>
      <c r="F30" s="753">
        <v>99</v>
      </c>
      <c r="G30" s="753">
        <v>99.5</v>
      </c>
      <c r="H30" s="753">
        <v>99.3</v>
      </c>
      <c r="I30" s="753">
        <v>99.3</v>
      </c>
      <c r="J30" s="650"/>
      <c r="K30" s="650"/>
    </row>
    <row r="31" spans="1:11" ht="11.25" customHeight="1" x14ac:dyDescent="0.35">
      <c r="A31" s="653"/>
      <c r="B31" s="651"/>
      <c r="C31" s="651"/>
      <c r="D31" s="651"/>
      <c r="E31" s="651"/>
      <c r="F31" s="651"/>
      <c r="G31" s="651"/>
      <c r="H31" s="651"/>
      <c r="I31" s="651"/>
      <c r="J31" s="650"/>
      <c r="K31" s="650"/>
    </row>
    <row r="32" spans="1:11" ht="21.75" customHeight="1" x14ac:dyDescent="0.35">
      <c r="A32" s="652" t="s">
        <v>397</v>
      </c>
      <c r="B32" s="651">
        <v>98.6</v>
      </c>
      <c r="C32" s="651">
        <v>98.6</v>
      </c>
      <c r="D32" s="651">
        <v>98.8</v>
      </c>
      <c r="E32" s="651">
        <v>99.1</v>
      </c>
      <c r="F32" s="651">
        <v>98.7</v>
      </c>
      <c r="G32" s="651">
        <v>99.1</v>
      </c>
      <c r="H32" s="651">
        <v>99</v>
      </c>
      <c r="I32" s="651">
        <v>98.9</v>
      </c>
      <c r="J32" s="650"/>
      <c r="K32" s="650"/>
    </row>
    <row r="33" spans="1:23" ht="11.25" customHeight="1" x14ac:dyDescent="0.35">
      <c r="A33" s="649"/>
      <c r="B33" s="649"/>
      <c r="C33" s="128"/>
      <c r="D33" s="128"/>
      <c r="E33" s="128"/>
      <c r="F33" s="128"/>
      <c r="G33" s="128"/>
      <c r="H33" s="648"/>
      <c r="I33" s="648"/>
      <c r="J33" s="648"/>
      <c r="K33" s="250"/>
    </row>
    <row r="34" spans="1:23" ht="11.25" customHeight="1" x14ac:dyDescent="0.35">
      <c r="A34" s="647"/>
      <c r="B34" s="647"/>
      <c r="C34" s="646"/>
      <c r="D34" s="646"/>
      <c r="E34" s="646"/>
      <c r="F34" s="646"/>
      <c r="G34" s="646"/>
      <c r="H34" s="250"/>
      <c r="I34" s="75"/>
      <c r="J34" s="183" t="s">
        <v>614</v>
      </c>
      <c r="K34" s="158"/>
    </row>
    <row r="35" spans="1:23" ht="11.25" customHeight="1" x14ac:dyDescent="0.35">
      <c r="A35" s="924" t="s">
        <v>758</v>
      </c>
      <c r="B35" s="924"/>
      <c r="C35" s="924"/>
      <c r="D35" s="924"/>
      <c r="E35" s="924"/>
      <c r="F35" s="924"/>
      <c r="G35" s="924"/>
      <c r="H35" s="924"/>
      <c r="I35" s="960"/>
      <c r="J35" s="960"/>
      <c r="K35" s="272"/>
    </row>
    <row r="36" spans="1:23" ht="11.25" customHeight="1" x14ac:dyDescent="0.35">
      <c r="A36" s="945" t="s">
        <v>71</v>
      </c>
      <c r="B36" s="945"/>
      <c r="C36" s="945"/>
      <c r="D36" s="945"/>
      <c r="E36" s="945"/>
      <c r="F36" s="945"/>
      <c r="G36" s="945"/>
      <c r="H36" s="945"/>
      <c r="I36" s="945"/>
      <c r="J36" s="945"/>
      <c r="K36" s="617"/>
    </row>
    <row r="37" spans="1:23" ht="11.25" customHeight="1" x14ac:dyDescent="0.35">
      <c r="A37" s="924" t="s">
        <v>759</v>
      </c>
      <c r="B37" s="924"/>
      <c r="C37" s="960"/>
      <c r="D37" s="960"/>
      <c r="E37" s="960"/>
      <c r="F37" s="960"/>
      <c r="G37" s="960"/>
      <c r="H37" s="960"/>
      <c r="I37" s="960"/>
      <c r="J37" s="960"/>
      <c r="K37" s="271"/>
    </row>
    <row r="38" spans="1:23" ht="15" customHeight="1" x14ac:dyDescent="0.35">
      <c r="A38" s="918" t="s">
        <v>482</v>
      </c>
      <c r="B38" s="918"/>
      <c r="C38" s="918"/>
      <c r="D38" s="918"/>
      <c r="E38" s="918"/>
      <c r="F38" s="918"/>
      <c r="G38" s="918"/>
      <c r="H38" s="918"/>
      <c r="I38" s="918"/>
      <c r="J38" s="918"/>
      <c r="K38" s="616"/>
      <c r="L38" s="616"/>
      <c r="M38" s="616"/>
      <c r="N38" s="616"/>
      <c r="O38" s="616"/>
      <c r="P38" s="616"/>
      <c r="Q38" s="616"/>
      <c r="R38" s="616"/>
      <c r="S38" s="616"/>
      <c r="T38" s="616"/>
      <c r="U38" s="616"/>
    </row>
    <row r="39" spans="1:23" x14ac:dyDescent="0.35">
      <c r="A39" s="894" t="s">
        <v>168</v>
      </c>
      <c r="B39" s="894"/>
      <c r="C39" s="880"/>
      <c r="D39" s="880"/>
      <c r="E39" s="880"/>
      <c r="F39" s="880"/>
      <c r="G39" s="880"/>
      <c r="H39" s="880"/>
      <c r="I39" s="880"/>
      <c r="J39" s="880"/>
      <c r="K39" s="616"/>
      <c r="L39" s="616"/>
      <c r="M39" s="616"/>
      <c r="N39" s="616"/>
      <c r="O39" s="616"/>
      <c r="P39" s="616"/>
      <c r="Q39" s="616"/>
      <c r="R39" s="616"/>
      <c r="S39" s="616"/>
      <c r="T39" s="616"/>
      <c r="U39" s="616"/>
    </row>
    <row r="40" spans="1:23" x14ac:dyDescent="0.35">
      <c r="A40" s="924" t="s">
        <v>393</v>
      </c>
      <c r="B40" s="924"/>
      <c r="C40" s="924"/>
      <c r="D40" s="924"/>
      <c r="E40" s="924"/>
      <c r="F40" s="924"/>
      <c r="G40" s="924"/>
      <c r="H40" s="924"/>
      <c r="I40" s="924"/>
      <c r="J40" s="924"/>
      <c r="K40" s="616"/>
      <c r="L40" s="616"/>
      <c r="M40" s="616"/>
      <c r="N40" s="616"/>
      <c r="O40" s="616"/>
      <c r="P40" s="616"/>
      <c r="Q40" s="616"/>
      <c r="R40" s="616"/>
      <c r="S40" s="616"/>
      <c r="T40" s="616"/>
      <c r="U40" s="616"/>
    </row>
    <row r="41" spans="1:23" ht="60.75" customHeight="1" x14ac:dyDescent="0.35">
      <c r="A41" s="918" t="s">
        <v>760</v>
      </c>
      <c r="B41" s="918"/>
      <c r="C41" s="918"/>
      <c r="D41" s="918"/>
      <c r="E41" s="918"/>
      <c r="F41" s="918"/>
      <c r="G41" s="918"/>
      <c r="H41" s="918"/>
      <c r="I41" s="918"/>
      <c r="J41" s="267"/>
      <c r="K41" s="267"/>
      <c r="L41" s="267"/>
      <c r="M41" s="267"/>
      <c r="N41" s="267"/>
      <c r="O41" s="267"/>
      <c r="P41" s="267"/>
      <c r="Q41" s="267"/>
      <c r="R41" s="267"/>
      <c r="S41" s="267"/>
      <c r="T41" s="267"/>
      <c r="U41" s="267"/>
      <c r="V41" s="267"/>
      <c r="W41" s="267"/>
    </row>
    <row r="42" spans="1:23" ht="65.25" customHeight="1" x14ac:dyDescent="0.35">
      <c r="A42" s="918" t="s">
        <v>761</v>
      </c>
      <c r="B42" s="918"/>
      <c r="C42" s="918"/>
      <c r="D42" s="918"/>
      <c r="E42" s="918"/>
      <c r="F42" s="918"/>
      <c r="G42" s="918"/>
      <c r="H42" s="918"/>
      <c r="I42" s="918"/>
      <c r="J42" s="267"/>
      <c r="K42" s="267"/>
      <c r="L42" s="267"/>
      <c r="M42" s="267"/>
      <c r="N42" s="267"/>
      <c r="O42" s="267"/>
      <c r="P42" s="267"/>
      <c r="Q42" s="267"/>
      <c r="R42" s="267"/>
      <c r="S42" s="267"/>
      <c r="T42" s="267"/>
      <c r="U42" s="267"/>
      <c r="V42" s="267"/>
      <c r="W42" s="267"/>
    </row>
    <row r="43" spans="1:23" ht="42" customHeight="1" x14ac:dyDescent="0.35">
      <c r="A43" s="918" t="s">
        <v>437</v>
      </c>
      <c r="B43" s="918"/>
      <c r="C43" s="918"/>
      <c r="D43" s="918"/>
      <c r="E43" s="918"/>
      <c r="F43" s="918"/>
      <c r="G43" s="918"/>
      <c r="H43" s="918"/>
      <c r="I43" s="918"/>
      <c r="J43" s="918"/>
      <c r="K43" s="270"/>
      <c r="L43" s="270"/>
      <c r="M43" s="270"/>
      <c r="N43" s="270"/>
      <c r="O43" s="270"/>
      <c r="P43" s="270"/>
      <c r="Q43" s="270"/>
      <c r="R43" s="270"/>
      <c r="S43" s="270"/>
      <c r="T43" s="270"/>
      <c r="U43" s="270"/>
    </row>
  </sheetData>
  <sheetProtection sheet="1" objects="1" scenarios="1"/>
  <mergeCells count="10">
    <mergeCell ref="A43:J43"/>
    <mergeCell ref="A38:J38"/>
    <mergeCell ref="A1:K1"/>
    <mergeCell ref="A35:J35"/>
    <mergeCell ref="A36:J36"/>
    <mergeCell ref="A37:J37"/>
    <mergeCell ref="A40:J40"/>
    <mergeCell ref="B5:I5"/>
    <mergeCell ref="A41:I41"/>
    <mergeCell ref="A42:I42"/>
  </mergeCells>
  <hyperlinks>
    <hyperlink ref="A39" r:id="rId1"/>
  </hyperlinks>
  <pageMargins left="0.7" right="0.7" top="0.75" bottom="0.75" header="0.3" footer="0.3"/>
  <pageSetup paperSize="9" scale="7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workbookViewId="0">
      <selection sqref="A1:K1"/>
    </sheetView>
  </sheetViews>
  <sheetFormatPr defaultColWidth="9.1328125" defaultRowHeight="10.15" x14ac:dyDescent="0.3"/>
  <cols>
    <col min="1" max="1" width="38.3984375" style="71" customWidth="1"/>
    <col min="2" max="3" width="11.73046875" style="71" customWidth="1"/>
    <col min="4" max="4" width="11.73046875" style="66" customWidth="1"/>
    <col min="5" max="5" width="11.73046875" style="74" customWidth="1"/>
    <col min="6" max="7" width="11.73046875" style="75" customWidth="1"/>
    <col min="8" max="8" width="13.265625" style="75" customWidth="1"/>
    <col min="9" max="9" width="11.73046875" style="75" customWidth="1"/>
    <col min="10" max="10" width="2.59765625" style="75" customWidth="1"/>
    <col min="11" max="11" width="1.73046875" style="75" customWidth="1"/>
    <col min="12" max="17" width="11.73046875" style="75" customWidth="1"/>
    <col min="18" max="18" width="9.1328125" style="71"/>
    <col min="19" max="19" width="0.59765625" style="71" customWidth="1"/>
    <col min="20" max="16384" width="9.1328125" style="71"/>
  </cols>
  <sheetData>
    <row r="1" spans="1:18" ht="13.5" customHeight="1" x14ac:dyDescent="0.35">
      <c r="A1" s="959" t="s">
        <v>331</v>
      </c>
      <c r="B1" s="959"/>
      <c r="C1" s="959"/>
      <c r="D1" s="959"/>
      <c r="E1" s="959"/>
      <c r="F1" s="959"/>
      <c r="G1" s="959"/>
      <c r="H1" s="959"/>
      <c r="I1" s="959"/>
      <c r="J1" s="959"/>
      <c r="K1" s="959"/>
      <c r="L1" s="202"/>
      <c r="M1" s="202"/>
      <c r="N1" s="155"/>
      <c r="O1" s="155"/>
      <c r="P1" s="155"/>
      <c r="Q1" s="155"/>
      <c r="R1" s="69"/>
    </row>
    <row r="2" spans="1:18" ht="12.75" customHeight="1" x14ac:dyDescent="0.35">
      <c r="A2" s="306" t="s">
        <v>687</v>
      </c>
      <c r="B2" s="306"/>
      <c r="C2" s="878"/>
      <c r="D2" s="878"/>
      <c r="L2" s="181"/>
      <c r="M2" s="181"/>
    </row>
    <row r="3" spans="1:18" ht="12.75" customHeight="1" x14ac:dyDescent="0.35">
      <c r="A3" s="65" t="s">
        <v>0</v>
      </c>
      <c r="B3" s="65"/>
      <c r="C3" s="890"/>
      <c r="D3" s="182"/>
      <c r="E3" s="70"/>
      <c r="F3" s="181"/>
      <c r="G3" s="181"/>
      <c r="H3" s="181"/>
      <c r="I3" s="181"/>
      <c r="J3" s="181"/>
      <c r="K3" s="181"/>
      <c r="L3" s="181"/>
      <c r="M3" s="181"/>
    </row>
    <row r="4" spans="1:18" s="85" customFormat="1" ht="11.25" customHeight="1" x14ac:dyDescent="0.4">
      <c r="A4" s="877"/>
      <c r="B4" s="877"/>
      <c r="C4" s="891"/>
      <c r="D4" s="126"/>
      <c r="E4" s="127"/>
      <c r="F4" s="86"/>
      <c r="G4" s="86"/>
      <c r="H4" s="86"/>
      <c r="I4" s="86"/>
      <c r="J4" s="86"/>
      <c r="K4" s="86"/>
      <c r="L4" s="86"/>
      <c r="M4" s="86"/>
      <c r="N4" s="86"/>
      <c r="O4" s="86"/>
      <c r="P4" s="86"/>
      <c r="Q4" s="86"/>
    </row>
    <row r="5" spans="1:18" ht="12.75" customHeight="1" x14ac:dyDescent="0.3">
      <c r="A5" s="647"/>
      <c r="B5" s="961" t="s">
        <v>75</v>
      </c>
      <c r="C5" s="961"/>
      <c r="D5" s="961"/>
      <c r="E5" s="961"/>
      <c r="F5" s="961"/>
      <c r="G5" s="961"/>
      <c r="H5" s="961"/>
      <c r="I5" s="961"/>
      <c r="J5" s="180"/>
      <c r="K5" s="188"/>
      <c r="L5" s="189"/>
      <c r="M5" s="189"/>
      <c r="N5" s="189"/>
      <c r="O5" s="189"/>
      <c r="P5" s="189"/>
      <c r="Q5" s="74"/>
    </row>
    <row r="6" spans="1:18" ht="51.75" customHeight="1" x14ac:dyDescent="0.3">
      <c r="A6" s="108"/>
      <c r="B6" s="881" t="s">
        <v>747</v>
      </c>
      <c r="C6" s="881" t="s">
        <v>748</v>
      </c>
      <c r="D6" s="881" t="s">
        <v>749</v>
      </c>
      <c r="E6" s="881" t="s">
        <v>750</v>
      </c>
      <c r="F6" s="881" t="s">
        <v>751</v>
      </c>
      <c r="G6" s="881" t="s">
        <v>752</v>
      </c>
      <c r="H6" s="356" t="s">
        <v>753</v>
      </c>
      <c r="I6" s="881" t="s">
        <v>77</v>
      </c>
      <c r="J6" s="879"/>
      <c r="K6" s="157"/>
      <c r="L6" s="157"/>
      <c r="M6" s="157"/>
      <c r="N6" s="157"/>
      <c r="O6" s="157"/>
      <c r="P6" s="157"/>
      <c r="Q6" s="157"/>
    </row>
    <row r="7" spans="1:18" x14ac:dyDescent="0.3">
      <c r="C7" s="157"/>
      <c r="D7" s="157"/>
      <c r="E7" s="157"/>
      <c r="F7" s="157"/>
      <c r="G7" s="157"/>
      <c r="H7" s="580"/>
      <c r="I7" s="157"/>
      <c r="J7" s="157"/>
      <c r="K7" s="157"/>
      <c r="L7" s="157"/>
      <c r="M7" s="157"/>
      <c r="N7" s="157"/>
      <c r="O7" s="157"/>
      <c r="P7" s="157"/>
      <c r="Q7" s="157"/>
    </row>
    <row r="8" spans="1:18" x14ac:dyDescent="0.3">
      <c r="A8" s="82" t="s">
        <v>76</v>
      </c>
      <c r="B8" s="651">
        <v>57</v>
      </c>
      <c r="C8" s="651">
        <v>47</v>
      </c>
      <c r="D8" s="651">
        <v>67</v>
      </c>
      <c r="E8" s="651">
        <v>155</v>
      </c>
      <c r="F8" s="651">
        <v>371</v>
      </c>
      <c r="G8" s="651">
        <v>651</v>
      </c>
      <c r="H8" s="651">
        <v>27</v>
      </c>
      <c r="I8" s="651">
        <v>1375</v>
      </c>
      <c r="J8" s="660"/>
      <c r="K8" s="660"/>
      <c r="L8" s="660"/>
      <c r="M8" s="660"/>
      <c r="N8" s="660"/>
      <c r="O8" s="660"/>
      <c r="P8" s="660"/>
      <c r="Q8" s="128"/>
    </row>
    <row r="9" spans="1:18" x14ac:dyDescent="0.3">
      <c r="A9" s="82"/>
      <c r="B9" s="651"/>
      <c r="C9" s="651"/>
      <c r="D9" s="651"/>
      <c r="E9" s="651"/>
      <c r="F9" s="651"/>
      <c r="G9" s="651"/>
      <c r="H9" s="651"/>
      <c r="I9" s="651"/>
      <c r="J9" s="660"/>
      <c r="K9" s="660"/>
      <c r="L9" s="660"/>
      <c r="M9" s="660"/>
      <c r="N9" s="660"/>
      <c r="O9" s="660"/>
      <c r="P9" s="660"/>
      <c r="Q9" s="128"/>
    </row>
    <row r="10" spans="1:18" x14ac:dyDescent="0.3">
      <c r="A10" s="659" t="s">
        <v>44</v>
      </c>
      <c r="B10" s="754">
        <v>9951</v>
      </c>
      <c r="C10" s="754">
        <v>8620</v>
      </c>
      <c r="D10" s="754">
        <v>12282</v>
      </c>
      <c r="E10" s="754">
        <v>27518</v>
      </c>
      <c r="F10" s="754">
        <v>65859</v>
      </c>
      <c r="G10" s="754">
        <v>120889</v>
      </c>
      <c r="H10" s="754">
        <v>5164</v>
      </c>
      <c r="I10" s="754">
        <v>250283</v>
      </c>
      <c r="J10" s="658"/>
      <c r="K10" s="658"/>
      <c r="L10" s="660"/>
      <c r="M10" s="660"/>
      <c r="N10" s="660"/>
      <c r="O10" s="660"/>
      <c r="P10" s="660"/>
      <c r="Q10" s="663"/>
    </row>
    <row r="11" spans="1:18" x14ac:dyDescent="0.3">
      <c r="A11" s="659"/>
      <c r="B11" s="651"/>
      <c r="C11" s="651"/>
      <c r="D11" s="651"/>
      <c r="E11" s="651"/>
      <c r="F11" s="651"/>
      <c r="G11" s="651"/>
      <c r="H11" s="651"/>
      <c r="I11" s="651"/>
      <c r="J11" s="658"/>
      <c r="K11" s="658"/>
      <c r="L11" s="660"/>
      <c r="M11" s="658"/>
      <c r="N11" s="658"/>
      <c r="O11" s="658"/>
      <c r="P11" s="658"/>
      <c r="Q11" s="663"/>
    </row>
    <row r="12" spans="1:18" ht="11.65" x14ac:dyDescent="0.3">
      <c r="A12" s="657" t="s">
        <v>177</v>
      </c>
      <c r="B12" s="651">
        <v>46.7</v>
      </c>
      <c r="C12" s="651">
        <v>47.5</v>
      </c>
      <c r="D12" s="651">
        <v>47.7</v>
      </c>
      <c r="E12" s="651">
        <v>47.6</v>
      </c>
      <c r="F12" s="651">
        <v>48.6</v>
      </c>
      <c r="G12" s="651">
        <v>51.6</v>
      </c>
      <c r="H12" s="651">
        <v>54.5</v>
      </c>
      <c r="I12" s="651">
        <v>49.9</v>
      </c>
      <c r="J12" s="650"/>
      <c r="K12" s="650"/>
      <c r="L12" s="660"/>
      <c r="M12" s="650"/>
      <c r="N12" s="650"/>
      <c r="O12" s="650"/>
      <c r="P12" s="650"/>
    </row>
    <row r="13" spans="1:18" x14ac:dyDescent="0.3">
      <c r="A13" s="657"/>
      <c r="B13" s="651"/>
      <c r="C13" s="651"/>
      <c r="D13" s="651"/>
      <c r="E13" s="651"/>
      <c r="F13" s="651"/>
      <c r="G13" s="651"/>
      <c r="H13" s="651"/>
      <c r="I13" s="651"/>
      <c r="J13" s="650"/>
      <c r="K13" s="650"/>
      <c r="L13" s="660"/>
      <c r="M13" s="650"/>
      <c r="N13" s="650"/>
      <c r="O13" s="650"/>
      <c r="P13" s="650"/>
      <c r="Q13" s="662"/>
    </row>
    <row r="14" spans="1:18" x14ac:dyDescent="0.3">
      <c r="A14" s="652" t="s">
        <v>483</v>
      </c>
      <c r="B14" s="651"/>
      <c r="C14" s="651"/>
      <c r="D14" s="651"/>
      <c r="E14" s="651"/>
      <c r="F14" s="651"/>
      <c r="G14" s="651"/>
      <c r="H14" s="651"/>
      <c r="I14" s="651"/>
      <c r="J14" s="650"/>
      <c r="K14" s="650"/>
      <c r="L14" s="660"/>
      <c r="M14" s="650"/>
      <c r="N14" s="650"/>
      <c r="O14" s="650"/>
      <c r="P14" s="650"/>
      <c r="Q14" s="662"/>
    </row>
    <row r="15" spans="1:18" ht="11.65" x14ac:dyDescent="0.3">
      <c r="A15" s="656" t="s">
        <v>394</v>
      </c>
      <c r="B15" s="651">
        <v>98.7</v>
      </c>
      <c r="C15" s="651">
        <v>99.1</v>
      </c>
      <c r="D15" s="651">
        <v>98.8</v>
      </c>
      <c r="E15" s="651">
        <v>98.6</v>
      </c>
      <c r="F15" s="651">
        <v>98.5</v>
      </c>
      <c r="G15" s="651">
        <v>98.7</v>
      </c>
      <c r="H15" s="651">
        <v>99.2</v>
      </c>
      <c r="I15" s="651">
        <v>98.7</v>
      </c>
      <c r="J15" s="650"/>
      <c r="K15" s="650"/>
      <c r="L15" s="660"/>
      <c r="M15" s="650"/>
      <c r="N15" s="650"/>
      <c r="O15" s="650"/>
      <c r="P15" s="650"/>
      <c r="Q15" s="662"/>
    </row>
    <row r="16" spans="1:18" ht="11.65" x14ac:dyDescent="0.3">
      <c r="A16" s="656" t="s">
        <v>754</v>
      </c>
      <c r="B16" s="651">
        <v>41.9</v>
      </c>
      <c r="C16" s="651">
        <v>43.1</v>
      </c>
      <c r="D16" s="651">
        <v>44.9</v>
      </c>
      <c r="E16" s="651">
        <v>44.2</v>
      </c>
      <c r="F16" s="651">
        <v>46.7</v>
      </c>
      <c r="G16" s="651">
        <v>53.1</v>
      </c>
      <c r="H16" s="651">
        <v>57.9</v>
      </c>
      <c r="I16" s="651">
        <v>49.4</v>
      </c>
      <c r="J16" s="650"/>
      <c r="K16" s="650"/>
      <c r="L16" s="660"/>
      <c r="M16" s="650"/>
      <c r="N16" s="650"/>
      <c r="O16" s="650"/>
      <c r="P16" s="650"/>
      <c r="Q16" s="662"/>
    </row>
    <row r="17" spans="1:17" ht="11.65" x14ac:dyDescent="0.3">
      <c r="A17" s="656" t="s">
        <v>762</v>
      </c>
      <c r="B17" s="651">
        <v>64.7</v>
      </c>
      <c r="C17" s="651">
        <v>66.3</v>
      </c>
      <c r="D17" s="651">
        <v>66.5</v>
      </c>
      <c r="E17" s="651">
        <v>65.900000000000006</v>
      </c>
      <c r="F17" s="651">
        <v>68.8</v>
      </c>
      <c r="G17" s="651">
        <v>73.599999999999994</v>
      </c>
      <c r="H17" s="651">
        <v>77.2</v>
      </c>
      <c r="I17" s="651">
        <v>70.599999999999994</v>
      </c>
      <c r="J17" s="650"/>
      <c r="K17" s="650"/>
      <c r="L17" s="660"/>
      <c r="M17" s="650"/>
      <c r="N17" s="650"/>
      <c r="O17" s="650"/>
      <c r="P17" s="650"/>
      <c r="Q17" s="662"/>
    </row>
    <row r="18" spans="1:17" x14ac:dyDescent="0.3">
      <c r="A18" s="654"/>
      <c r="B18" s="651"/>
      <c r="C18" s="651"/>
      <c r="D18" s="651"/>
      <c r="E18" s="651"/>
      <c r="F18" s="651"/>
      <c r="G18" s="651"/>
      <c r="H18" s="651"/>
      <c r="I18" s="651"/>
      <c r="J18" s="650"/>
      <c r="K18" s="650"/>
      <c r="L18" s="660"/>
      <c r="M18" s="650"/>
      <c r="N18" s="650"/>
      <c r="O18" s="650"/>
      <c r="P18" s="650"/>
      <c r="Q18" s="662"/>
    </row>
    <row r="19" spans="1:17" x14ac:dyDescent="0.3">
      <c r="A19" s="99" t="s">
        <v>16</v>
      </c>
      <c r="B19" s="651"/>
      <c r="C19" s="651"/>
      <c r="D19" s="651"/>
      <c r="E19" s="651"/>
      <c r="F19" s="651"/>
      <c r="G19" s="651"/>
      <c r="H19" s="651"/>
      <c r="I19" s="651"/>
      <c r="J19" s="650"/>
      <c r="K19" s="650"/>
      <c r="L19" s="660"/>
      <c r="M19" s="650"/>
      <c r="N19" s="650"/>
      <c r="O19" s="650"/>
      <c r="P19" s="650"/>
      <c r="Q19" s="662"/>
    </row>
    <row r="20" spans="1:17" ht="11.65" x14ac:dyDescent="0.3">
      <c r="A20" s="656" t="s">
        <v>395</v>
      </c>
      <c r="B20" s="651">
        <v>38.4</v>
      </c>
      <c r="C20" s="651">
        <v>39.9</v>
      </c>
      <c r="D20" s="753">
        <v>41</v>
      </c>
      <c r="E20" s="651">
        <v>42</v>
      </c>
      <c r="F20" s="651">
        <v>38.9</v>
      </c>
      <c r="G20" s="651">
        <v>47.8</v>
      </c>
      <c r="H20" s="651">
        <v>52.5</v>
      </c>
      <c r="I20" s="651">
        <v>44</v>
      </c>
      <c r="J20" s="650"/>
      <c r="K20" s="650"/>
      <c r="L20" s="660"/>
      <c r="M20" s="650"/>
      <c r="N20" s="650"/>
      <c r="O20" s="650"/>
      <c r="P20" s="650"/>
    </row>
    <row r="21" spans="1:17" ht="23.25" x14ac:dyDescent="0.3">
      <c r="A21" s="656" t="s">
        <v>756</v>
      </c>
      <c r="B21" s="753">
        <v>20.6</v>
      </c>
      <c r="C21" s="753">
        <v>21.2</v>
      </c>
      <c r="D21" s="753">
        <v>22.3</v>
      </c>
      <c r="E21" s="753">
        <v>22.5</v>
      </c>
      <c r="F21" s="753">
        <v>22.8</v>
      </c>
      <c r="G21" s="753">
        <v>30.4</v>
      </c>
      <c r="H21" s="753">
        <v>36.4</v>
      </c>
      <c r="I21" s="753">
        <v>26.5</v>
      </c>
      <c r="J21" s="650"/>
      <c r="K21" s="650"/>
      <c r="L21" s="660"/>
      <c r="M21" s="650"/>
      <c r="N21" s="650"/>
      <c r="O21" s="650"/>
      <c r="P21" s="650"/>
      <c r="Q21" s="662"/>
    </row>
    <row r="22" spans="1:17" ht="23.25" x14ac:dyDescent="0.3">
      <c r="A22" s="656" t="s">
        <v>763</v>
      </c>
      <c r="B22" s="651">
        <v>23.2</v>
      </c>
      <c r="C22" s="651">
        <v>24.3</v>
      </c>
      <c r="D22" s="651">
        <v>24.9</v>
      </c>
      <c r="E22" s="651">
        <v>25.4</v>
      </c>
      <c r="F22" s="651">
        <v>25.4</v>
      </c>
      <c r="G22" s="651">
        <v>32.9</v>
      </c>
      <c r="H22" s="651">
        <v>38.700000000000003</v>
      </c>
      <c r="I22" s="651">
        <v>29.2</v>
      </c>
      <c r="J22" s="650"/>
      <c r="K22" s="650"/>
      <c r="L22" s="660"/>
      <c r="M22" s="650"/>
      <c r="N22" s="650"/>
      <c r="O22" s="650"/>
      <c r="P22" s="650"/>
      <c r="Q22" s="662"/>
    </row>
    <row r="23" spans="1:17" x14ac:dyDescent="0.3">
      <c r="A23" s="893"/>
      <c r="B23" s="651"/>
      <c r="C23" s="651"/>
      <c r="D23" s="651"/>
      <c r="E23" s="651"/>
      <c r="F23" s="651"/>
      <c r="G23" s="651"/>
      <c r="H23" s="651"/>
      <c r="I23" s="651"/>
      <c r="J23" s="650"/>
      <c r="K23" s="650"/>
      <c r="L23" s="660"/>
      <c r="M23" s="650"/>
      <c r="N23" s="650"/>
      <c r="O23" s="650"/>
      <c r="P23" s="650"/>
    </row>
    <row r="24" spans="1:17" ht="11.65" x14ac:dyDescent="0.3">
      <c r="A24" s="653" t="s">
        <v>435</v>
      </c>
      <c r="B24" s="651"/>
      <c r="C24" s="651"/>
      <c r="D24" s="651"/>
      <c r="E24" s="651"/>
      <c r="F24" s="651"/>
      <c r="G24" s="651"/>
      <c r="H24" s="651"/>
      <c r="I24" s="651"/>
      <c r="J24" s="650"/>
      <c r="K24" s="650"/>
      <c r="L24" s="660"/>
      <c r="M24" s="650"/>
      <c r="N24" s="650"/>
      <c r="O24" s="650"/>
      <c r="P24" s="650"/>
      <c r="Q24" s="662"/>
    </row>
    <row r="25" spans="1:17" x14ac:dyDescent="0.3">
      <c r="A25" s="656" t="s">
        <v>150</v>
      </c>
      <c r="B25" s="754">
        <v>9445</v>
      </c>
      <c r="C25" s="754">
        <v>8318</v>
      </c>
      <c r="D25" s="754">
        <v>11659</v>
      </c>
      <c r="E25" s="754">
        <v>26122</v>
      </c>
      <c r="F25" s="754">
        <v>62814</v>
      </c>
      <c r="G25" s="754">
        <v>115080</v>
      </c>
      <c r="H25" s="754">
        <v>4945</v>
      </c>
      <c r="I25" s="754">
        <v>238383</v>
      </c>
      <c r="J25" s="650"/>
      <c r="K25" s="650"/>
      <c r="L25" s="660"/>
      <c r="M25" s="650"/>
      <c r="N25" s="650"/>
      <c r="O25" s="650"/>
      <c r="P25" s="650"/>
      <c r="Q25" s="662"/>
    </row>
    <row r="26" spans="1:17" x14ac:dyDescent="0.3">
      <c r="A26" s="656" t="s">
        <v>145</v>
      </c>
      <c r="B26" s="651">
        <v>0.06</v>
      </c>
      <c r="C26" s="651">
        <v>0.01</v>
      </c>
      <c r="D26" s="651">
        <v>0.05</v>
      </c>
      <c r="E26" s="651">
        <v>0.04</v>
      </c>
      <c r="F26" s="651">
        <v>0.05</v>
      </c>
      <c r="G26" s="651">
        <v>0.14000000000000001</v>
      </c>
      <c r="H26" s="651">
        <v>0.28000000000000003</v>
      </c>
      <c r="I26" s="651">
        <v>0.1</v>
      </c>
      <c r="J26" s="650"/>
      <c r="K26" s="650"/>
      <c r="L26" s="660"/>
      <c r="M26" s="650"/>
      <c r="N26" s="650"/>
      <c r="O26" s="650"/>
      <c r="P26" s="650"/>
      <c r="Q26" s="662"/>
    </row>
    <row r="27" spans="1:17" x14ac:dyDescent="0.3">
      <c r="A27" s="655" t="s">
        <v>148</v>
      </c>
      <c r="B27" s="651">
        <v>0.03</v>
      </c>
      <c r="C27" s="651">
        <v>-0.01</v>
      </c>
      <c r="D27" s="651">
        <v>0.03</v>
      </c>
      <c r="E27" s="651">
        <v>0.03</v>
      </c>
      <c r="F27" s="651">
        <v>0.05</v>
      </c>
      <c r="G27" s="651">
        <v>0.13</v>
      </c>
      <c r="H27" s="651">
        <v>0.24</v>
      </c>
      <c r="I27" s="651">
        <v>0.09</v>
      </c>
      <c r="J27" s="650"/>
      <c r="K27" s="650"/>
      <c r="L27" s="660"/>
      <c r="M27" s="650"/>
      <c r="N27" s="650"/>
      <c r="O27" s="650"/>
      <c r="P27" s="650"/>
    </row>
    <row r="28" spans="1:17" x14ac:dyDescent="0.3">
      <c r="A28" s="655" t="s">
        <v>149</v>
      </c>
      <c r="B28" s="651">
        <v>0.08</v>
      </c>
      <c r="C28" s="651">
        <v>0.04</v>
      </c>
      <c r="D28" s="651">
        <v>7.0000000000000007E-2</v>
      </c>
      <c r="E28" s="651">
        <v>0.06</v>
      </c>
      <c r="F28" s="651">
        <v>0.06</v>
      </c>
      <c r="G28" s="651">
        <v>0.15</v>
      </c>
      <c r="H28" s="651">
        <v>0.31</v>
      </c>
      <c r="I28" s="651">
        <v>0.1</v>
      </c>
      <c r="J28" s="650"/>
      <c r="K28" s="650"/>
      <c r="L28" s="660"/>
      <c r="M28" s="650"/>
      <c r="N28" s="650"/>
      <c r="O28" s="650"/>
      <c r="P28" s="650"/>
      <c r="Q28" s="662"/>
    </row>
    <row r="29" spans="1:17" x14ac:dyDescent="0.3">
      <c r="A29" s="654"/>
      <c r="B29" s="651"/>
      <c r="C29" s="651"/>
      <c r="D29" s="651"/>
      <c r="E29" s="651"/>
      <c r="F29" s="651"/>
      <c r="G29" s="651"/>
      <c r="H29" s="651"/>
      <c r="I29" s="651"/>
      <c r="J29" s="650"/>
      <c r="K29" s="650"/>
      <c r="L29" s="660"/>
      <c r="M29" s="650"/>
      <c r="N29" s="650"/>
      <c r="O29" s="650"/>
      <c r="P29" s="650"/>
      <c r="Q29" s="662"/>
    </row>
    <row r="30" spans="1:17" ht="11.65" x14ac:dyDescent="0.3">
      <c r="A30" s="653" t="s">
        <v>396</v>
      </c>
      <c r="B30" s="651">
        <v>99.5</v>
      </c>
      <c r="C30" s="651">
        <v>99.6</v>
      </c>
      <c r="D30" s="651">
        <v>99.5</v>
      </c>
      <c r="E30" s="651">
        <v>99.5</v>
      </c>
      <c r="F30" s="651">
        <v>99.6</v>
      </c>
      <c r="G30" s="651">
        <v>99.7</v>
      </c>
      <c r="H30" s="651">
        <v>99.7</v>
      </c>
      <c r="I30" s="651">
        <v>99.6</v>
      </c>
      <c r="J30" s="650"/>
      <c r="K30" s="650"/>
      <c r="L30" s="660"/>
      <c r="M30" s="650"/>
      <c r="N30" s="650"/>
      <c r="O30" s="650"/>
      <c r="P30" s="650"/>
      <c r="Q30" s="662"/>
    </row>
    <row r="31" spans="1:17" x14ac:dyDescent="0.3">
      <c r="A31" s="653"/>
      <c r="B31" s="651"/>
      <c r="C31" s="651"/>
      <c r="D31" s="651"/>
      <c r="E31" s="651"/>
      <c r="F31" s="651"/>
      <c r="G31" s="651"/>
      <c r="H31" s="651"/>
      <c r="I31" s="651"/>
      <c r="J31" s="650"/>
      <c r="K31" s="650"/>
      <c r="L31" s="660"/>
      <c r="M31" s="650"/>
      <c r="N31" s="650"/>
      <c r="O31" s="650"/>
      <c r="P31" s="650"/>
      <c r="Q31" s="662"/>
    </row>
    <row r="32" spans="1:17" ht="21.75" x14ac:dyDescent="0.3">
      <c r="A32" s="652" t="s">
        <v>397</v>
      </c>
      <c r="B32" s="651">
        <v>99.3</v>
      </c>
      <c r="C32" s="651">
        <v>99.5</v>
      </c>
      <c r="D32" s="651">
        <v>99.4</v>
      </c>
      <c r="E32" s="651">
        <v>99.3</v>
      </c>
      <c r="F32" s="651">
        <v>99.5</v>
      </c>
      <c r="G32" s="651">
        <v>99.6</v>
      </c>
      <c r="H32" s="651">
        <v>99.7</v>
      </c>
      <c r="I32" s="651">
        <v>99.5</v>
      </c>
      <c r="J32" s="650"/>
      <c r="K32" s="650"/>
      <c r="L32" s="660"/>
      <c r="M32" s="650"/>
      <c r="N32" s="650"/>
      <c r="O32" s="650"/>
      <c r="P32" s="650"/>
      <c r="Q32" s="662"/>
    </row>
    <row r="33" spans="1:17" x14ac:dyDescent="0.3">
      <c r="A33" s="649"/>
      <c r="B33" s="649"/>
      <c r="C33" s="649"/>
      <c r="D33" s="649"/>
      <c r="E33" s="649"/>
      <c r="F33" s="661"/>
      <c r="G33" s="661"/>
      <c r="H33" s="661"/>
      <c r="I33" s="661"/>
      <c r="J33" s="648"/>
      <c r="K33" s="250"/>
      <c r="L33" s="250"/>
      <c r="M33" s="250"/>
      <c r="N33" s="250"/>
      <c r="O33" s="250"/>
      <c r="P33" s="250"/>
      <c r="Q33" s="128"/>
    </row>
    <row r="34" spans="1:17" ht="15" customHeight="1" x14ac:dyDescent="0.3">
      <c r="A34" s="647"/>
      <c r="B34" s="647"/>
      <c r="C34" s="646"/>
      <c r="D34" s="646"/>
      <c r="E34" s="646"/>
      <c r="F34" s="250"/>
      <c r="G34" s="250"/>
      <c r="H34" s="250"/>
      <c r="J34" s="183" t="s">
        <v>614</v>
      </c>
      <c r="K34" s="158"/>
      <c r="L34" s="158"/>
      <c r="M34" s="158"/>
      <c r="N34" s="158"/>
      <c r="O34" s="158"/>
      <c r="P34" s="54"/>
      <c r="Q34" s="158"/>
    </row>
    <row r="35" spans="1:17" ht="12.75" x14ac:dyDescent="0.3">
      <c r="A35" s="924" t="s">
        <v>764</v>
      </c>
      <c r="B35" s="924"/>
      <c r="C35" s="960"/>
      <c r="D35" s="960"/>
      <c r="E35" s="960"/>
      <c r="F35" s="960"/>
      <c r="G35" s="960"/>
      <c r="H35" s="960"/>
      <c r="I35" s="960"/>
      <c r="J35" s="960"/>
      <c r="K35" s="272"/>
      <c r="L35" s="272"/>
      <c r="M35" s="272"/>
      <c r="N35" s="272"/>
      <c r="O35" s="272"/>
      <c r="P35" s="272"/>
      <c r="Q35" s="128"/>
    </row>
    <row r="36" spans="1:17" ht="12.75" x14ac:dyDescent="0.3">
      <c r="A36" s="945" t="s">
        <v>71</v>
      </c>
      <c r="B36" s="945"/>
      <c r="C36" s="962"/>
      <c r="D36" s="962"/>
      <c r="E36" s="962"/>
      <c r="F36" s="962"/>
      <c r="G36" s="962"/>
      <c r="H36" s="962"/>
      <c r="I36" s="962"/>
      <c r="J36" s="962"/>
      <c r="K36" s="617"/>
      <c r="L36" s="272"/>
      <c r="M36" s="272"/>
      <c r="N36" s="272"/>
      <c r="O36" s="272"/>
      <c r="P36" s="272"/>
      <c r="Q36" s="128"/>
    </row>
    <row r="37" spans="1:17" ht="12.75" customHeight="1" x14ac:dyDescent="0.3">
      <c r="A37" s="918" t="s">
        <v>759</v>
      </c>
      <c r="B37" s="918"/>
      <c r="C37" s="963"/>
      <c r="D37" s="963"/>
      <c r="E37" s="963"/>
      <c r="F37" s="963"/>
      <c r="G37" s="963"/>
      <c r="H37" s="963"/>
      <c r="I37" s="963"/>
      <c r="J37" s="963"/>
      <c r="K37" s="271"/>
      <c r="L37" s="271"/>
      <c r="M37" s="271"/>
      <c r="N37" s="272"/>
      <c r="O37" s="272"/>
      <c r="P37" s="272"/>
      <c r="Q37" s="128"/>
    </row>
    <row r="38" spans="1:17" ht="14.25" customHeight="1" x14ac:dyDescent="0.3">
      <c r="A38" s="918" t="s">
        <v>436</v>
      </c>
      <c r="B38" s="918"/>
      <c r="C38" s="918"/>
      <c r="D38" s="918"/>
      <c r="E38" s="918"/>
      <c r="F38" s="918"/>
      <c r="G38" s="918"/>
      <c r="H38" s="918"/>
      <c r="I38" s="918"/>
      <c r="J38" s="918"/>
      <c r="K38" s="128"/>
      <c r="L38" s="128"/>
      <c r="M38" s="128"/>
      <c r="N38" s="128" t="s">
        <v>32</v>
      </c>
      <c r="O38" s="128"/>
      <c r="P38" s="128"/>
      <c r="Q38" s="128"/>
    </row>
    <row r="39" spans="1:17" ht="16.5" customHeight="1" x14ac:dyDescent="0.3">
      <c r="A39" s="894" t="s">
        <v>168</v>
      </c>
      <c r="B39" s="894"/>
      <c r="C39" s="880"/>
      <c r="D39" s="880"/>
      <c r="E39" s="880"/>
      <c r="F39" s="880"/>
      <c r="G39" s="880"/>
      <c r="H39" s="880"/>
      <c r="I39" s="880"/>
      <c r="J39" s="880"/>
      <c r="K39" s="128"/>
      <c r="L39" s="128"/>
      <c r="M39" s="128"/>
      <c r="N39" s="128"/>
      <c r="O39" s="128"/>
      <c r="P39" s="128"/>
      <c r="Q39" s="128"/>
    </row>
    <row r="40" spans="1:17" ht="11.25" customHeight="1" x14ac:dyDescent="0.3">
      <c r="A40" s="918" t="s">
        <v>393</v>
      </c>
      <c r="B40" s="918"/>
      <c r="C40" s="918"/>
      <c r="D40" s="918"/>
      <c r="E40" s="918"/>
      <c r="F40" s="918"/>
      <c r="G40" s="918"/>
      <c r="H40" s="918"/>
      <c r="I40" s="918"/>
      <c r="J40" s="918"/>
      <c r="K40" s="128"/>
      <c r="L40" s="128"/>
      <c r="M40" s="128"/>
      <c r="N40" s="128"/>
      <c r="O40" s="128"/>
      <c r="P40" s="128"/>
      <c r="Q40" s="128"/>
    </row>
    <row r="41" spans="1:17" ht="53.25" customHeight="1" x14ac:dyDescent="0.3">
      <c r="A41" s="918" t="s">
        <v>760</v>
      </c>
      <c r="B41" s="918"/>
      <c r="C41" s="918"/>
      <c r="D41" s="918"/>
      <c r="E41" s="918"/>
      <c r="F41" s="918"/>
      <c r="G41" s="918"/>
      <c r="H41" s="918"/>
      <c r="I41" s="918"/>
      <c r="J41" s="918"/>
      <c r="K41" s="267"/>
      <c r="L41" s="128"/>
      <c r="M41" s="128"/>
      <c r="N41" s="128"/>
      <c r="O41" s="128"/>
      <c r="P41" s="128"/>
      <c r="Q41" s="128"/>
    </row>
    <row r="42" spans="1:17" ht="63.75" customHeight="1" x14ac:dyDescent="0.3">
      <c r="A42" s="918" t="s">
        <v>761</v>
      </c>
      <c r="B42" s="918"/>
      <c r="C42" s="918"/>
      <c r="D42" s="918"/>
      <c r="E42" s="918"/>
      <c r="F42" s="918"/>
      <c r="G42" s="918"/>
      <c r="H42" s="918"/>
      <c r="I42" s="918"/>
      <c r="J42" s="918"/>
      <c r="K42" s="267"/>
      <c r="L42" s="128"/>
      <c r="M42" s="128"/>
      <c r="N42" s="128"/>
      <c r="O42" s="128"/>
      <c r="P42" s="128"/>
      <c r="Q42" s="128"/>
    </row>
    <row r="43" spans="1:17" ht="44.25" customHeight="1" x14ac:dyDescent="0.3">
      <c r="A43" s="918" t="s">
        <v>438</v>
      </c>
      <c r="B43" s="918"/>
      <c r="C43" s="918"/>
      <c r="D43" s="918"/>
      <c r="E43" s="918"/>
      <c r="F43" s="918"/>
      <c r="G43" s="918"/>
      <c r="H43" s="918"/>
      <c r="I43" s="918"/>
      <c r="J43" s="918"/>
      <c r="K43" s="128"/>
      <c r="L43" s="128"/>
      <c r="M43" s="128"/>
      <c r="N43" s="128"/>
      <c r="O43" s="128"/>
      <c r="P43" s="128"/>
      <c r="Q43" s="128"/>
    </row>
  </sheetData>
  <sheetProtection sheet="1" objects="1" scenarios="1"/>
  <mergeCells count="10">
    <mergeCell ref="A38:J38"/>
    <mergeCell ref="A43:J43"/>
    <mergeCell ref="A1:K1"/>
    <mergeCell ref="A35:J35"/>
    <mergeCell ref="A36:J36"/>
    <mergeCell ref="A37:J37"/>
    <mergeCell ref="A40:J40"/>
    <mergeCell ref="B5:I5"/>
    <mergeCell ref="A41:J41"/>
    <mergeCell ref="A42:J42"/>
  </mergeCells>
  <hyperlinks>
    <hyperlink ref="A39" r:id="rId1"/>
  </hyperlinks>
  <pageMargins left="0.31496062992125984" right="0.27559055118110237" top="0.51181102362204722" bottom="0.51181102362204722" header="0.51181102362204722" footer="0.51181102362204722"/>
  <pageSetup paperSize="9" scale="8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workbookViewId="0">
      <selection sqref="A1:K1"/>
    </sheetView>
  </sheetViews>
  <sheetFormatPr defaultColWidth="9.1328125" defaultRowHeight="12.75" x14ac:dyDescent="0.35"/>
  <cols>
    <col min="1" max="1" width="12.1328125" style="377" customWidth="1"/>
    <col min="2" max="2" width="8.73046875" style="377" customWidth="1"/>
    <col min="3" max="11" width="7.265625" style="377" customWidth="1"/>
    <col min="12" max="16384" width="9.1328125" style="377"/>
  </cols>
  <sheetData>
    <row r="1" spans="1:12" ht="24.75" customHeight="1" x14ac:dyDescent="0.35">
      <c r="A1" s="964" t="s">
        <v>493</v>
      </c>
      <c r="B1" s="965"/>
      <c r="C1" s="965"/>
      <c r="D1" s="965"/>
      <c r="E1" s="965"/>
      <c r="F1" s="965"/>
      <c r="G1" s="965"/>
      <c r="H1" s="965"/>
      <c r="I1" s="965"/>
      <c r="J1" s="965"/>
      <c r="K1" s="965"/>
    </row>
    <row r="2" spans="1:12" s="684" customFormat="1" ht="13.15" x14ac:dyDescent="0.35">
      <c r="A2" s="867" t="s">
        <v>687</v>
      </c>
      <c r="B2" s="867"/>
      <c r="C2" s="867"/>
      <c r="D2" s="734"/>
      <c r="E2" s="868"/>
      <c r="F2" s="734"/>
      <c r="G2" s="868"/>
      <c r="H2" s="734"/>
      <c r="I2" s="869"/>
      <c r="J2" s="870"/>
      <c r="K2" s="870"/>
    </row>
    <row r="3" spans="1:12" s="684" customFormat="1" x14ac:dyDescent="0.35">
      <c r="A3" s="967" t="s">
        <v>0</v>
      </c>
      <c r="B3" s="967"/>
      <c r="C3" s="115"/>
      <c r="D3" s="113"/>
      <c r="E3" s="114"/>
      <c r="F3" s="113"/>
      <c r="G3" s="114"/>
      <c r="H3" s="113"/>
      <c r="I3" s="114"/>
      <c r="J3" s="113"/>
      <c r="K3" s="113"/>
    </row>
    <row r="4" spans="1:12" s="684" customFormat="1" ht="13.15" x14ac:dyDescent="0.4">
      <c r="A4" s="638"/>
      <c r="B4" s="619"/>
      <c r="C4" s="115"/>
      <c r="D4" s="113"/>
      <c r="E4" s="114"/>
      <c r="F4" s="113"/>
      <c r="G4" s="114"/>
      <c r="H4" s="113"/>
      <c r="I4" s="114"/>
      <c r="J4" s="113"/>
      <c r="K4" s="113"/>
      <c r="L4" s="686"/>
    </row>
    <row r="5" spans="1:12" s="684" customFormat="1" ht="12" customHeight="1" x14ac:dyDescent="0.35">
      <c r="A5" s="685"/>
      <c r="B5" s="972" t="s">
        <v>492</v>
      </c>
      <c r="C5" s="972"/>
      <c r="D5" s="972"/>
      <c r="E5" s="972"/>
      <c r="F5" s="972"/>
      <c r="G5" s="972"/>
      <c r="H5" s="972"/>
      <c r="I5" s="972"/>
      <c r="J5" s="972"/>
      <c r="K5" s="972"/>
      <c r="L5" s="972"/>
    </row>
    <row r="6" spans="1:12" ht="12.75" customHeight="1" x14ac:dyDescent="0.35">
      <c r="A6" s="674"/>
      <c r="B6" s="971" t="s">
        <v>490</v>
      </c>
      <c r="C6" s="971"/>
      <c r="D6" s="971"/>
      <c r="E6" s="971"/>
      <c r="F6" s="971"/>
      <c r="G6" s="971"/>
      <c r="H6" s="971"/>
      <c r="I6" s="971"/>
      <c r="J6" s="971"/>
      <c r="K6" s="971"/>
      <c r="L6" s="971"/>
    </row>
    <row r="7" spans="1:12" s="618" customFormat="1" ht="22.5" customHeight="1" x14ac:dyDescent="0.35">
      <c r="A7" s="672"/>
      <c r="B7" s="672"/>
      <c r="C7" s="876">
        <v>9</v>
      </c>
      <c r="D7" s="876">
        <v>8</v>
      </c>
      <c r="E7" s="876">
        <v>7</v>
      </c>
      <c r="F7" s="876">
        <v>6</v>
      </c>
      <c r="G7" s="876">
        <v>5</v>
      </c>
      <c r="H7" s="876">
        <v>4</v>
      </c>
      <c r="I7" s="876">
        <v>3</v>
      </c>
      <c r="J7" s="876">
        <v>2</v>
      </c>
      <c r="K7" s="876">
        <v>1</v>
      </c>
      <c r="L7" s="683" t="s">
        <v>488</v>
      </c>
    </row>
    <row r="8" spans="1:12" ht="12" customHeight="1" x14ac:dyDescent="0.35">
      <c r="A8" s="968" t="s">
        <v>730</v>
      </c>
      <c r="B8" s="675" t="s">
        <v>15</v>
      </c>
      <c r="C8" s="670">
        <v>0</v>
      </c>
      <c r="D8" s="670">
        <v>0</v>
      </c>
      <c r="E8" s="670" t="s">
        <v>412</v>
      </c>
      <c r="F8" s="670">
        <v>10</v>
      </c>
      <c r="G8" s="670">
        <v>13</v>
      </c>
      <c r="H8" s="670">
        <v>18</v>
      </c>
      <c r="I8" s="670">
        <v>62</v>
      </c>
      <c r="J8" s="670">
        <v>37</v>
      </c>
      <c r="K8" s="670">
        <v>36</v>
      </c>
      <c r="L8" s="670">
        <v>103</v>
      </c>
    </row>
    <row r="9" spans="1:12" ht="12" customHeight="1" x14ac:dyDescent="0.35">
      <c r="A9" s="968"/>
      <c r="B9" s="675">
        <v>1</v>
      </c>
      <c r="C9" s="670">
        <v>0</v>
      </c>
      <c r="D9" s="670">
        <v>0</v>
      </c>
      <c r="E9" s="670" t="s">
        <v>412</v>
      </c>
      <c r="F9" s="670">
        <v>14</v>
      </c>
      <c r="G9" s="670">
        <v>32</v>
      </c>
      <c r="H9" s="670">
        <v>86</v>
      </c>
      <c r="I9" s="670">
        <v>224</v>
      </c>
      <c r="J9" s="670">
        <v>348</v>
      </c>
      <c r="K9" s="670">
        <v>258</v>
      </c>
      <c r="L9" s="670">
        <v>427</v>
      </c>
    </row>
    <row r="10" spans="1:12" ht="12" customHeight="1" x14ac:dyDescent="0.35">
      <c r="A10" s="968"/>
      <c r="B10" s="675">
        <v>2</v>
      </c>
      <c r="C10" s="670" t="s">
        <v>412</v>
      </c>
      <c r="D10" s="670">
        <v>11</v>
      </c>
      <c r="E10" s="670">
        <v>38</v>
      </c>
      <c r="F10" s="670">
        <v>172</v>
      </c>
      <c r="G10" s="670">
        <v>541</v>
      </c>
      <c r="H10" s="670">
        <v>1247</v>
      </c>
      <c r="I10" s="670">
        <v>4504</v>
      </c>
      <c r="J10" s="670">
        <v>5689</v>
      </c>
      <c r="K10" s="670">
        <v>2786</v>
      </c>
      <c r="L10" s="670">
        <v>2346</v>
      </c>
    </row>
    <row r="11" spans="1:12" ht="12" customHeight="1" x14ac:dyDescent="0.35">
      <c r="A11" s="968"/>
      <c r="B11" s="675">
        <v>3</v>
      </c>
      <c r="C11" s="670">
        <v>6</v>
      </c>
      <c r="D11" s="670">
        <v>30</v>
      </c>
      <c r="E11" s="670">
        <v>143</v>
      </c>
      <c r="F11" s="670">
        <v>699</v>
      </c>
      <c r="G11" s="670">
        <v>2578</v>
      </c>
      <c r="H11" s="670">
        <v>5806</v>
      </c>
      <c r="I11" s="670">
        <v>13605</v>
      </c>
      <c r="J11" s="670">
        <v>8105</v>
      </c>
      <c r="K11" s="670">
        <v>2572</v>
      </c>
      <c r="L11" s="670">
        <v>2268</v>
      </c>
    </row>
    <row r="12" spans="1:12" ht="12" customHeight="1" x14ac:dyDescent="0.35">
      <c r="A12" s="968"/>
      <c r="B12" s="675">
        <v>4</v>
      </c>
      <c r="C12" s="670">
        <v>333</v>
      </c>
      <c r="D12" s="670">
        <v>1744</v>
      </c>
      <c r="E12" s="670">
        <v>5970</v>
      </c>
      <c r="F12" s="670">
        <v>20793</v>
      </c>
      <c r="G12" s="670">
        <v>42206</v>
      </c>
      <c r="H12" s="670">
        <v>46461</v>
      </c>
      <c r="I12" s="670">
        <v>49729</v>
      </c>
      <c r="J12" s="670">
        <v>15641</v>
      </c>
      <c r="K12" s="670">
        <v>4328</v>
      </c>
      <c r="L12" s="670">
        <v>5459</v>
      </c>
    </row>
    <row r="13" spans="1:12" ht="12" customHeight="1" x14ac:dyDescent="0.35">
      <c r="A13" s="968"/>
      <c r="B13" s="675">
        <v>5</v>
      </c>
      <c r="C13" s="670">
        <v>12368</v>
      </c>
      <c r="D13" s="670">
        <v>23536</v>
      </c>
      <c r="E13" s="670">
        <v>38420</v>
      </c>
      <c r="F13" s="670">
        <v>59268</v>
      </c>
      <c r="G13" s="670">
        <v>53868</v>
      </c>
      <c r="H13" s="670">
        <v>29665</v>
      </c>
      <c r="I13" s="670">
        <v>16756</v>
      </c>
      <c r="J13" s="670">
        <v>3742</v>
      </c>
      <c r="K13" s="670">
        <v>1113</v>
      </c>
      <c r="L13" s="670">
        <v>3066</v>
      </c>
    </row>
    <row r="14" spans="1:12" ht="22.5" customHeight="1" x14ac:dyDescent="0.35">
      <c r="A14" s="968"/>
      <c r="B14" s="356" t="s">
        <v>38</v>
      </c>
      <c r="C14" s="670">
        <v>697</v>
      </c>
      <c r="D14" s="670">
        <v>1127</v>
      </c>
      <c r="E14" s="670">
        <v>1976</v>
      </c>
      <c r="F14" s="670">
        <v>3484</v>
      </c>
      <c r="G14" s="670">
        <v>4275</v>
      </c>
      <c r="H14" s="670">
        <v>4050</v>
      </c>
      <c r="I14" s="670">
        <v>5425</v>
      </c>
      <c r="J14" s="670">
        <v>2898</v>
      </c>
      <c r="K14" s="670">
        <v>1290</v>
      </c>
      <c r="L14" s="670">
        <v>3250</v>
      </c>
    </row>
    <row r="15" spans="1:12" ht="12.75" customHeight="1" x14ac:dyDescent="0.35">
      <c r="A15" s="674"/>
      <c r="B15" s="970" t="s">
        <v>489</v>
      </c>
      <c r="C15" s="970"/>
      <c r="D15" s="970"/>
      <c r="E15" s="970"/>
      <c r="F15" s="970"/>
      <c r="G15" s="970"/>
      <c r="H15" s="970"/>
      <c r="I15" s="970"/>
      <c r="J15" s="970"/>
      <c r="K15" s="970"/>
      <c r="L15" s="970"/>
    </row>
    <row r="16" spans="1:12" s="618" customFormat="1" ht="20.25" x14ac:dyDescent="0.35">
      <c r="A16" s="673"/>
      <c r="B16" s="676"/>
      <c r="C16" s="876">
        <v>9</v>
      </c>
      <c r="D16" s="876">
        <v>8</v>
      </c>
      <c r="E16" s="876">
        <v>7</v>
      </c>
      <c r="F16" s="876">
        <v>6</v>
      </c>
      <c r="G16" s="876">
        <v>5</v>
      </c>
      <c r="H16" s="876">
        <v>4</v>
      </c>
      <c r="I16" s="876">
        <v>3</v>
      </c>
      <c r="J16" s="876">
        <v>2</v>
      </c>
      <c r="K16" s="876">
        <v>1</v>
      </c>
      <c r="L16" s="671" t="s">
        <v>488</v>
      </c>
    </row>
    <row r="17" spans="1:12" ht="12" customHeight="1" x14ac:dyDescent="0.35">
      <c r="A17" s="975" t="s">
        <v>41</v>
      </c>
      <c r="B17" s="81" t="s">
        <v>15</v>
      </c>
      <c r="C17" s="670">
        <v>0</v>
      </c>
      <c r="D17" s="670">
        <v>0</v>
      </c>
      <c r="E17" s="670" t="s">
        <v>412</v>
      </c>
      <c r="F17" s="670">
        <v>3</v>
      </c>
      <c r="G17" s="670">
        <v>4</v>
      </c>
      <c r="H17" s="670">
        <v>5</v>
      </c>
      <c r="I17" s="670">
        <v>6</v>
      </c>
      <c r="J17" s="670">
        <v>10</v>
      </c>
      <c r="K17" s="670">
        <v>16</v>
      </c>
      <c r="L17" s="670">
        <v>82</v>
      </c>
    </row>
    <row r="18" spans="1:12" ht="12" customHeight="1" x14ac:dyDescent="0.35">
      <c r="A18" s="975"/>
      <c r="B18" s="81">
        <v>1</v>
      </c>
      <c r="C18" s="670">
        <v>0</v>
      </c>
      <c r="D18" s="670">
        <v>0</v>
      </c>
      <c r="E18" s="670" t="s">
        <v>412</v>
      </c>
      <c r="F18" s="670" t="s">
        <v>412</v>
      </c>
      <c r="G18" s="670">
        <v>0</v>
      </c>
      <c r="H18" s="670">
        <v>12</v>
      </c>
      <c r="I18" s="670">
        <v>18</v>
      </c>
      <c r="J18" s="670">
        <v>53</v>
      </c>
      <c r="K18" s="670">
        <v>232</v>
      </c>
      <c r="L18" s="670">
        <v>476</v>
      </c>
    </row>
    <row r="19" spans="1:12" ht="12" customHeight="1" x14ac:dyDescent="0.35">
      <c r="A19" s="975"/>
      <c r="B19" s="81">
        <v>2</v>
      </c>
      <c r="C19" s="670" t="s">
        <v>412</v>
      </c>
      <c r="D19" s="670">
        <v>14</v>
      </c>
      <c r="E19" s="670">
        <v>30</v>
      </c>
      <c r="F19" s="670">
        <v>54</v>
      </c>
      <c r="G19" s="670">
        <v>141</v>
      </c>
      <c r="H19" s="670">
        <v>398</v>
      </c>
      <c r="I19" s="670">
        <v>786</v>
      </c>
      <c r="J19" s="670">
        <v>2243</v>
      </c>
      <c r="K19" s="670">
        <v>5613</v>
      </c>
      <c r="L19" s="670">
        <v>3648</v>
      </c>
    </row>
    <row r="20" spans="1:12" ht="12" customHeight="1" x14ac:dyDescent="0.35">
      <c r="A20" s="975"/>
      <c r="B20" s="81">
        <v>3</v>
      </c>
      <c r="C20" s="670" t="s">
        <v>412</v>
      </c>
      <c r="D20" s="670">
        <v>16</v>
      </c>
      <c r="E20" s="670">
        <v>81</v>
      </c>
      <c r="F20" s="670">
        <v>180</v>
      </c>
      <c r="G20" s="670">
        <v>1472</v>
      </c>
      <c r="H20" s="670">
        <v>6372</v>
      </c>
      <c r="I20" s="670">
        <v>12163</v>
      </c>
      <c r="J20" s="670">
        <v>16412</v>
      </c>
      <c r="K20" s="670">
        <v>13051</v>
      </c>
      <c r="L20" s="670">
        <v>3415</v>
      </c>
    </row>
    <row r="21" spans="1:12" ht="12" customHeight="1" x14ac:dyDescent="0.35">
      <c r="A21" s="975"/>
      <c r="B21" s="81">
        <v>4</v>
      </c>
      <c r="C21" s="670">
        <v>179</v>
      </c>
      <c r="D21" s="670">
        <v>1837</v>
      </c>
      <c r="E21" s="670">
        <v>7058</v>
      </c>
      <c r="F21" s="670">
        <v>15527</v>
      </c>
      <c r="G21" s="670">
        <v>49020</v>
      </c>
      <c r="H21" s="670">
        <v>74076</v>
      </c>
      <c r="I21" s="670">
        <v>42651</v>
      </c>
      <c r="J21" s="670">
        <v>22275</v>
      </c>
      <c r="K21" s="670">
        <v>8444</v>
      </c>
      <c r="L21" s="670">
        <v>3722</v>
      </c>
    </row>
    <row r="22" spans="1:12" ht="12" customHeight="1" x14ac:dyDescent="0.35">
      <c r="A22" s="975"/>
      <c r="B22" s="81">
        <v>5</v>
      </c>
      <c r="C22" s="670">
        <v>16856</v>
      </c>
      <c r="D22" s="670">
        <v>30484</v>
      </c>
      <c r="E22" s="670">
        <v>39989</v>
      </c>
      <c r="F22" s="670">
        <v>38587</v>
      </c>
      <c r="G22" s="670">
        <v>41871</v>
      </c>
      <c r="H22" s="670">
        <v>23074</v>
      </c>
      <c r="I22" s="670">
        <v>4395</v>
      </c>
      <c r="J22" s="670">
        <v>1014</v>
      </c>
      <c r="K22" s="670">
        <v>306</v>
      </c>
      <c r="L22" s="670">
        <v>1077</v>
      </c>
    </row>
    <row r="23" spans="1:12" ht="22.5" customHeight="1" x14ac:dyDescent="0.35">
      <c r="A23" s="976"/>
      <c r="B23" s="356" t="s">
        <v>38</v>
      </c>
      <c r="C23" s="668">
        <v>1283</v>
      </c>
      <c r="D23" s="668">
        <v>1933</v>
      </c>
      <c r="E23" s="668">
        <v>2611</v>
      </c>
      <c r="F23" s="668">
        <v>2728</v>
      </c>
      <c r="G23" s="668">
        <v>4470</v>
      </c>
      <c r="H23" s="668">
        <v>4865</v>
      </c>
      <c r="I23" s="668">
        <v>3205</v>
      </c>
      <c r="J23" s="668">
        <v>2649</v>
      </c>
      <c r="K23" s="668">
        <v>2160</v>
      </c>
      <c r="L23" s="668">
        <v>2397</v>
      </c>
    </row>
    <row r="24" spans="1:12" x14ac:dyDescent="0.35">
      <c r="A24" s="682"/>
      <c r="B24" s="681"/>
      <c r="C24" s="680"/>
      <c r="D24" s="680"/>
      <c r="E24" s="680"/>
      <c r="F24" s="680"/>
      <c r="G24" s="680"/>
      <c r="H24" s="680"/>
      <c r="I24" s="680"/>
      <c r="J24" s="680"/>
      <c r="K24" s="680"/>
      <c r="L24" s="679"/>
    </row>
    <row r="25" spans="1:12" ht="12" customHeight="1" x14ac:dyDescent="0.35">
      <c r="A25" s="678"/>
      <c r="B25" s="969" t="s">
        <v>491</v>
      </c>
      <c r="C25" s="969"/>
      <c r="D25" s="969"/>
      <c r="E25" s="969"/>
      <c r="F25" s="969"/>
      <c r="G25" s="969"/>
      <c r="H25" s="969"/>
      <c r="I25" s="969"/>
      <c r="J25" s="969"/>
      <c r="K25" s="969"/>
      <c r="L25" s="969"/>
    </row>
    <row r="26" spans="1:12" ht="12.75" customHeight="1" x14ac:dyDescent="0.35">
      <c r="A26" s="674"/>
      <c r="B26" s="355"/>
      <c r="C26" s="966" t="s">
        <v>490</v>
      </c>
      <c r="D26" s="966"/>
      <c r="E26" s="966"/>
      <c r="F26" s="966"/>
      <c r="G26" s="966"/>
      <c r="H26" s="966"/>
      <c r="I26" s="966"/>
      <c r="J26" s="966"/>
      <c r="K26" s="966"/>
      <c r="L26" s="677"/>
    </row>
    <row r="27" spans="1:12" s="618" customFormat="1" ht="20.25" x14ac:dyDescent="0.35">
      <c r="A27" s="673"/>
      <c r="B27" s="676"/>
      <c r="C27" s="876">
        <v>9</v>
      </c>
      <c r="D27" s="876">
        <v>8</v>
      </c>
      <c r="E27" s="876">
        <v>7</v>
      </c>
      <c r="F27" s="876">
        <v>6</v>
      </c>
      <c r="G27" s="876">
        <v>5</v>
      </c>
      <c r="H27" s="876">
        <v>4</v>
      </c>
      <c r="I27" s="876">
        <v>3</v>
      </c>
      <c r="J27" s="876">
        <v>2</v>
      </c>
      <c r="K27" s="876">
        <v>1</v>
      </c>
      <c r="L27" s="671" t="s">
        <v>488</v>
      </c>
    </row>
    <row r="28" spans="1:12" ht="12" customHeight="1" x14ac:dyDescent="0.35">
      <c r="A28" s="968" t="s">
        <v>730</v>
      </c>
      <c r="B28" s="675" t="s">
        <v>15</v>
      </c>
      <c r="C28" s="670">
        <v>0</v>
      </c>
      <c r="D28" s="670">
        <v>0</v>
      </c>
      <c r="E28" s="670" t="s">
        <v>412</v>
      </c>
      <c r="F28" s="670">
        <v>10</v>
      </c>
      <c r="G28" s="670">
        <v>13</v>
      </c>
      <c r="H28" s="670">
        <v>18</v>
      </c>
      <c r="I28" s="670">
        <v>62</v>
      </c>
      <c r="J28" s="670">
        <v>38</v>
      </c>
      <c r="K28" s="670">
        <v>38</v>
      </c>
      <c r="L28" s="670">
        <v>2738</v>
      </c>
    </row>
    <row r="29" spans="1:12" ht="12" customHeight="1" x14ac:dyDescent="0.35">
      <c r="A29" s="968"/>
      <c r="B29" s="675">
        <v>1</v>
      </c>
      <c r="C29" s="670">
        <v>0</v>
      </c>
      <c r="D29" s="670">
        <v>0</v>
      </c>
      <c r="E29" s="670" t="s">
        <v>412</v>
      </c>
      <c r="F29" s="670">
        <v>14</v>
      </c>
      <c r="G29" s="670">
        <v>32</v>
      </c>
      <c r="H29" s="670">
        <v>87</v>
      </c>
      <c r="I29" s="670">
        <v>229</v>
      </c>
      <c r="J29" s="670">
        <v>352</v>
      </c>
      <c r="K29" s="670">
        <v>262</v>
      </c>
      <c r="L29" s="670">
        <v>2296</v>
      </c>
    </row>
    <row r="30" spans="1:12" ht="12" customHeight="1" x14ac:dyDescent="0.35">
      <c r="A30" s="968"/>
      <c r="B30" s="675">
        <v>2</v>
      </c>
      <c r="C30" s="670" t="s">
        <v>412</v>
      </c>
      <c r="D30" s="670">
        <v>11</v>
      </c>
      <c r="E30" s="670">
        <v>38</v>
      </c>
      <c r="F30" s="670">
        <v>174</v>
      </c>
      <c r="G30" s="670">
        <v>545</v>
      </c>
      <c r="H30" s="670">
        <v>1251</v>
      </c>
      <c r="I30" s="670">
        <v>4532</v>
      </c>
      <c r="J30" s="670">
        <v>5758</v>
      </c>
      <c r="K30" s="670">
        <v>2815</v>
      </c>
      <c r="L30" s="670">
        <v>4968</v>
      </c>
    </row>
    <row r="31" spans="1:12" ht="12" customHeight="1" x14ac:dyDescent="0.35">
      <c r="A31" s="968"/>
      <c r="B31" s="675">
        <v>3</v>
      </c>
      <c r="C31" s="670">
        <v>6</v>
      </c>
      <c r="D31" s="670">
        <v>30</v>
      </c>
      <c r="E31" s="670">
        <v>143</v>
      </c>
      <c r="F31" s="670">
        <v>700</v>
      </c>
      <c r="G31" s="670">
        <v>2580</v>
      </c>
      <c r="H31" s="670">
        <v>5806</v>
      </c>
      <c r="I31" s="670">
        <v>13620</v>
      </c>
      <c r="J31" s="670">
        <v>8134</v>
      </c>
      <c r="K31" s="670">
        <v>2583</v>
      </c>
      <c r="L31" s="670">
        <v>2846</v>
      </c>
    </row>
    <row r="32" spans="1:12" ht="12" customHeight="1" x14ac:dyDescent="0.35">
      <c r="A32" s="968"/>
      <c r="B32" s="675">
        <v>4</v>
      </c>
      <c r="C32" s="670">
        <v>333</v>
      </c>
      <c r="D32" s="670">
        <v>1744</v>
      </c>
      <c r="E32" s="670">
        <v>5970</v>
      </c>
      <c r="F32" s="670">
        <v>20798</v>
      </c>
      <c r="G32" s="670">
        <v>42222</v>
      </c>
      <c r="H32" s="670">
        <v>46478</v>
      </c>
      <c r="I32" s="670">
        <v>49765</v>
      </c>
      <c r="J32" s="670">
        <v>15706</v>
      </c>
      <c r="K32" s="670">
        <v>4352</v>
      </c>
      <c r="L32" s="670">
        <v>6296</v>
      </c>
    </row>
    <row r="33" spans="1:13" ht="12" customHeight="1" x14ac:dyDescent="0.35">
      <c r="A33" s="968"/>
      <c r="B33" s="675">
        <v>5</v>
      </c>
      <c r="C33" s="670">
        <v>12369</v>
      </c>
      <c r="D33" s="670">
        <v>23538</v>
      </c>
      <c r="E33" s="670">
        <v>38422</v>
      </c>
      <c r="F33" s="670">
        <v>59273</v>
      </c>
      <c r="G33" s="670">
        <v>53879</v>
      </c>
      <c r="H33" s="670">
        <v>29674</v>
      </c>
      <c r="I33" s="670">
        <v>16777</v>
      </c>
      <c r="J33" s="670">
        <v>3758</v>
      </c>
      <c r="K33" s="670">
        <v>1120</v>
      </c>
      <c r="L33" s="670">
        <v>3324</v>
      </c>
    </row>
    <row r="34" spans="1:13" ht="22.5" customHeight="1" x14ac:dyDescent="0.35">
      <c r="A34" s="968"/>
      <c r="B34" s="356" t="s">
        <v>38</v>
      </c>
      <c r="C34" s="668">
        <v>698</v>
      </c>
      <c r="D34" s="668">
        <v>1127</v>
      </c>
      <c r="E34" s="668">
        <v>1976</v>
      </c>
      <c r="F34" s="668">
        <v>3484</v>
      </c>
      <c r="G34" s="668">
        <v>4276</v>
      </c>
      <c r="H34" s="668">
        <v>4052</v>
      </c>
      <c r="I34" s="668">
        <v>5432</v>
      </c>
      <c r="J34" s="668">
        <v>2903</v>
      </c>
      <c r="K34" s="668">
        <v>1296</v>
      </c>
      <c r="L34" s="668">
        <v>4084</v>
      </c>
    </row>
    <row r="35" spans="1:13" ht="12.75" customHeight="1" x14ac:dyDescent="0.35">
      <c r="A35" s="674"/>
      <c r="B35" s="971" t="s">
        <v>489</v>
      </c>
      <c r="C35" s="971"/>
      <c r="D35" s="971"/>
      <c r="E35" s="971"/>
      <c r="F35" s="971"/>
      <c r="G35" s="971"/>
      <c r="H35" s="971"/>
      <c r="I35" s="971"/>
      <c r="J35" s="971"/>
      <c r="K35" s="971"/>
      <c r="L35" s="971"/>
    </row>
    <row r="36" spans="1:13" s="618" customFormat="1" ht="20.25" x14ac:dyDescent="0.35">
      <c r="A36" s="673"/>
      <c r="B36" s="672"/>
      <c r="C36" s="876">
        <v>9</v>
      </c>
      <c r="D36" s="876">
        <v>8</v>
      </c>
      <c r="E36" s="876">
        <v>7</v>
      </c>
      <c r="F36" s="876">
        <v>6</v>
      </c>
      <c r="G36" s="876">
        <v>5</v>
      </c>
      <c r="H36" s="876">
        <v>4</v>
      </c>
      <c r="I36" s="876">
        <v>3</v>
      </c>
      <c r="J36" s="876">
        <v>2</v>
      </c>
      <c r="K36" s="876">
        <v>1</v>
      </c>
      <c r="L36" s="671" t="s">
        <v>488</v>
      </c>
    </row>
    <row r="37" spans="1:13" ht="12" customHeight="1" x14ac:dyDescent="0.35">
      <c r="A37" s="975" t="s">
        <v>41</v>
      </c>
      <c r="B37" s="666" t="s">
        <v>15</v>
      </c>
      <c r="C37" s="670">
        <v>0</v>
      </c>
      <c r="D37" s="670">
        <v>0</v>
      </c>
      <c r="E37" s="670" t="s">
        <v>412</v>
      </c>
      <c r="F37" s="670">
        <v>3</v>
      </c>
      <c r="G37" s="670">
        <v>4</v>
      </c>
      <c r="H37" s="670">
        <v>5</v>
      </c>
      <c r="I37" s="670">
        <v>6</v>
      </c>
      <c r="J37" s="670">
        <v>11</v>
      </c>
      <c r="K37" s="670">
        <v>17</v>
      </c>
      <c r="L37" s="670">
        <v>2592</v>
      </c>
    </row>
    <row r="38" spans="1:13" ht="12" customHeight="1" x14ac:dyDescent="0.35">
      <c r="A38" s="975"/>
      <c r="B38" s="666">
        <v>1</v>
      </c>
      <c r="C38" s="670">
        <v>0</v>
      </c>
      <c r="D38" s="670">
        <v>0</v>
      </c>
      <c r="E38" s="670" t="s">
        <v>412</v>
      </c>
      <c r="F38" s="670" t="s">
        <v>412</v>
      </c>
      <c r="G38" s="670" t="s">
        <v>412</v>
      </c>
      <c r="H38" s="670">
        <v>13</v>
      </c>
      <c r="I38" s="670">
        <v>20</v>
      </c>
      <c r="J38" s="670">
        <v>56</v>
      </c>
      <c r="K38" s="670">
        <v>247</v>
      </c>
      <c r="L38" s="670">
        <v>2263</v>
      </c>
    </row>
    <row r="39" spans="1:13" ht="12" customHeight="1" x14ac:dyDescent="0.35">
      <c r="A39" s="975"/>
      <c r="B39" s="666">
        <v>2</v>
      </c>
      <c r="C39" s="670" t="s">
        <v>412</v>
      </c>
      <c r="D39" s="670">
        <v>15</v>
      </c>
      <c r="E39" s="670">
        <v>30</v>
      </c>
      <c r="F39" s="670">
        <v>55</v>
      </c>
      <c r="G39" s="670">
        <v>145</v>
      </c>
      <c r="H39" s="670">
        <v>432</v>
      </c>
      <c r="I39" s="670">
        <v>837</v>
      </c>
      <c r="J39" s="670">
        <v>2332</v>
      </c>
      <c r="K39" s="670">
        <v>5835</v>
      </c>
      <c r="L39" s="670">
        <v>6026</v>
      </c>
    </row>
    <row r="40" spans="1:13" ht="12" customHeight="1" x14ac:dyDescent="0.35">
      <c r="A40" s="975"/>
      <c r="B40" s="666">
        <v>3</v>
      </c>
      <c r="C40" s="670" t="s">
        <v>412</v>
      </c>
      <c r="D40" s="670">
        <v>16</v>
      </c>
      <c r="E40" s="670">
        <v>81</v>
      </c>
      <c r="F40" s="670">
        <v>181</v>
      </c>
      <c r="G40" s="670">
        <v>1479</v>
      </c>
      <c r="H40" s="670">
        <v>6396</v>
      </c>
      <c r="I40" s="670">
        <v>12238</v>
      </c>
      <c r="J40" s="670">
        <v>16541</v>
      </c>
      <c r="K40" s="670">
        <v>13246</v>
      </c>
      <c r="L40" s="670">
        <v>4076</v>
      </c>
    </row>
    <row r="41" spans="1:13" ht="12" customHeight="1" x14ac:dyDescent="0.35">
      <c r="A41" s="975"/>
      <c r="B41" s="666">
        <v>4</v>
      </c>
      <c r="C41" s="670">
        <v>179</v>
      </c>
      <c r="D41" s="670">
        <v>1838</v>
      </c>
      <c r="E41" s="670">
        <v>7058</v>
      </c>
      <c r="F41" s="670">
        <v>15529</v>
      </c>
      <c r="G41" s="670">
        <v>49048</v>
      </c>
      <c r="H41" s="670">
        <v>74159</v>
      </c>
      <c r="I41" s="670">
        <v>42761</v>
      </c>
      <c r="J41" s="670">
        <v>22426</v>
      </c>
      <c r="K41" s="670">
        <v>8573</v>
      </c>
      <c r="L41" s="670">
        <v>4149</v>
      </c>
    </row>
    <row r="42" spans="1:13" ht="12" customHeight="1" x14ac:dyDescent="0.35">
      <c r="A42" s="975"/>
      <c r="B42" s="666">
        <v>5</v>
      </c>
      <c r="C42" s="670">
        <v>16859</v>
      </c>
      <c r="D42" s="670">
        <v>30486</v>
      </c>
      <c r="E42" s="670">
        <v>39996</v>
      </c>
      <c r="F42" s="670">
        <v>38592</v>
      </c>
      <c r="G42" s="670">
        <v>41900</v>
      </c>
      <c r="H42" s="670">
        <v>23105</v>
      </c>
      <c r="I42" s="670">
        <v>4419</v>
      </c>
      <c r="J42" s="670">
        <v>1034</v>
      </c>
      <c r="K42" s="670">
        <v>314</v>
      </c>
      <c r="L42" s="670">
        <v>1134</v>
      </c>
    </row>
    <row r="43" spans="1:13" ht="22.5" customHeight="1" x14ac:dyDescent="0.35">
      <c r="A43" s="976"/>
      <c r="B43" s="669" t="s">
        <v>38</v>
      </c>
      <c r="C43" s="668">
        <v>1283</v>
      </c>
      <c r="D43" s="668">
        <v>1933</v>
      </c>
      <c r="E43" s="668">
        <v>2611</v>
      </c>
      <c r="F43" s="668">
        <v>2729</v>
      </c>
      <c r="G43" s="668">
        <v>4476</v>
      </c>
      <c r="H43" s="668">
        <v>4875</v>
      </c>
      <c r="I43" s="668">
        <v>3222</v>
      </c>
      <c r="J43" s="668">
        <v>2674</v>
      </c>
      <c r="K43" s="668">
        <v>2184</v>
      </c>
      <c r="L43" s="668">
        <v>3107</v>
      </c>
    </row>
    <row r="44" spans="1:13" x14ac:dyDescent="0.35">
      <c r="A44" s="667"/>
      <c r="B44" s="666"/>
      <c r="C44" s="665"/>
      <c r="D44" s="665"/>
      <c r="E44" s="665"/>
      <c r="F44" s="665"/>
      <c r="G44" s="665"/>
      <c r="H44" s="665"/>
      <c r="I44" s="665"/>
      <c r="J44" s="665"/>
      <c r="K44" s="193"/>
      <c r="L44" s="183" t="s">
        <v>614</v>
      </c>
    </row>
    <row r="45" spans="1:13" ht="55.5" customHeight="1" x14ac:dyDescent="0.35">
      <c r="A45" s="977" t="s">
        <v>487</v>
      </c>
      <c r="B45" s="977"/>
      <c r="C45" s="977"/>
      <c r="D45" s="977"/>
      <c r="E45" s="977"/>
      <c r="F45" s="977"/>
      <c r="G45" s="977"/>
      <c r="H45" s="977"/>
      <c r="I45" s="977"/>
      <c r="J45" s="977"/>
      <c r="K45" s="977"/>
      <c r="L45" s="977"/>
    </row>
    <row r="46" spans="1:13" ht="12.75" customHeight="1" x14ac:dyDescent="0.35">
      <c r="A46" s="346" t="s">
        <v>168</v>
      </c>
      <c r="B46" s="664"/>
      <c r="C46" s="664"/>
      <c r="D46" s="664"/>
      <c r="E46" s="664"/>
      <c r="F46" s="664"/>
      <c r="G46" s="664"/>
      <c r="H46" s="664"/>
      <c r="I46" s="664"/>
      <c r="J46" s="664"/>
      <c r="K46" s="664"/>
      <c r="L46" s="664"/>
    </row>
    <row r="47" spans="1:13" ht="13.5" customHeight="1" x14ac:dyDescent="0.35">
      <c r="A47" s="918" t="s">
        <v>174</v>
      </c>
      <c r="B47" s="918"/>
      <c r="C47" s="918"/>
      <c r="D47" s="918"/>
      <c r="E47" s="918"/>
      <c r="F47" s="918"/>
      <c r="G47" s="918"/>
      <c r="H47" s="918"/>
      <c r="I47" s="918"/>
      <c r="J47" s="918"/>
      <c r="K47" s="918"/>
    </row>
    <row r="48" spans="1:13" ht="43.5" customHeight="1" x14ac:dyDescent="0.35">
      <c r="A48" s="973" t="s">
        <v>486</v>
      </c>
      <c r="B48" s="973"/>
      <c r="C48" s="973"/>
      <c r="D48" s="973"/>
      <c r="E48" s="973"/>
      <c r="F48" s="973"/>
      <c r="G48" s="973"/>
      <c r="H48" s="973"/>
      <c r="I48" s="973"/>
      <c r="J48" s="973"/>
      <c r="K48" s="973"/>
      <c r="L48" s="186"/>
      <c r="M48" s="186"/>
    </row>
    <row r="49" spans="1:13" ht="27" customHeight="1" x14ac:dyDescent="0.35">
      <c r="A49" s="973" t="s">
        <v>485</v>
      </c>
      <c r="B49" s="973"/>
      <c r="C49" s="973"/>
      <c r="D49" s="973"/>
      <c r="E49" s="973"/>
      <c r="F49" s="973"/>
      <c r="G49" s="973"/>
      <c r="H49" s="973"/>
      <c r="I49" s="973"/>
      <c r="J49" s="973"/>
      <c r="K49" s="973"/>
      <c r="L49" s="973"/>
      <c r="M49" s="186"/>
    </row>
    <row r="50" spans="1:13" ht="37.5" customHeight="1" x14ac:dyDescent="0.35">
      <c r="A50" s="915" t="s">
        <v>484</v>
      </c>
      <c r="B50" s="915"/>
      <c r="C50" s="915"/>
      <c r="D50" s="915"/>
      <c r="E50" s="915"/>
      <c r="F50" s="915"/>
      <c r="G50" s="915"/>
      <c r="H50" s="915"/>
      <c r="I50" s="915"/>
      <c r="J50" s="915"/>
      <c r="K50" s="915"/>
    </row>
    <row r="52" spans="1:13" x14ac:dyDescent="0.35">
      <c r="A52" s="930" t="s">
        <v>37</v>
      </c>
      <c r="B52" s="930"/>
      <c r="C52" s="930"/>
      <c r="D52" s="930"/>
      <c r="E52" s="930"/>
      <c r="F52" s="930"/>
      <c r="G52" s="930"/>
      <c r="H52" s="930"/>
      <c r="I52" s="930"/>
      <c r="J52" s="930"/>
      <c r="K52" s="930"/>
    </row>
    <row r="55" spans="1:13" ht="12.75" customHeight="1" x14ac:dyDescent="0.35">
      <c r="A55" s="974"/>
      <c r="B55" s="974"/>
      <c r="C55" s="974"/>
      <c r="D55" s="974"/>
      <c r="E55" s="974"/>
      <c r="F55" s="974"/>
      <c r="G55" s="974"/>
      <c r="H55" s="974"/>
    </row>
  </sheetData>
  <sheetProtection sheet="1" objects="1" scenarios="1"/>
  <mergeCells count="19">
    <mergeCell ref="A49:L49"/>
    <mergeCell ref="A55:H55"/>
    <mergeCell ref="A52:K52"/>
    <mergeCell ref="A17:A23"/>
    <mergeCell ref="A37:A43"/>
    <mergeCell ref="A50:K50"/>
    <mergeCell ref="A28:A34"/>
    <mergeCell ref="A47:K47"/>
    <mergeCell ref="A48:K48"/>
    <mergeCell ref="A45:L45"/>
    <mergeCell ref="B35:L35"/>
    <mergeCell ref="A1:K1"/>
    <mergeCell ref="C26:K26"/>
    <mergeCell ref="A3:B3"/>
    <mergeCell ref="A8:A14"/>
    <mergeCell ref="B25:L25"/>
    <mergeCell ref="B15:L15"/>
    <mergeCell ref="B6:L6"/>
    <mergeCell ref="B5:L5"/>
  </mergeCells>
  <hyperlinks>
    <hyperlink ref="A46" r:id="rId1"/>
  </hyperlinks>
  <pageMargins left="0.31496062992125984" right="0.27559055118110237" top="0.51181102362204722" bottom="0.51181102362204722" header="0.51181102362204722" footer="0.51181102362204722"/>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F357"/>
  </sheetPr>
  <dimension ref="A1:EK65"/>
  <sheetViews>
    <sheetView zoomScale="70" zoomScaleNormal="70" workbookViewId="0"/>
  </sheetViews>
  <sheetFormatPr defaultRowHeight="12.75" x14ac:dyDescent="0.35"/>
  <cols>
    <col min="1" max="1" width="44.265625" customWidth="1"/>
    <col min="2" max="2" width="8.3984375" bestFit="1" customWidth="1"/>
    <col min="3" max="4" width="11" bestFit="1" customWidth="1"/>
    <col min="5" max="5" width="10.265625" bestFit="1" customWidth="1"/>
    <col min="6" max="8" width="12.1328125" bestFit="1" customWidth="1"/>
    <col min="9" max="10" width="13.3984375" bestFit="1" customWidth="1"/>
    <col min="11" max="11" width="12.59765625" bestFit="1" customWidth="1"/>
    <col min="12" max="12" width="11.59765625" bestFit="1" customWidth="1"/>
    <col min="13" max="14" width="11.73046875" bestFit="1" customWidth="1"/>
    <col min="15" max="16" width="16.73046875" style="390" bestFit="1" customWidth="1"/>
    <col min="17" max="17" width="14.59765625" style="390" bestFit="1" customWidth="1"/>
    <col min="18" max="19" width="16.73046875" style="390" bestFit="1" customWidth="1"/>
    <col min="20" max="20" width="15.86328125" style="390" bestFit="1" customWidth="1"/>
    <col min="21" max="21" width="16.73046875" customWidth="1"/>
    <col min="22" max="22" width="17" customWidth="1"/>
    <col min="23" max="23" width="16" customWidth="1"/>
    <col min="24" max="25" width="14.86328125" bestFit="1" customWidth="1"/>
    <col min="26" max="26" width="16.59765625" customWidth="1"/>
    <col min="27" max="27" width="16.265625" customWidth="1"/>
    <col min="28" max="28" width="11.3984375" bestFit="1" customWidth="1"/>
    <col min="29" max="29" width="10.73046875" bestFit="1" customWidth="1"/>
    <col min="30" max="30" width="17.86328125" style="140" customWidth="1"/>
    <col min="31" max="32" width="10.59765625" bestFit="1" customWidth="1"/>
    <col min="33" max="33" width="15.1328125" bestFit="1" customWidth="1"/>
    <col min="34" max="36" width="12.1328125" bestFit="1" customWidth="1"/>
    <col min="37" max="38" width="12.86328125" bestFit="1" customWidth="1"/>
    <col min="39" max="39" width="12.1328125" bestFit="1" customWidth="1"/>
    <col min="40" max="40" width="11.1328125" bestFit="1" customWidth="1"/>
    <col min="41" max="42" width="12.1328125" bestFit="1" customWidth="1"/>
    <col min="43" max="44" width="13.3984375" style="390" bestFit="1" customWidth="1"/>
    <col min="45" max="45" width="12.59765625" style="390" bestFit="1" customWidth="1"/>
    <col min="46" max="47" width="12.73046875" style="390" bestFit="1" customWidth="1"/>
    <col min="48" max="48" width="12" style="390" bestFit="1" customWidth="1"/>
    <col min="49" max="50" width="11.73046875" bestFit="1" customWidth="1"/>
    <col min="51" max="51" width="11" bestFit="1" customWidth="1"/>
    <col min="52" max="53" width="14.265625" bestFit="1" customWidth="1"/>
    <col min="54" max="54" width="13.59765625" bestFit="1" customWidth="1"/>
    <col min="55" max="55" width="14" customWidth="1"/>
    <col min="56" max="56" width="11" bestFit="1" customWidth="1"/>
    <col min="57" max="57" width="12.1328125" customWidth="1"/>
    <col min="58" max="58" width="15.59765625" customWidth="1"/>
    <col min="59" max="59" width="16.59765625" customWidth="1"/>
    <col min="60" max="60" width="10.59765625" bestFit="1" customWidth="1"/>
    <col min="61" max="61" width="12.86328125" customWidth="1"/>
    <col min="62" max="62" width="12.1328125" bestFit="1" customWidth="1"/>
    <col min="63" max="63" width="13.265625" bestFit="1" customWidth="1"/>
    <col min="64" max="64" width="12.1328125" bestFit="1" customWidth="1"/>
    <col min="65" max="66" width="12.86328125" bestFit="1" customWidth="1"/>
    <col min="67" max="67" width="12.1328125" bestFit="1" customWidth="1"/>
    <col min="68" max="69" width="11.1328125" bestFit="1" customWidth="1"/>
    <col min="70" max="70" width="10.59765625" bestFit="1" customWidth="1"/>
    <col min="71" max="72" width="13.3984375" style="390" bestFit="1" customWidth="1"/>
    <col min="73" max="73" width="12.59765625" style="390" bestFit="1" customWidth="1"/>
    <col min="74" max="75" width="12.73046875" style="390" bestFit="1" customWidth="1"/>
    <col min="76" max="76" width="12" style="390" bestFit="1" customWidth="1"/>
    <col min="77" max="78" width="11.73046875" bestFit="1" customWidth="1"/>
    <col min="79" max="79" width="11" bestFit="1" customWidth="1"/>
    <col min="80" max="81" width="14.265625" bestFit="1" customWidth="1"/>
    <col min="82" max="82" width="13.59765625" bestFit="1" customWidth="1"/>
    <col min="83" max="84" width="11" bestFit="1" customWidth="1"/>
    <col min="85" max="85" width="10.265625" bestFit="1" customWidth="1"/>
    <col min="86" max="89" width="10.265625" style="390" customWidth="1"/>
    <col min="91" max="91" width="9" style="390"/>
    <col min="92" max="92" width="13.86328125" style="390" customWidth="1"/>
    <col min="93" max="94" width="9" style="390"/>
    <col min="95" max="95" width="10.265625" style="390" customWidth="1"/>
    <col min="96" max="96" width="9" style="390"/>
    <col min="97" max="97" width="12.86328125" style="390" customWidth="1"/>
    <col min="98" max="98" width="12.265625" style="390" customWidth="1"/>
    <col min="99" max="100" width="9" style="390"/>
    <col min="101" max="101" width="12.3984375" style="390" customWidth="1"/>
    <col min="102" max="104" width="9" style="390"/>
    <col min="105" max="105" width="10.3984375" style="390" customWidth="1"/>
    <col min="106" max="125" width="10.3984375" customWidth="1"/>
  </cols>
  <sheetData>
    <row r="1" spans="1:141" ht="13.15" x14ac:dyDescent="0.4">
      <c r="A1" s="191"/>
      <c r="D1" s="751" t="s">
        <v>412</v>
      </c>
      <c r="E1" s="392" t="s">
        <v>567</v>
      </c>
    </row>
    <row r="2" spans="1:141" ht="13.15" x14ac:dyDescent="0.4">
      <c r="A2" s="394" t="s">
        <v>318</v>
      </c>
      <c r="C2" s="390"/>
      <c r="D2" s="390"/>
      <c r="E2" s="390"/>
      <c r="F2" s="390"/>
      <c r="G2" s="390"/>
      <c r="H2" s="390"/>
      <c r="I2" s="390"/>
      <c r="J2" s="390"/>
      <c r="K2" s="390"/>
      <c r="L2" s="390"/>
      <c r="M2" s="390"/>
      <c r="N2" s="390"/>
      <c r="U2" s="390"/>
      <c r="V2" s="390"/>
      <c r="W2" s="390"/>
      <c r="X2" s="390"/>
      <c r="Y2" s="390"/>
      <c r="Z2" s="390"/>
      <c r="AA2" s="390"/>
      <c r="AB2" s="390"/>
      <c r="AC2" s="390"/>
      <c r="AE2" s="390"/>
      <c r="AF2" s="390"/>
      <c r="AG2" s="390"/>
      <c r="AH2" s="390"/>
      <c r="AI2" s="390"/>
      <c r="AJ2" s="390"/>
      <c r="AK2" s="390"/>
      <c r="AL2" s="390"/>
      <c r="AM2" s="390"/>
      <c r="AN2" s="390"/>
      <c r="AO2" s="390"/>
      <c r="AP2" s="390"/>
      <c r="AW2" s="390"/>
      <c r="AX2" s="390"/>
      <c r="AY2" s="390"/>
      <c r="AZ2" s="390"/>
      <c r="BA2" s="390"/>
      <c r="BB2" s="390"/>
      <c r="BC2" s="390"/>
      <c r="BD2" s="390"/>
      <c r="BE2" s="390"/>
      <c r="BF2" s="390"/>
      <c r="BG2" s="390"/>
      <c r="BH2" s="390"/>
      <c r="BI2" s="390"/>
      <c r="BJ2" s="390"/>
      <c r="BK2" s="390"/>
      <c r="BL2" s="390"/>
      <c r="BM2" s="390"/>
      <c r="BN2" s="390"/>
      <c r="BO2" s="390"/>
      <c r="BP2" s="390"/>
      <c r="BQ2" s="390"/>
      <c r="BR2" s="390"/>
      <c r="BY2" s="390"/>
      <c r="BZ2" s="390"/>
      <c r="CA2" s="390"/>
      <c r="CB2" s="390"/>
      <c r="CC2" s="390"/>
      <c r="CD2" s="390"/>
      <c r="CE2" s="390"/>
      <c r="CF2" s="390"/>
      <c r="CG2" s="390"/>
      <c r="DB2" s="400" t="s">
        <v>130</v>
      </c>
      <c r="DC2" s="390"/>
      <c r="DD2" s="390"/>
      <c r="DE2" s="390"/>
      <c r="DF2" s="390"/>
      <c r="DG2" s="390"/>
      <c r="DH2" s="390"/>
      <c r="DI2" s="390"/>
      <c r="DJ2" s="390"/>
    </row>
    <row r="3" spans="1:141" ht="13.15" x14ac:dyDescent="0.4">
      <c r="A3" s="399" t="s">
        <v>234</v>
      </c>
      <c r="B3" s="399" t="s">
        <v>50</v>
      </c>
      <c r="C3" s="399" t="s">
        <v>51</v>
      </c>
      <c r="D3" s="399" t="s">
        <v>52</v>
      </c>
      <c r="E3" s="399" t="s">
        <v>53</v>
      </c>
      <c r="F3" s="399" t="s">
        <v>275</v>
      </c>
      <c r="G3" s="399" t="s">
        <v>276</v>
      </c>
      <c r="H3" s="399" t="s">
        <v>277</v>
      </c>
      <c r="I3" s="399" t="s">
        <v>307</v>
      </c>
      <c r="J3" s="399" t="s">
        <v>308</v>
      </c>
      <c r="K3" s="399" t="s">
        <v>309</v>
      </c>
      <c r="L3" s="399" t="s">
        <v>278</v>
      </c>
      <c r="M3" s="399" t="s">
        <v>279</v>
      </c>
      <c r="N3" s="399" t="s">
        <v>280</v>
      </c>
      <c r="O3" s="399" t="s">
        <v>528</v>
      </c>
      <c r="P3" s="399" t="s">
        <v>529</v>
      </c>
      <c r="Q3" s="399" t="s">
        <v>530</v>
      </c>
      <c r="R3" s="399" t="s">
        <v>531</v>
      </c>
      <c r="S3" s="399" t="s">
        <v>532</v>
      </c>
      <c r="T3" s="399" t="s">
        <v>533</v>
      </c>
      <c r="U3" s="399" t="s">
        <v>494</v>
      </c>
      <c r="V3" s="399" t="s">
        <v>495</v>
      </c>
      <c r="W3" s="399" t="s">
        <v>549</v>
      </c>
      <c r="X3" s="399" t="s">
        <v>496</v>
      </c>
      <c r="Y3" s="399" t="s">
        <v>497</v>
      </c>
      <c r="Z3" s="399" t="s">
        <v>498</v>
      </c>
      <c r="AA3" s="399" t="s">
        <v>281</v>
      </c>
      <c r="AB3" s="399" t="s">
        <v>282</v>
      </c>
      <c r="AC3" s="399" t="s">
        <v>283</v>
      </c>
      <c r="AD3" s="399" t="s">
        <v>499</v>
      </c>
      <c r="AE3" s="399" t="s">
        <v>500</v>
      </c>
      <c r="AF3" s="399" t="s">
        <v>501</v>
      </c>
      <c r="AG3" s="399" t="s">
        <v>502</v>
      </c>
      <c r="AH3" s="399" t="s">
        <v>503</v>
      </c>
      <c r="AI3" s="399" t="s">
        <v>504</v>
      </c>
      <c r="AJ3" s="399" t="s">
        <v>54</v>
      </c>
      <c r="AK3" s="399" t="s">
        <v>55</v>
      </c>
      <c r="AL3" s="399" t="s">
        <v>56</v>
      </c>
      <c r="AM3" s="399" t="s">
        <v>57</v>
      </c>
      <c r="AN3" s="399" t="s">
        <v>284</v>
      </c>
      <c r="AO3" s="399" t="s">
        <v>285</v>
      </c>
      <c r="AP3" s="399" t="s">
        <v>286</v>
      </c>
      <c r="AQ3" s="399" t="s">
        <v>310</v>
      </c>
      <c r="AR3" s="399" t="s">
        <v>311</v>
      </c>
      <c r="AS3" s="399" t="s">
        <v>312</v>
      </c>
      <c r="AT3" s="399" t="s">
        <v>287</v>
      </c>
      <c r="AU3" s="399" t="s">
        <v>288</v>
      </c>
      <c r="AV3" s="399" t="s">
        <v>289</v>
      </c>
      <c r="AW3" s="399" t="s">
        <v>534</v>
      </c>
      <c r="AX3" s="399" t="s">
        <v>535</v>
      </c>
      <c r="AY3" s="399" t="s">
        <v>536</v>
      </c>
      <c r="AZ3" s="399" t="s">
        <v>537</v>
      </c>
      <c r="BA3" s="399" t="s">
        <v>538</v>
      </c>
      <c r="BB3" s="399" t="s">
        <v>539</v>
      </c>
      <c r="BC3" s="399" t="s">
        <v>505</v>
      </c>
      <c r="BD3" s="399" t="s">
        <v>506</v>
      </c>
      <c r="BE3" s="399" t="s">
        <v>550</v>
      </c>
      <c r="BF3" s="399" t="s">
        <v>507</v>
      </c>
      <c r="BG3" s="399" t="s">
        <v>508</v>
      </c>
      <c r="BH3" s="399" t="s">
        <v>509</v>
      </c>
      <c r="BI3" s="399" t="s">
        <v>290</v>
      </c>
      <c r="BJ3" s="399" t="s">
        <v>291</v>
      </c>
      <c r="BK3" s="399" t="s">
        <v>292</v>
      </c>
      <c r="BL3" s="399" t="s">
        <v>510</v>
      </c>
      <c r="BM3" s="399" t="s">
        <v>511</v>
      </c>
      <c r="BN3" s="399" t="s">
        <v>512</v>
      </c>
      <c r="BO3" s="399" t="s">
        <v>513</v>
      </c>
      <c r="BP3" s="399" t="s">
        <v>514</v>
      </c>
      <c r="BQ3" s="399" t="s">
        <v>515</v>
      </c>
      <c r="BR3" s="399" t="s">
        <v>39</v>
      </c>
      <c r="BS3" s="399" t="s">
        <v>34</v>
      </c>
      <c r="BT3" s="399" t="s">
        <v>35</v>
      </c>
      <c r="BU3" s="399" t="s">
        <v>36</v>
      </c>
      <c r="BV3" s="399" t="s">
        <v>293</v>
      </c>
      <c r="BW3" s="399" t="s">
        <v>294</v>
      </c>
      <c r="BX3" s="399" t="s">
        <v>295</v>
      </c>
      <c r="BY3" s="399" t="s">
        <v>313</v>
      </c>
      <c r="BZ3" s="399" t="s">
        <v>314</v>
      </c>
      <c r="CA3" s="399" t="s">
        <v>315</v>
      </c>
      <c r="CB3" s="399" t="s">
        <v>296</v>
      </c>
      <c r="CC3" s="399" t="s">
        <v>297</v>
      </c>
      <c r="CD3" s="399" t="s">
        <v>298</v>
      </c>
      <c r="CE3" s="399" t="s">
        <v>540</v>
      </c>
      <c r="CF3" s="399" t="s">
        <v>541</v>
      </c>
      <c r="CG3" s="399" t="s">
        <v>542</v>
      </c>
      <c r="CH3" s="399" t="s">
        <v>543</v>
      </c>
      <c r="CI3" s="399" t="s">
        <v>544</v>
      </c>
      <c r="CJ3" s="399" t="s">
        <v>545</v>
      </c>
      <c r="CK3" s="399" t="s">
        <v>516</v>
      </c>
      <c r="CL3" s="399" t="s">
        <v>517</v>
      </c>
      <c r="CM3" s="399" t="s">
        <v>518</v>
      </c>
      <c r="CN3" s="399" t="s">
        <v>519</v>
      </c>
      <c r="CO3" s="399" t="s">
        <v>520</v>
      </c>
      <c r="CP3" s="399" t="s">
        <v>521</v>
      </c>
      <c r="CQ3" s="399" t="s">
        <v>299</v>
      </c>
      <c r="CR3" s="399" t="s">
        <v>300</v>
      </c>
      <c r="CS3" s="399" t="s">
        <v>301</v>
      </c>
      <c r="CT3" s="399" t="s">
        <v>522</v>
      </c>
      <c r="CU3" s="399" t="s">
        <v>523</v>
      </c>
      <c r="CV3" s="399" t="s">
        <v>524</v>
      </c>
      <c r="CW3" s="399" t="s">
        <v>525</v>
      </c>
      <c r="CX3" s="399" t="s">
        <v>526</v>
      </c>
      <c r="CY3" s="399" t="s">
        <v>527</v>
      </c>
      <c r="CZ3" s="399"/>
      <c r="DB3" s="393" t="s">
        <v>39</v>
      </c>
      <c r="DC3" s="393" t="s">
        <v>34</v>
      </c>
      <c r="DD3" s="393" t="s">
        <v>35</v>
      </c>
      <c r="DE3" s="393" t="s">
        <v>36</v>
      </c>
      <c r="DF3" s="393" t="s">
        <v>293</v>
      </c>
      <c r="DG3" s="393" t="s">
        <v>294</v>
      </c>
      <c r="DH3" s="393" t="s">
        <v>295</v>
      </c>
      <c r="DI3" s="393" t="s">
        <v>313</v>
      </c>
      <c r="DJ3" s="393" t="s">
        <v>314</v>
      </c>
      <c r="DK3" s="393" t="s">
        <v>315</v>
      </c>
      <c r="DL3" s="393" t="s">
        <v>296</v>
      </c>
      <c r="DM3" s="393" t="s">
        <v>297</v>
      </c>
      <c r="DN3" s="393" t="s">
        <v>298</v>
      </c>
      <c r="DO3" s="393" t="s">
        <v>540</v>
      </c>
      <c r="DP3" s="393" t="s">
        <v>541</v>
      </c>
      <c r="DQ3" s="393" t="s">
        <v>542</v>
      </c>
      <c r="DR3" s="393" t="s">
        <v>543</v>
      </c>
      <c r="DS3" s="393" t="s">
        <v>544</v>
      </c>
      <c r="DT3" s="393" t="s">
        <v>545</v>
      </c>
      <c r="DU3" s="393" t="s">
        <v>516</v>
      </c>
      <c r="DV3" s="393" t="s">
        <v>517</v>
      </c>
      <c r="DW3" s="393" t="s">
        <v>518</v>
      </c>
      <c r="DX3" s="393" t="s">
        <v>519</v>
      </c>
      <c r="DY3" s="393" t="s">
        <v>520</v>
      </c>
      <c r="DZ3" s="393" t="s">
        <v>521</v>
      </c>
      <c r="EA3" s="393" t="s">
        <v>299</v>
      </c>
      <c r="EB3" s="393" t="s">
        <v>300</v>
      </c>
      <c r="EC3" s="393" t="s">
        <v>301</v>
      </c>
      <c r="ED3" s="393" t="s">
        <v>522</v>
      </c>
      <c r="EE3" s="393" t="s">
        <v>523</v>
      </c>
      <c r="EF3" s="393" t="s">
        <v>524</v>
      </c>
      <c r="EG3" s="393" t="s">
        <v>525</v>
      </c>
      <c r="EH3" s="393" t="s">
        <v>526</v>
      </c>
      <c r="EI3" s="393" t="s">
        <v>527</v>
      </c>
      <c r="EJ3" s="393"/>
      <c r="EK3" s="393"/>
    </row>
    <row r="4" spans="1:141" x14ac:dyDescent="0.35">
      <c r="A4" s="390" t="s">
        <v>129</v>
      </c>
      <c r="B4" s="390">
        <v>246436</v>
      </c>
      <c r="C4" s="390">
        <v>33932</v>
      </c>
      <c r="D4" s="390">
        <v>109214</v>
      </c>
      <c r="E4" s="390">
        <v>103290</v>
      </c>
      <c r="F4" s="390">
        <v>816707.33</v>
      </c>
      <c r="G4" s="390">
        <v>4259462.8099999996</v>
      </c>
      <c r="H4" s="390">
        <v>6024661.8399999999</v>
      </c>
      <c r="I4" s="390">
        <v>33932</v>
      </c>
      <c r="J4" s="390">
        <v>109212</v>
      </c>
      <c r="K4" s="390">
        <v>103289</v>
      </c>
      <c r="L4" s="390">
        <v>-3229.8209999999999</v>
      </c>
      <c r="M4" s="390">
        <v>-22582.784</v>
      </c>
      <c r="N4" s="390">
        <v>-22856.571</v>
      </c>
      <c r="U4" s="390">
        <v>3675</v>
      </c>
      <c r="V4" s="390">
        <v>56845</v>
      </c>
      <c r="W4" s="390">
        <v>93726</v>
      </c>
      <c r="X4" s="390">
        <v>885</v>
      </c>
      <c r="Y4" s="390">
        <v>24490</v>
      </c>
      <c r="Z4" s="390">
        <v>75992</v>
      </c>
      <c r="AA4" s="390">
        <v>2351</v>
      </c>
      <c r="AB4" s="390">
        <v>25862</v>
      </c>
      <c r="AC4" s="390">
        <v>54766</v>
      </c>
      <c r="AD4" s="390">
        <v>239</v>
      </c>
      <c r="AE4" s="390">
        <v>7688</v>
      </c>
      <c r="AF4" s="390">
        <v>39499</v>
      </c>
      <c r="AG4" s="390">
        <v>144</v>
      </c>
      <c r="AH4" s="390">
        <v>5875</v>
      </c>
      <c r="AI4" s="390">
        <v>37428</v>
      </c>
      <c r="AJ4" s="140">
        <v>243129</v>
      </c>
      <c r="AK4" s="140">
        <v>28124</v>
      </c>
      <c r="AL4" s="140">
        <v>110585</v>
      </c>
      <c r="AM4" s="140">
        <v>104420</v>
      </c>
      <c r="AN4" s="140">
        <v>748838.52</v>
      </c>
      <c r="AO4" s="140">
        <v>4779838.17</v>
      </c>
      <c r="AP4" s="140">
        <v>6551526.46</v>
      </c>
      <c r="AQ4" s="140">
        <v>28122</v>
      </c>
      <c r="AR4" s="140">
        <v>110585</v>
      </c>
      <c r="AS4" s="140">
        <v>104420</v>
      </c>
      <c r="AT4" s="140">
        <v>3270.25</v>
      </c>
      <c r="AU4" s="140">
        <v>21873.853999999999</v>
      </c>
      <c r="AV4" s="140">
        <v>23684.383000000002</v>
      </c>
      <c r="AW4" s="140"/>
      <c r="AX4" s="140"/>
      <c r="AY4" s="140"/>
      <c r="AZ4" s="140"/>
      <c r="BA4" s="140"/>
      <c r="BB4" s="140"/>
      <c r="BC4" s="140">
        <v>3036</v>
      </c>
      <c r="BD4" s="140">
        <v>65099</v>
      </c>
      <c r="BE4" s="140">
        <v>99063</v>
      </c>
      <c r="BF4" s="140">
        <v>718</v>
      </c>
      <c r="BG4" s="140">
        <v>28905</v>
      </c>
      <c r="BH4" s="140">
        <v>83385</v>
      </c>
      <c r="BI4" s="140">
        <v>3259</v>
      </c>
      <c r="BJ4" s="140">
        <v>38332</v>
      </c>
      <c r="BK4" s="140">
        <v>66390</v>
      </c>
      <c r="BL4" s="140">
        <v>363</v>
      </c>
      <c r="BM4" s="140">
        <v>15739</v>
      </c>
      <c r="BN4" s="140">
        <v>55334</v>
      </c>
      <c r="BO4" s="140">
        <v>198</v>
      </c>
      <c r="BP4" s="140">
        <v>11151</v>
      </c>
      <c r="BQ4" s="140">
        <v>52037</v>
      </c>
      <c r="BR4" s="390">
        <v>489565</v>
      </c>
      <c r="BS4" s="390">
        <v>62056</v>
      </c>
      <c r="BT4" s="390">
        <v>219799</v>
      </c>
      <c r="BU4" s="390">
        <v>207710</v>
      </c>
      <c r="BV4" s="390">
        <v>1565545.85</v>
      </c>
      <c r="BW4" s="390">
        <v>9039300.9800000004</v>
      </c>
      <c r="BX4" s="390">
        <v>12576188.300000001</v>
      </c>
      <c r="BY4" s="390">
        <v>62054</v>
      </c>
      <c r="BZ4" s="390">
        <v>219797</v>
      </c>
      <c r="CA4" s="390">
        <v>207709</v>
      </c>
      <c r="CB4" s="390">
        <v>40.429000000000002</v>
      </c>
      <c r="CC4" s="390">
        <v>-708.93</v>
      </c>
      <c r="CD4" s="390">
        <v>827.81200000000001</v>
      </c>
      <c r="CE4" s="390"/>
      <c r="CF4" s="390"/>
      <c r="CG4" s="390"/>
      <c r="CK4" s="390">
        <v>6711</v>
      </c>
      <c r="CL4" s="390">
        <v>121944</v>
      </c>
      <c r="CM4" s="390">
        <v>192789</v>
      </c>
      <c r="CN4" s="390">
        <v>1603</v>
      </c>
      <c r="CO4" s="390">
        <v>53395</v>
      </c>
      <c r="CP4" s="390">
        <v>159377</v>
      </c>
      <c r="CQ4" s="390">
        <v>5610</v>
      </c>
      <c r="CR4" s="390">
        <v>64194</v>
      </c>
      <c r="CS4" s="390">
        <v>121156</v>
      </c>
      <c r="CT4" s="390">
        <v>602</v>
      </c>
      <c r="CU4" s="390">
        <v>23427</v>
      </c>
      <c r="CV4" s="390">
        <v>94833</v>
      </c>
      <c r="CW4" s="390">
        <v>342</v>
      </c>
      <c r="CX4" s="390">
        <v>17026</v>
      </c>
      <c r="CY4" s="390">
        <v>89465</v>
      </c>
      <c r="CZ4" s="278"/>
      <c r="DA4" s="278"/>
      <c r="DB4">
        <v>0</v>
      </c>
      <c r="DC4" s="390">
        <v>0</v>
      </c>
      <c r="DD4" s="390">
        <v>0</v>
      </c>
      <c r="DE4" s="390">
        <v>0</v>
      </c>
      <c r="DF4" s="390">
        <v>0</v>
      </c>
      <c r="DG4" s="390">
        <v>0</v>
      </c>
      <c r="DH4" s="390">
        <v>0</v>
      </c>
      <c r="DI4" s="390">
        <v>0</v>
      </c>
      <c r="DJ4" s="390">
        <v>0</v>
      </c>
      <c r="DK4" s="390">
        <v>0</v>
      </c>
      <c r="DL4" s="390">
        <v>0</v>
      </c>
      <c r="DM4" s="390">
        <v>0</v>
      </c>
      <c r="DN4" s="390">
        <v>0</v>
      </c>
      <c r="DO4" s="390">
        <v>0</v>
      </c>
      <c r="DP4" s="390">
        <v>0</v>
      </c>
      <c r="DQ4" s="390">
        <v>0</v>
      </c>
      <c r="DR4" s="390">
        <v>0</v>
      </c>
      <c r="DS4" s="390">
        <v>0</v>
      </c>
      <c r="DT4" s="390">
        <v>0</v>
      </c>
      <c r="DU4" s="390">
        <v>0</v>
      </c>
      <c r="DV4" s="390">
        <v>0</v>
      </c>
      <c r="DW4" s="390">
        <v>0</v>
      </c>
      <c r="DX4" s="390">
        <v>0</v>
      </c>
      <c r="DY4" s="390">
        <v>0</v>
      </c>
      <c r="DZ4" s="390">
        <v>0</v>
      </c>
      <c r="EA4" s="390">
        <v>0</v>
      </c>
      <c r="EB4" s="390">
        <v>0</v>
      </c>
      <c r="EC4" s="390">
        <v>0</v>
      </c>
      <c r="ED4" s="390">
        <v>0</v>
      </c>
      <c r="EE4" s="390">
        <v>0</v>
      </c>
      <c r="EF4" s="390">
        <v>0</v>
      </c>
      <c r="EG4" s="390">
        <v>0</v>
      </c>
      <c r="EH4" s="390">
        <v>0</v>
      </c>
      <c r="EI4" s="390">
        <v>0</v>
      </c>
    </row>
    <row r="5" spans="1:141" x14ac:dyDescent="0.35">
      <c r="A5" s="390" t="s">
        <v>253</v>
      </c>
      <c r="B5" s="390">
        <v>81395</v>
      </c>
      <c r="C5" s="390">
        <v>11614</v>
      </c>
      <c r="D5" s="390">
        <v>37088</v>
      </c>
      <c r="E5" s="390">
        <v>32693</v>
      </c>
      <c r="F5" s="390">
        <v>271398.77</v>
      </c>
      <c r="G5" s="390">
        <v>1426934.63</v>
      </c>
      <c r="H5" s="390">
        <v>1868521.25</v>
      </c>
      <c r="I5" s="390">
        <v>11614</v>
      </c>
      <c r="J5" s="390">
        <v>37088</v>
      </c>
      <c r="K5" s="390">
        <v>32692</v>
      </c>
      <c r="L5" s="390">
        <v>-1838.873</v>
      </c>
      <c r="M5" s="390">
        <v>-9654.6929999999993</v>
      </c>
      <c r="N5" s="390">
        <v>-9885.2540000000008</v>
      </c>
      <c r="U5" s="390">
        <v>1202</v>
      </c>
      <c r="V5" s="390">
        <v>18829</v>
      </c>
      <c r="W5" s="390">
        <v>29402</v>
      </c>
      <c r="X5" s="390">
        <v>295</v>
      </c>
      <c r="Y5" s="390">
        <v>7894</v>
      </c>
      <c r="Z5" s="390">
        <v>23325</v>
      </c>
      <c r="AA5" s="390">
        <v>804</v>
      </c>
      <c r="AB5" s="390">
        <v>8493</v>
      </c>
      <c r="AC5" s="390">
        <v>16406</v>
      </c>
      <c r="AD5" s="390">
        <v>90</v>
      </c>
      <c r="AE5" s="390">
        <v>2591</v>
      </c>
      <c r="AF5" s="390">
        <v>11676</v>
      </c>
      <c r="AG5" s="390">
        <v>58</v>
      </c>
      <c r="AH5" s="390">
        <v>1980</v>
      </c>
      <c r="AI5" s="390">
        <v>10962</v>
      </c>
      <c r="AJ5" s="140">
        <v>81367</v>
      </c>
      <c r="AK5" s="140">
        <v>9663</v>
      </c>
      <c r="AL5" s="140">
        <v>37946</v>
      </c>
      <c r="AM5" s="140">
        <v>33758</v>
      </c>
      <c r="AN5" s="140">
        <v>253799.67</v>
      </c>
      <c r="AO5" s="140">
        <v>1621591.03</v>
      </c>
      <c r="AP5" s="140">
        <v>2080391.81</v>
      </c>
      <c r="AQ5" s="140">
        <v>9661</v>
      </c>
      <c r="AR5" s="140">
        <v>37946</v>
      </c>
      <c r="AS5" s="140">
        <v>33758</v>
      </c>
      <c r="AT5" s="140">
        <v>821.68700000000001</v>
      </c>
      <c r="AU5" s="140">
        <v>5662.2560000000003</v>
      </c>
      <c r="AV5" s="140">
        <v>5723.9290000000001</v>
      </c>
      <c r="AW5" s="140"/>
      <c r="AX5" s="140"/>
      <c r="AY5" s="140"/>
      <c r="AZ5" s="140"/>
      <c r="BA5" s="140"/>
      <c r="BB5" s="140"/>
      <c r="BC5" s="140">
        <v>1013</v>
      </c>
      <c r="BD5" s="140">
        <v>21761</v>
      </c>
      <c r="BE5" s="140">
        <v>31742</v>
      </c>
      <c r="BF5" s="140">
        <v>259</v>
      </c>
      <c r="BG5" s="140">
        <v>9406</v>
      </c>
      <c r="BH5" s="140">
        <v>26246</v>
      </c>
      <c r="BI5" s="140">
        <v>1136</v>
      </c>
      <c r="BJ5" s="140">
        <v>12582</v>
      </c>
      <c r="BK5" s="140">
        <v>20621</v>
      </c>
      <c r="BL5" s="140">
        <v>140</v>
      </c>
      <c r="BM5" s="140">
        <v>5144</v>
      </c>
      <c r="BN5" s="140">
        <v>16919</v>
      </c>
      <c r="BO5" s="140">
        <v>73</v>
      </c>
      <c r="BP5" s="140">
        <v>3586</v>
      </c>
      <c r="BQ5" s="140">
        <v>15768</v>
      </c>
      <c r="BR5" s="390">
        <v>162762</v>
      </c>
      <c r="BS5" s="390">
        <v>21277</v>
      </c>
      <c r="BT5" s="390">
        <v>75034</v>
      </c>
      <c r="BU5" s="390">
        <v>66451</v>
      </c>
      <c r="BV5" s="390">
        <v>525198.43999999994</v>
      </c>
      <c r="BW5" s="390">
        <v>3048525.66</v>
      </c>
      <c r="BX5" s="390">
        <v>3948913.06</v>
      </c>
      <c r="BY5" s="390">
        <v>21275</v>
      </c>
      <c r="BZ5" s="390">
        <v>75034</v>
      </c>
      <c r="CA5" s="390">
        <v>66450</v>
      </c>
      <c r="CB5" s="390">
        <v>-1017.186</v>
      </c>
      <c r="CC5" s="390">
        <v>-3992.4369999999999</v>
      </c>
      <c r="CD5" s="390">
        <v>-4161.3249999999998</v>
      </c>
      <c r="CE5" s="390"/>
      <c r="CF5" s="390"/>
      <c r="CG5" s="390"/>
      <c r="CK5" s="390">
        <v>2215</v>
      </c>
      <c r="CL5" s="390">
        <v>40590</v>
      </c>
      <c r="CM5" s="390">
        <v>61144</v>
      </c>
      <c r="CN5" s="390">
        <v>554</v>
      </c>
      <c r="CO5" s="390">
        <v>17300</v>
      </c>
      <c r="CP5" s="390">
        <v>49571</v>
      </c>
      <c r="CQ5" s="390">
        <v>1940</v>
      </c>
      <c r="CR5" s="390">
        <v>21075</v>
      </c>
      <c r="CS5" s="390">
        <v>37027</v>
      </c>
      <c r="CT5" s="390">
        <v>230</v>
      </c>
      <c r="CU5" s="390">
        <v>7735</v>
      </c>
      <c r="CV5" s="390">
        <v>28595</v>
      </c>
      <c r="CW5" s="390">
        <v>131</v>
      </c>
      <c r="CX5" s="390">
        <v>5566</v>
      </c>
      <c r="CY5" s="390">
        <v>26730</v>
      </c>
      <c r="CZ5" s="278"/>
      <c r="DA5" s="278"/>
      <c r="DB5" s="390">
        <v>0</v>
      </c>
      <c r="DC5" s="390">
        <v>0</v>
      </c>
      <c r="DD5" s="390">
        <v>0</v>
      </c>
      <c r="DE5" s="390">
        <v>0</v>
      </c>
      <c r="DF5" s="390">
        <v>0</v>
      </c>
      <c r="DG5" s="390">
        <v>0</v>
      </c>
      <c r="DH5" s="390">
        <v>0</v>
      </c>
      <c r="DI5" s="390">
        <v>0</v>
      </c>
      <c r="DJ5" s="390">
        <v>0</v>
      </c>
      <c r="DK5" s="390">
        <v>0</v>
      </c>
      <c r="DL5" s="390">
        <v>0</v>
      </c>
      <c r="DM5" s="390">
        <v>0</v>
      </c>
      <c r="DN5" s="390">
        <v>0</v>
      </c>
      <c r="DO5" s="390">
        <v>0</v>
      </c>
      <c r="DP5" s="390">
        <v>0</v>
      </c>
      <c r="DQ5" s="390">
        <v>0</v>
      </c>
      <c r="DR5" s="390">
        <v>0</v>
      </c>
      <c r="DS5" s="390">
        <v>0</v>
      </c>
      <c r="DT5" s="390">
        <v>0</v>
      </c>
      <c r="DU5" s="390">
        <v>0</v>
      </c>
      <c r="DV5" s="390">
        <v>0</v>
      </c>
      <c r="DW5" s="390">
        <v>0</v>
      </c>
      <c r="DX5" s="390">
        <v>0</v>
      </c>
      <c r="DY5" s="390">
        <v>0</v>
      </c>
      <c r="DZ5" s="390">
        <v>0</v>
      </c>
      <c r="EA5" s="390">
        <v>0</v>
      </c>
      <c r="EB5" s="390">
        <v>0</v>
      </c>
      <c r="EC5" s="390">
        <v>0</v>
      </c>
      <c r="ED5" s="390">
        <v>0</v>
      </c>
      <c r="EE5" s="390">
        <v>0</v>
      </c>
      <c r="EF5" s="390">
        <v>0</v>
      </c>
      <c r="EG5" s="390">
        <v>0</v>
      </c>
      <c r="EH5" s="390">
        <v>0</v>
      </c>
      <c r="EI5" s="390">
        <v>0</v>
      </c>
    </row>
    <row r="6" spans="1:141" x14ac:dyDescent="0.35">
      <c r="A6" s="390" t="s">
        <v>254</v>
      </c>
      <c r="B6" s="390">
        <v>164333</v>
      </c>
      <c r="C6" s="390">
        <v>22157</v>
      </c>
      <c r="D6" s="390">
        <v>71805</v>
      </c>
      <c r="E6" s="390">
        <v>70371</v>
      </c>
      <c r="F6" s="390">
        <v>543717.55999999994</v>
      </c>
      <c r="G6" s="390">
        <v>2824898.68</v>
      </c>
      <c r="H6" s="390">
        <v>4144504.84</v>
      </c>
      <c r="I6" s="390">
        <v>22157</v>
      </c>
      <c r="J6" s="390">
        <v>71803</v>
      </c>
      <c r="K6" s="390">
        <v>70371</v>
      </c>
      <c r="L6" s="390">
        <v>-1163.0619999999999</v>
      </c>
      <c r="M6" s="390">
        <v>-12394.099</v>
      </c>
      <c r="N6" s="390">
        <v>-12777.329</v>
      </c>
      <c r="U6" s="390">
        <v>2466</v>
      </c>
      <c r="V6" s="390">
        <v>37923</v>
      </c>
      <c r="W6" s="390">
        <v>64145</v>
      </c>
      <c r="X6" s="390">
        <v>587</v>
      </c>
      <c r="Y6" s="390">
        <v>16557</v>
      </c>
      <c r="Z6" s="390">
        <v>52524</v>
      </c>
      <c r="AA6" s="390">
        <v>1544</v>
      </c>
      <c r="AB6" s="390">
        <v>17329</v>
      </c>
      <c r="AC6" s="390">
        <v>38248</v>
      </c>
      <c r="AD6" s="390">
        <v>148</v>
      </c>
      <c r="AE6" s="390">
        <v>5083</v>
      </c>
      <c r="AF6" s="390">
        <v>27743</v>
      </c>
      <c r="AG6" s="390">
        <v>85</v>
      </c>
      <c r="AH6" s="390">
        <v>3881</v>
      </c>
      <c r="AI6" s="390">
        <v>26389</v>
      </c>
      <c r="AJ6" s="140">
        <v>161079</v>
      </c>
      <c r="AK6" s="140">
        <v>18357</v>
      </c>
      <c r="AL6" s="140">
        <v>72313</v>
      </c>
      <c r="AM6" s="140">
        <v>70409</v>
      </c>
      <c r="AN6" s="140">
        <v>493871.6</v>
      </c>
      <c r="AO6" s="140">
        <v>3149135.64</v>
      </c>
      <c r="AP6" s="140">
        <v>4457560.9000000004</v>
      </c>
      <c r="AQ6" s="140">
        <v>18357</v>
      </c>
      <c r="AR6" s="140">
        <v>72313</v>
      </c>
      <c r="AS6" s="140">
        <v>70409</v>
      </c>
      <c r="AT6" s="140">
        <v>2587.5650000000001</v>
      </c>
      <c r="AU6" s="140">
        <v>16636.311000000002</v>
      </c>
      <c r="AV6" s="140">
        <v>18119.818000000003</v>
      </c>
      <c r="AW6" s="140"/>
      <c r="AX6" s="140"/>
      <c r="AY6" s="140"/>
      <c r="AZ6" s="140"/>
      <c r="BA6" s="140"/>
      <c r="BB6" s="140"/>
      <c r="BC6" s="140">
        <v>2020</v>
      </c>
      <c r="BD6" s="140">
        <v>43234</v>
      </c>
      <c r="BE6" s="140">
        <v>67112</v>
      </c>
      <c r="BF6" s="140">
        <v>459</v>
      </c>
      <c r="BG6" s="140">
        <v>19449</v>
      </c>
      <c r="BH6" s="140">
        <v>56974</v>
      </c>
      <c r="BI6" s="140">
        <v>2122</v>
      </c>
      <c r="BJ6" s="140">
        <v>25703</v>
      </c>
      <c r="BK6" s="140">
        <v>45641</v>
      </c>
      <c r="BL6" s="140">
        <v>223</v>
      </c>
      <c r="BM6" s="140">
        <v>10575</v>
      </c>
      <c r="BN6" s="140">
        <v>38312</v>
      </c>
      <c r="BO6" s="140">
        <v>125</v>
      </c>
      <c r="BP6" s="140">
        <v>7548</v>
      </c>
      <c r="BQ6" s="140">
        <v>36174</v>
      </c>
      <c r="BR6" s="390">
        <v>325412</v>
      </c>
      <c r="BS6" s="390">
        <v>40514</v>
      </c>
      <c r="BT6" s="390">
        <v>144118</v>
      </c>
      <c r="BU6" s="390">
        <v>140780</v>
      </c>
      <c r="BV6" s="390">
        <v>1037589.1599999999</v>
      </c>
      <c r="BW6" s="390">
        <v>5974034.3199999994</v>
      </c>
      <c r="BX6" s="390">
        <v>8602065.7400000002</v>
      </c>
      <c r="BY6" s="390">
        <v>40514</v>
      </c>
      <c r="BZ6" s="390">
        <v>144116</v>
      </c>
      <c r="CA6" s="390">
        <v>140780</v>
      </c>
      <c r="CB6" s="390">
        <v>1424.5029999999999</v>
      </c>
      <c r="CC6" s="390">
        <v>4242.2119999999995</v>
      </c>
      <c r="CD6" s="390">
        <v>5342.4890000000014</v>
      </c>
      <c r="CE6" s="390"/>
      <c r="CF6" s="390"/>
      <c r="CG6" s="390"/>
      <c r="CK6" s="390">
        <v>4486</v>
      </c>
      <c r="CL6" s="390">
        <v>81157</v>
      </c>
      <c r="CM6" s="390">
        <v>131257</v>
      </c>
      <c r="CN6" s="390">
        <v>1046</v>
      </c>
      <c r="CO6" s="390">
        <v>36006</v>
      </c>
      <c r="CP6" s="390">
        <v>109498</v>
      </c>
      <c r="CQ6" s="390">
        <v>3666</v>
      </c>
      <c r="CR6" s="390">
        <v>43032</v>
      </c>
      <c r="CS6" s="390">
        <v>83889</v>
      </c>
      <c r="CT6" s="390">
        <v>371</v>
      </c>
      <c r="CU6" s="390">
        <v>15658</v>
      </c>
      <c r="CV6" s="390">
        <v>66055</v>
      </c>
      <c r="CW6" s="390">
        <v>210</v>
      </c>
      <c r="CX6" s="390">
        <v>11429</v>
      </c>
      <c r="CY6" s="390">
        <v>62563</v>
      </c>
      <c r="CZ6" s="278"/>
      <c r="DA6" s="278"/>
      <c r="DB6" s="390">
        <v>0</v>
      </c>
      <c r="DC6" s="390">
        <v>0</v>
      </c>
      <c r="DD6" s="390">
        <v>0</v>
      </c>
      <c r="DE6" s="390">
        <v>0</v>
      </c>
      <c r="DF6" s="390">
        <v>0</v>
      </c>
      <c r="DG6" s="390">
        <v>0</v>
      </c>
      <c r="DH6" s="390">
        <v>0</v>
      </c>
      <c r="DI6" s="390">
        <v>0</v>
      </c>
      <c r="DJ6" s="390">
        <v>0</v>
      </c>
      <c r="DK6" s="390">
        <v>0</v>
      </c>
      <c r="DL6" s="390">
        <v>0</v>
      </c>
      <c r="DM6" s="390">
        <v>0</v>
      </c>
      <c r="DN6" s="390">
        <v>0</v>
      </c>
      <c r="DO6" s="390">
        <v>0</v>
      </c>
      <c r="DP6" s="390">
        <v>0</v>
      </c>
      <c r="DQ6" s="390">
        <v>0</v>
      </c>
      <c r="DR6" s="390">
        <v>0</v>
      </c>
      <c r="DS6" s="390">
        <v>0</v>
      </c>
      <c r="DT6" s="390">
        <v>0</v>
      </c>
      <c r="DU6" s="390">
        <v>0</v>
      </c>
      <c r="DV6" s="390">
        <v>0</v>
      </c>
      <c r="DW6" s="390">
        <v>0</v>
      </c>
      <c r="DX6" s="390">
        <v>0</v>
      </c>
      <c r="DY6" s="390">
        <v>0</v>
      </c>
      <c r="DZ6" s="390">
        <v>0</v>
      </c>
      <c r="EA6" s="390">
        <v>0</v>
      </c>
      <c r="EB6" s="390">
        <v>0</v>
      </c>
      <c r="EC6" s="390">
        <v>0</v>
      </c>
      <c r="ED6" s="390">
        <v>0</v>
      </c>
      <c r="EE6" s="390">
        <v>0</v>
      </c>
      <c r="EF6" s="390">
        <v>0</v>
      </c>
      <c r="EG6" s="390">
        <v>0</v>
      </c>
      <c r="EH6" s="390">
        <v>0</v>
      </c>
      <c r="EI6" s="390">
        <v>0</v>
      </c>
    </row>
    <row r="7" spans="1:141" x14ac:dyDescent="0.35">
      <c r="A7" s="390" t="s">
        <v>255</v>
      </c>
      <c r="B7" s="390">
        <v>41290</v>
      </c>
      <c r="C7" s="390">
        <v>7670</v>
      </c>
      <c r="D7" s="390">
        <v>20608</v>
      </c>
      <c r="E7" s="390">
        <v>13012</v>
      </c>
      <c r="F7" s="390">
        <v>184455.9</v>
      </c>
      <c r="G7" s="390">
        <v>778794.66</v>
      </c>
      <c r="H7" s="390">
        <v>711539.05</v>
      </c>
      <c r="I7" s="390">
        <v>7670</v>
      </c>
      <c r="J7" s="390">
        <v>20606</v>
      </c>
      <c r="K7" s="390">
        <v>13012</v>
      </c>
      <c r="L7" s="390">
        <v>-506.63099999999997</v>
      </c>
      <c r="M7" s="390">
        <v>-5973.4809999999998</v>
      </c>
      <c r="N7" s="390">
        <v>-5667.0709999999999</v>
      </c>
      <c r="U7" s="390">
        <v>743</v>
      </c>
      <c r="V7" s="390">
        <v>9422</v>
      </c>
      <c r="W7" s="390">
        <v>11191</v>
      </c>
      <c r="X7" s="390">
        <v>177</v>
      </c>
      <c r="Y7" s="390">
        <v>3983</v>
      </c>
      <c r="Z7" s="390">
        <v>8491</v>
      </c>
      <c r="AA7" s="390">
        <v>518</v>
      </c>
      <c r="AB7" s="390">
        <v>4244</v>
      </c>
      <c r="AC7" s="390">
        <v>5612</v>
      </c>
      <c r="AD7" s="390">
        <v>47</v>
      </c>
      <c r="AE7" s="390">
        <v>1059</v>
      </c>
      <c r="AF7" s="390">
        <v>3449</v>
      </c>
      <c r="AG7" s="390">
        <v>31</v>
      </c>
      <c r="AH7" s="390">
        <v>815</v>
      </c>
      <c r="AI7" s="390">
        <v>3213</v>
      </c>
      <c r="AJ7" s="140">
        <v>39191</v>
      </c>
      <c r="AK7" s="140">
        <v>6433</v>
      </c>
      <c r="AL7" s="140">
        <v>20192</v>
      </c>
      <c r="AM7" s="140">
        <v>12566</v>
      </c>
      <c r="AN7" s="140">
        <v>170278.9</v>
      </c>
      <c r="AO7" s="140">
        <v>838798.56</v>
      </c>
      <c r="AP7" s="140">
        <v>743448.28</v>
      </c>
      <c r="AQ7" s="140">
        <v>6433</v>
      </c>
      <c r="AR7" s="140">
        <v>20192</v>
      </c>
      <c r="AS7" s="140">
        <v>12566</v>
      </c>
      <c r="AT7" s="140">
        <v>828.54499999999996</v>
      </c>
      <c r="AU7" s="140">
        <v>1395.088</v>
      </c>
      <c r="AV7" s="140">
        <v>129.22300000000001</v>
      </c>
      <c r="AW7" s="140"/>
      <c r="AX7" s="140"/>
      <c r="AY7" s="140"/>
      <c r="AZ7" s="140"/>
      <c r="BA7" s="140"/>
      <c r="BB7" s="140"/>
      <c r="BC7" s="140">
        <v>626</v>
      </c>
      <c r="BD7" s="140">
        <v>10544</v>
      </c>
      <c r="BE7" s="140">
        <v>11529</v>
      </c>
      <c r="BF7" s="140">
        <v>147</v>
      </c>
      <c r="BG7" s="140">
        <v>4445</v>
      </c>
      <c r="BH7" s="140">
        <v>9183</v>
      </c>
      <c r="BI7" s="140">
        <v>719</v>
      </c>
      <c r="BJ7" s="140">
        <v>5944</v>
      </c>
      <c r="BK7" s="140">
        <v>6872</v>
      </c>
      <c r="BL7" s="140">
        <v>72</v>
      </c>
      <c r="BM7" s="140">
        <v>2023</v>
      </c>
      <c r="BN7" s="140">
        <v>5122</v>
      </c>
      <c r="BO7" s="140">
        <v>42</v>
      </c>
      <c r="BP7" s="140">
        <v>1439</v>
      </c>
      <c r="BQ7" s="140">
        <v>4763</v>
      </c>
      <c r="BR7" s="390">
        <v>80481</v>
      </c>
      <c r="BS7" s="390">
        <v>14103</v>
      </c>
      <c r="BT7" s="390">
        <v>40800</v>
      </c>
      <c r="BU7" s="390">
        <v>25578</v>
      </c>
      <c r="BV7" s="390">
        <v>354734.8</v>
      </c>
      <c r="BW7" s="390">
        <v>1617593.22</v>
      </c>
      <c r="BX7" s="390">
        <v>1454987.33</v>
      </c>
      <c r="BY7" s="390">
        <v>14103</v>
      </c>
      <c r="BZ7" s="390">
        <v>40798</v>
      </c>
      <c r="CA7" s="390">
        <v>25578</v>
      </c>
      <c r="CB7" s="390">
        <v>321.91399999999999</v>
      </c>
      <c r="CC7" s="390">
        <v>-4578.393</v>
      </c>
      <c r="CD7" s="390">
        <v>-5537.848</v>
      </c>
      <c r="CE7" s="390"/>
      <c r="CF7" s="390"/>
      <c r="CG7" s="390"/>
      <c r="CK7" s="390">
        <v>1369</v>
      </c>
      <c r="CL7" s="390">
        <v>19966</v>
      </c>
      <c r="CM7" s="390">
        <v>22720</v>
      </c>
      <c r="CN7" s="390">
        <v>324</v>
      </c>
      <c r="CO7" s="390">
        <v>8428</v>
      </c>
      <c r="CP7" s="390">
        <v>17674</v>
      </c>
      <c r="CQ7" s="390">
        <v>1237</v>
      </c>
      <c r="CR7" s="390">
        <v>10188</v>
      </c>
      <c r="CS7" s="390">
        <v>12484</v>
      </c>
      <c r="CT7" s="390">
        <v>119</v>
      </c>
      <c r="CU7" s="390">
        <v>3082</v>
      </c>
      <c r="CV7" s="390">
        <v>8571</v>
      </c>
      <c r="CW7" s="390">
        <v>73</v>
      </c>
      <c r="CX7" s="390">
        <v>2254</v>
      </c>
      <c r="CY7" s="390">
        <v>7976</v>
      </c>
      <c r="CZ7" s="278"/>
      <c r="DA7" s="278"/>
      <c r="DB7" s="390">
        <v>0</v>
      </c>
      <c r="DC7" s="390">
        <v>0</v>
      </c>
      <c r="DD7" s="390">
        <v>0</v>
      </c>
      <c r="DE7" s="390">
        <v>0</v>
      </c>
      <c r="DF7" s="390">
        <v>0</v>
      </c>
      <c r="DG7" s="390">
        <v>0</v>
      </c>
      <c r="DH7" s="390">
        <v>0</v>
      </c>
      <c r="DI7" s="390">
        <v>0</v>
      </c>
      <c r="DJ7" s="390">
        <v>0</v>
      </c>
      <c r="DK7" s="390">
        <v>0</v>
      </c>
      <c r="DL7" s="390">
        <v>0</v>
      </c>
      <c r="DM7" s="390">
        <v>0</v>
      </c>
      <c r="DN7" s="390">
        <v>0</v>
      </c>
      <c r="DO7" s="390">
        <v>0</v>
      </c>
      <c r="DP7" s="390">
        <v>0</v>
      </c>
      <c r="DQ7" s="390">
        <v>0</v>
      </c>
      <c r="DR7" s="390">
        <v>0</v>
      </c>
      <c r="DS7" s="390">
        <v>0</v>
      </c>
      <c r="DT7" s="390">
        <v>0</v>
      </c>
      <c r="DU7" s="390">
        <v>0</v>
      </c>
      <c r="DV7" s="390">
        <v>0</v>
      </c>
      <c r="DW7" s="390">
        <v>0</v>
      </c>
      <c r="DX7" s="390">
        <v>0</v>
      </c>
      <c r="DY7" s="390">
        <v>0</v>
      </c>
      <c r="DZ7" s="390">
        <v>0</v>
      </c>
      <c r="EA7" s="390">
        <v>0</v>
      </c>
      <c r="EB7" s="390">
        <v>0</v>
      </c>
      <c r="EC7" s="390">
        <v>0</v>
      </c>
      <c r="ED7" s="390">
        <v>0</v>
      </c>
      <c r="EE7" s="390">
        <v>0</v>
      </c>
      <c r="EF7" s="390">
        <v>0</v>
      </c>
      <c r="EG7" s="390">
        <v>0</v>
      </c>
      <c r="EH7" s="390">
        <v>0</v>
      </c>
      <c r="EI7" s="390">
        <v>0</v>
      </c>
    </row>
    <row r="8" spans="1:141" x14ac:dyDescent="0.35">
      <c r="A8" s="390" t="s">
        <v>256</v>
      </c>
      <c r="B8" s="390">
        <v>118956</v>
      </c>
      <c r="C8" s="390">
        <v>13953</v>
      </c>
      <c r="D8" s="390">
        <v>49163</v>
      </c>
      <c r="E8" s="390">
        <v>55840</v>
      </c>
      <c r="F8" s="390">
        <v>346278.41</v>
      </c>
      <c r="G8" s="390">
        <v>1971880.52</v>
      </c>
      <c r="H8" s="390">
        <v>3351551.54</v>
      </c>
      <c r="I8" s="390">
        <v>13953</v>
      </c>
      <c r="J8" s="390">
        <v>49163</v>
      </c>
      <c r="K8" s="390">
        <v>55840</v>
      </c>
      <c r="L8" s="390">
        <v>-588.26300000000003</v>
      </c>
      <c r="M8" s="390">
        <v>-5494.7579999999998</v>
      </c>
      <c r="N8" s="390">
        <v>-6259.3760000000002</v>
      </c>
      <c r="U8" s="390">
        <v>1665</v>
      </c>
      <c r="V8" s="390">
        <v>27517</v>
      </c>
      <c r="W8" s="390">
        <v>51665</v>
      </c>
      <c r="X8" s="390">
        <v>394</v>
      </c>
      <c r="Y8" s="390">
        <v>12149</v>
      </c>
      <c r="Z8" s="390">
        <v>43050</v>
      </c>
      <c r="AA8" s="390">
        <v>983</v>
      </c>
      <c r="AB8" s="390">
        <v>12620</v>
      </c>
      <c r="AC8" s="390">
        <v>32044</v>
      </c>
      <c r="AD8" s="390">
        <v>98</v>
      </c>
      <c r="AE8" s="390">
        <v>3878</v>
      </c>
      <c r="AF8" s="390">
        <v>23926</v>
      </c>
      <c r="AG8" s="390">
        <v>53</v>
      </c>
      <c r="AH8" s="390">
        <v>2945</v>
      </c>
      <c r="AI8" s="390">
        <v>22820</v>
      </c>
      <c r="AJ8" s="140">
        <v>119427</v>
      </c>
      <c r="AK8" s="140">
        <v>11629</v>
      </c>
      <c r="AL8" s="140">
        <v>50891</v>
      </c>
      <c r="AM8" s="140">
        <v>56907</v>
      </c>
      <c r="AN8" s="140">
        <v>316000.95</v>
      </c>
      <c r="AO8" s="140">
        <v>2261585.83</v>
      </c>
      <c r="AP8" s="140">
        <v>3662530.87</v>
      </c>
      <c r="AQ8" s="140">
        <v>11629</v>
      </c>
      <c r="AR8" s="140">
        <v>50891</v>
      </c>
      <c r="AS8" s="140">
        <v>56907</v>
      </c>
      <c r="AT8" s="140">
        <v>1766.5309999999999</v>
      </c>
      <c r="AU8" s="140">
        <v>15431.593000000001</v>
      </c>
      <c r="AV8" s="140">
        <v>18364.672999999999</v>
      </c>
      <c r="AW8" s="140"/>
      <c r="AX8" s="140"/>
      <c r="AY8" s="140"/>
      <c r="AZ8" s="140"/>
      <c r="BA8" s="140"/>
      <c r="BB8" s="140"/>
      <c r="BC8" s="140">
        <v>1354</v>
      </c>
      <c r="BD8" s="140">
        <v>32024</v>
      </c>
      <c r="BE8" s="140">
        <v>54760</v>
      </c>
      <c r="BF8" s="140">
        <v>302</v>
      </c>
      <c r="BG8" s="140">
        <v>14735</v>
      </c>
      <c r="BH8" s="140">
        <v>47168</v>
      </c>
      <c r="BI8" s="140">
        <v>1360</v>
      </c>
      <c r="BJ8" s="140">
        <v>19341</v>
      </c>
      <c r="BK8" s="140">
        <v>38293</v>
      </c>
      <c r="BL8" s="140">
        <v>148</v>
      </c>
      <c r="BM8" s="140">
        <v>8373</v>
      </c>
      <c r="BN8" s="140">
        <v>32824</v>
      </c>
      <c r="BO8" s="140">
        <v>81</v>
      </c>
      <c r="BP8" s="140">
        <v>5980</v>
      </c>
      <c r="BQ8" s="140">
        <v>31077</v>
      </c>
      <c r="BR8" s="390">
        <v>238383</v>
      </c>
      <c r="BS8" s="390">
        <v>25582</v>
      </c>
      <c r="BT8" s="390">
        <v>100054</v>
      </c>
      <c r="BU8" s="390">
        <v>112747</v>
      </c>
      <c r="BV8" s="390">
        <v>662279.36</v>
      </c>
      <c r="BW8" s="390">
        <v>4233466.3499999996</v>
      </c>
      <c r="BX8" s="390">
        <v>7014082.4100000001</v>
      </c>
      <c r="BY8" s="390">
        <v>25582</v>
      </c>
      <c r="BZ8" s="390">
        <v>100054</v>
      </c>
      <c r="CA8" s="390">
        <v>112747</v>
      </c>
      <c r="CB8" s="390">
        <v>1178.268</v>
      </c>
      <c r="CC8" s="390">
        <v>9936.8349999999991</v>
      </c>
      <c r="CD8" s="390">
        <v>12105.297</v>
      </c>
      <c r="CE8" s="390"/>
      <c r="CF8" s="390"/>
      <c r="CG8" s="390"/>
      <c r="CK8" s="390">
        <v>3019</v>
      </c>
      <c r="CL8" s="390">
        <v>59541</v>
      </c>
      <c r="CM8" s="390">
        <v>106425</v>
      </c>
      <c r="CN8" s="390">
        <v>696</v>
      </c>
      <c r="CO8" s="390">
        <v>26884</v>
      </c>
      <c r="CP8" s="390">
        <v>90218</v>
      </c>
      <c r="CQ8" s="390">
        <v>2343</v>
      </c>
      <c r="CR8" s="390">
        <v>31961</v>
      </c>
      <c r="CS8" s="390">
        <v>70337</v>
      </c>
      <c r="CT8" s="390">
        <v>246</v>
      </c>
      <c r="CU8" s="390">
        <v>12251</v>
      </c>
      <c r="CV8" s="390">
        <v>56750</v>
      </c>
      <c r="CW8" s="390">
        <v>134</v>
      </c>
      <c r="CX8" s="390">
        <v>8925</v>
      </c>
      <c r="CY8" s="390">
        <v>53897</v>
      </c>
      <c r="CZ8" s="278"/>
      <c r="DA8" s="278"/>
      <c r="DB8" s="390">
        <v>0</v>
      </c>
      <c r="DC8" s="390">
        <v>0</v>
      </c>
      <c r="DD8" s="390">
        <v>0</v>
      </c>
      <c r="DE8" s="390">
        <v>0</v>
      </c>
      <c r="DF8" s="390">
        <v>0</v>
      </c>
      <c r="DG8" s="390">
        <v>0</v>
      </c>
      <c r="DH8" s="390">
        <v>0</v>
      </c>
      <c r="DI8" s="390">
        <v>0</v>
      </c>
      <c r="DJ8" s="390">
        <v>0</v>
      </c>
      <c r="DK8" s="390">
        <v>0</v>
      </c>
      <c r="DL8" s="390">
        <v>0</v>
      </c>
      <c r="DM8" s="390">
        <v>0</v>
      </c>
      <c r="DN8" s="390">
        <v>0</v>
      </c>
      <c r="DO8" s="390">
        <v>0</v>
      </c>
      <c r="DP8" s="390">
        <v>0</v>
      </c>
      <c r="DQ8" s="390">
        <v>0</v>
      </c>
      <c r="DR8" s="390">
        <v>0</v>
      </c>
      <c r="DS8" s="390">
        <v>0</v>
      </c>
      <c r="DT8" s="390">
        <v>0</v>
      </c>
      <c r="DU8" s="390">
        <v>0</v>
      </c>
      <c r="DV8" s="390">
        <v>0</v>
      </c>
      <c r="DW8" s="390">
        <v>0</v>
      </c>
      <c r="DX8" s="390">
        <v>0</v>
      </c>
      <c r="DY8" s="390">
        <v>0</v>
      </c>
      <c r="DZ8" s="390">
        <v>0</v>
      </c>
      <c r="EA8" s="390">
        <v>0</v>
      </c>
      <c r="EB8" s="390">
        <v>0</v>
      </c>
      <c r="EC8" s="390">
        <v>0</v>
      </c>
      <c r="ED8" s="390">
        <v>0</v>
      </c>
      <c r="EE8" s="390">
        <v>0</v>
      </c>
      <c r="EF8" s="390">
        <v>0</v>
      </c>
      <c r="EG8" s="390">
        <v>0</v>
      </c>
      <c r="EH8" s="390">
        <v>0</v>
      </c>
      <c r="EI8" s="390">
        <v>0</v>
      </c>
    </row>
    <row r="9" spans="1:141" x14ac:dyDescent="0.35">
      <c r="A9" s="390" t="s">
        <v>257</v>
      </c>
      <c r="B9" s="390">
        <v>1669</v>
      </c>
      <c r="C9" s="390">
        <v>196</v>
      </c>
      <c r="D9" s="390">
        <v>767</v>
      </c>
      <c r="E9" s="390">
        <v>706</v>
      </c>
      <c r="F9" s="390">
        <v>5202.75</v>
      </c>
      <c r="G9" s="390">
        <v>32622.75</v>
      </c>
      <c r="H9" s="390">
        <v>42325.5</v>
      </c>
      <c r="I9" s="390">
        <v>196</v>
      </c>
      <c r="J9" s="390">
        <v>767</v>
      </c>
      <c r="K9" s="390">
        <v>706</v>
      </c>
      <c r="L9" s="390">
        <v>26.681000000000001</v>
      </c>
      <c r="M9" s="390">
        <v>77.728999999999999</v>
      </c>
      <c r="N9" s="390">
        <v>15.763</v>
      </c>
      <c r="U9" s="390">
        <v>32</v>
      </c>
      <c r="V9" s="390">
        <v>482</v>
      </c>
      <c r="W9" s="390">
        <v>648</v>
      </c>
      <c r="X9" s="390">
        <v>10</v>
      </c>
      <c r="Y9" s="390">
        <v>258</v>
      </c>
      <c r="Z9" s="390">
        <v>553</v>
      </c>
      <c r="AA9" s="390">
        <v>23</v>
      </c>
      <c r="AB9" s="390">
        <v>334</v>
      </c>
      <c r="AC9" s="390">
        <v>462</v>
      </c>
      <c r="AD9" s="390" t="s">
        <v>412</v>
      </c>
      <c r="AE9" s="390">
        <v>139</v>
      </c>
      <c r="AF9" s="390">
        <v>329</v>
      </c>
      <c r="AG9" s="390" t="s">
        <v>412</v>
      </c>
      <c r="AH9" s="390">
        <v>117</v>
      </c>
      <c r="AI9" s="390">
        <v>317</v>
      </c>
      <c r="AJ9" s="140">
        <v>1329</v>
      </c>
      <c r="AK9" s="140">
        <v>161</v>
      </c>
      <c r="AL9" s="140">
        <v>635</v>
      </c>
      <c r="AM9" s="140">
        <v>533</v>
      </c>
      <c r="AN9" s="140">
        <v>4768.75</v>
      </c>
      <c r="AO9" s="140">
        <v>28141.25</v>
      </c>
      <c r="AP9" s="140">
        <v>32485.5</v>
      </c>
      <c r="AQ9" s="140">
        <v>161</v>
      </c>
      <c r="AR9" s="140">
        <v>635</v>
      </c>
      <c r="AS9" s="140">
        <v>533</v>
      </c>
      <c r="AT9" s="140">
        <v>55.793999999999997</v>
      </c>
      <c r="AU9" s="140">
        <v>194.535</v>
      </c>
      <c r="AV9" s="140">
        <v>70.162999999999997</v>
      </c>
      <c r="AW9" s="140"/>
      <c r="AX9" s="140"/>
      <c r="AY9" s="140"/>
      <c r="AZ9" s="140"/>
      <c r="BA9" s="140"/>
      <c r="BB9" s="140"/>
      <c r="BC9" s="140">
        <v>31</v>
      </c>
      <c r="BD9" s="140">
        <v>405</v>
      </c>
      <c r="BE9" s="140">
        <v>498</v>
      </c>
      <c r="BF9" s="140">
        <v>7</v>
      </c>
      <c r="BG9" s="140">
        <v>192</v>
      </c>
      <c r="BH9" s="140">
        <v>418</v>
      </c>
      <c r="BI9" s="140">
        <v>37</v>
      </c>
      <c r="BJ9" s="140">
        <v>347</v>
      </c>
      <c r="BK9" s="140">
        <v>386</v>
      </c>
      <c r="BL9" s="140" t="s">
        <v>412</v>
      </c>
      <c r="BM9" s="140">
        <v>167</v>
      </c>
      <c r="BN9" s="140">
        <v>317</v>
      </c>
      <c r="BO9" s="140" t="s">
        <v>412</v>
      </c>
      <c r="BP9" s="140">
        <v>124</v>
      </c>
      <c r="BQ9" s="140">
        <v>293</v>
      </c>
      <c r="BR9" s="390">
        <v>2998</v>
      </c>
      <c r="BS9" s="390">
        <v>357</v>
      </c>
      <c r="BT9" s="390">
        <v>1402</v>
      </c>
      <c r="BU9" s="390">
        <v>1239</v>
      </c>
      <c r="BV9" s="390">
        <v>9971.5</v>
      </c>
      <c r="BW9" s="390">
        <v>60764</v>
      </c>
      <c r="BX9" s="390">
        <v>74811</v>
      </c>
      <c r="BY9" s="390">
        <v>357</v>
      </c>
      <c r="BZ9" s="390">
        <v>1402</v>
      </c>
      <c r="CA9" s="390">
        <v>1239</v>
      </c>
      <c r="CB9" s="390">
        <v>82.474999999999994</v>
      </c>
      <c r="CC9" s="390">
        <v>272.26400000000001</v>
      </c>
      <c r="CD9" s="390">
        <v>85.926000000000002</v>
      </c>
      <c r="CE9" s="390"/>
      <c r="CF9" s="390"/>
      <c r="CG9" s="390"/>
      <c r="CK9" s="390">
        <v>63</v>
      </c>
      <c r="CL9" s="390">
        <v>887</v>
      </c>
      <c r="CM9" s="390">
        <v>1146</v>
      </c>
      <c r="CN9" s="390">
        <v>17</v>
      </c>
      <c r="CO9" s="390">
        <v>450</v>
      </c>
      <c r="CP9" s="390">
        <v>971</v>
      </c>
      <c r="CQ9" s="390">
        <v>60</v>
      </c>
      <c r="CR9" s="390">
        <v>681</v>
      </c>
      <c r="CS9" s="390">
        <v>848</v>
      </c>
      <c r="CT9" s="390">
        <v>5</v>
      </c>
      <c r="CU9" s="390">
        <v>306</v>
      </c>
      <c r="CV9" s="390">
        <v>646</v>
      </c>
      <c r="CW9" s="390" t="s">
        <v>412</v>
      </c>
      <c r="CX9" s="390">
        <v>241</v>
      </c>
      <c r="CY9" s="390">
        <v>610</v>
      </c>
      <c r="CZ9" s="278"/>
      <c r="DA9" s="278"/>
      <c r="DB9" s="390">
        <v>0</v>
      </c>
      <c r="DC9" s="390">
        <v>0</v>
      </c>
      <c r="DD9" s="390">
        <v>0</v>
      </c>
      <c r="DE9" s="390">
        <v>0</v>
      </c>
      <c r="DF9" s="390">
        <v>0</v>
      </c>
      <c r="DG9" s="390">
        <v>0</v>
      </c>
      <c r="DH9" s="390">
        <v>0</v>
      </c>
      <c r="DI9" s="390">
        <v>0</v>
      </c>
      <c r="DJ9" s="390">
        <v>0</v>
      </c>
      <c r="DK9" s="390">
        <v>0</v>
      </c>
      <c r="DL9" s="390">
        <v>0</v>
      </c>
      <c r="DM9" s="390">
        <v>0</v>
      </c>
      <c r="DN9" s="390">
        <v>0</v>
      </c>
      <c r="DO9" s="390">
        <v>0</v>
      </c>
      <c r="DP9" s="390">
        <v>0</v>
      </c>
      <c r="DQ9" s="390">
        <v>0</v>
      </c>
      <c r="DR9" s="390">
        <v>0</v>
      </c>
      <c r="DS9" s="390">
        <v>0</v>
      </c>
      <c r="DT9" s="390">
        <v>0</v>
      </c>
      <c r="DU9" s="390">
        <v>0</v>
      </c>
      <c r="DV9" s="390">
        <v>0</v>
      </c>
      <c r="DW9" s="390">
        <v>0</v>
      </c>
      <c r="DX9" s="390">
        <v>0</v>
      </c>
      <c r="DY9" s="390">
        <v>0</v>
      </c>
      <c r="DZ9" s="390">
        <v>0</v>
      </c>
      <c r="EA9" s="390">
        <v>0</v>
      </c>
      <c r="EB9" s="390">
        <v>0</v>
      </c>
      <c r="EC9" s="390">
        <v>0</v>
      </c>
      <c r="ED9" s="390">
        <v>3</v>
      </c>
      <c r="EE9" s="390">
        <v>0</v>
      </c>
      <c r="EF9" s="390">
        <v>0</v>
      </c>
      <c r="EG9" s="390">
        <v>3</v>
      </c>
      <c r="EH9" s="390">
        <v>0</v>
      </c>
      <c r="EI9" s="390">
        <v>0</v>
      </c>
    </row>
    <row r="10" spans="1:141" x14ac:dyDescent="0.35">
      <c r="A10" s="390" t="s">
        <v>302</v>
      </c>
      <c r="B10" s="390">
        <v>1759</v>
      </c>
      <c r="C10" s="390">
        <v>228</v>
      </c>
      <c r="D10" s="390">
        <v>907</v>
      </c>
      <c r="E10" s="390">
        <v>624</v>
      </c>
      <c r="F10" s="390">
        <v>4911</v>
      </c>
      <c r="G10" s="390">
        <v>29700</v>
      </c>
      <c r="H10" s="390">
        <v>29613.5</v>
      </c>
      <c r="I10" s="390">
        <v>228</v>
      </c>
      <c r="J10" s="390">
        <v>907</v>
      </c>
      <c r="K10" s="390">
        <v>624</v>
      </c>
      <c r="L10" s="390">
        <v>-99.54</v>
      </c>
      <c r="M10" s="390">
        <v>-723.34100000000001</v>
      </c>
      <c r="N10" s="390">
        <v>-695.95600000000002</v>
      </c>
      <c r="U10" s="390">
        <v>18</v>
      </c>
      <c r="V10" s="390">
        <v>374</v>
      </c>
      <c r="W10" s="390">
        <v>493</v>
      </c>
      <c r="X10" s="390" t="s">
        <v>412</v>
      </c>
      <c r="Y10" s="390">
        <v>125</v>
      </c>
      <c r="Z10" s="390">
        <v>332</v>
      </c>
      <c r="AA10" s="390">
        <v>19</v>
      </c>
      <c r="AB10" s="390">
        <v>101</v>
      </c>
      <c r="AC10" s="390">
        <v>100</v>
      </c>
      <c r="AD10" s="390" t="s">
        <v>412</v>
      </c>
      <c r="AE10" s="390">
        <v>5</v>
      </c>
      <c r="AF10" s="390">
        <v>28</v>
      </c>
      <c r="AG10" s="390" t="s">
        <v>412</v>
      </c>
      <c r="AH10" s="390" t="s">
        <v>412</v>
      </c>
      <c r="AI10" s="390">
        <v>28</v>
      </c>
      <c r="AJ10" s="140">
        <v>627</v>
      </c>
      <c r="AK10" s="140">
        <v>46</v>
      </c>
      <c r="AL10" s="140">
        <v>309</v>
      </c>
      <c r="AM10" s="140">
        <v>272</v>
      </c>
      <c r="AN10" s="140">
        <v>900.5</v>
      </c>
      <c r="AO10" s="140">
        <v>10595.25</v>
      </c>
      <c r="AP10" s="140">
        <v>13169</v>
      </c>
      <c r="AQ10" s="140">
        <v>46</v>
      </c>
      <c r="AR10" s="140">
        <v>309</v>
      </c>
      <c r="AS10" s="140">
        <v>272</v>
      </c>
      <c r="AT10" s="140">
        <v>-26.751999999999999</v>
      </c>
      <c r="AU10" s="140">
        <v>-230.065</v>
      </c>
      <c r="AV10" s="140">
        <v>-285.85000000000002</v>
      </c>
      <c r="AW10" s="140"/>
      <c r="AX10" s="140"/>
      <c r="AY10" s="140"/>
      <c r="AZ10" s="140"/>
      <c r="BA10" s="140"/>
      <c r="BB10" s="140"/>
      <c r="BC10" s="140">
        <v>4</v>
      </c>
      <c r="BD10" s="140">
        <v>145</v>
      </c>
      <c r="BE10" s="140">
        <v>226</v>
      </c>
      <c r="BF10" s="140" t="s">
        <v>412</v>
      </c>
      <c r="BG10" s="140">
        <v>38</v>
      </c>
      <c r="BH10" s="140">
        <v>149</v>
      </c>
      <c r="BI10" s="140">
        <v>4</v>
      </c>
      <c r="BJ10" s="140">
        <v>51</v>
      </c>
      <c r="BK10" s="140">
        <v>71</v>
      </c>
      <c r="BL10" s="140" t="s">
        <v>412</v>
      </c>
      <c r="BM10" s="140">
        <v>12</v>
      </c>
      <c r="BN10" s="140">
        <v>39</v>
      </c>
      <c r="BO10" s="140" t="s">
        <v>412</v>
      </c>
      <c r="BP10" s="140" t="s">
        <v>412</v>
      </c>
      <c r="BQ10" s="140">
        <v>34</v>
      </c>
      <c r="BR10" s="390">
        <v>2386</v>
      </c>
      <c r="BS10" s="390">
        <v>274</v>
      </c>
      <c r="BT10" s="390">
        <v>1216</v>
      </c>
      <c r="BU10" s="390">
        <v>896</v>
      </c>
      <c r="BV10" s="390">
        <v>5811.5</v>
      </c>
      <c r="BW10" s="390">
        <v>40295.25</v>
      </c>
      <c r="BX10" s="390">
        <v>42782.5</v>
      </c>
      <c r="BY10" s="390">
        <v>274</v>
      </c>
      <c r="BZ10" s="390">
        <v>1216</v>
      </c>
      <c r="CA10" s="390">
        <v>896</v>
      </c>
      <c r="CB10" s="390">
        <v>-126.292</v>
      </c>
      <c r="CC10" s="390">
        <v>-953.40599999999995</v>
      </c>
      <c r="CD10" s="390">
        <v>-981.80600000000004</v>
      </c>
      <c r="CE10" s="390"/>
      <c r="CF10" s="390"/>
      <c r="CG10" s="390"/>
      <c r="CK10" s="390">
        <v>22</v>
      </c>
      <c r="CL10" s="390">
        <v>519</v>
      </c>
      <c r="CM10" s="390">
        <v>719</v>
      </c>
      <c r="CN10" s="390">
        <v>5</v>
      </c>
      <c r="CO10" s="390">
        <v>163</v>
      </c>
      <c r="CP10" s="390">
        <v>481</v>
      </c>
      <c r="CQ10" s="390">
        <v>23</v>
      </c>
      <c r="CR10" s="390">
        <v>152</v>
      </c>
      <c r="CS10" s="390">
        <v>171</v>
      </c>
      <c r="CT10" s="390" t="s">
        <v>412</v>
      </c>
      <c r="CU10" s="390">
        <v>17</v>
      </c>
      <c r="CV10" s="390">
        <v>67</v>
      </c>
      <c r="CW10" s="390" t="s">
        <v>412</v>
      </c>
      <c r="CX10" s="390">
        <v>7</v>
      </c>
      <c r="CY10" s="390">
        <v>62</v>
      </c>
      <c r="CZ10" s="278"/>
      <c r="DA10" s="278"/>
      <c r="DB10" s="390">
        <v>0</v>
      </c>
      <c r="DC10" s="390">
        <v>0</v>
      </c>
      <c r="DD10" s="390">
        <v>0</v>
      </c>
      <c r="DE10" s="390">
        <v>0</v>
      </c>
      <c r="DF10" s="390">
        <v>0</v>
      </c>
      <c r="DG10" s="390">
        <v>0</v>
      </c>
      <c r="DH10" s="390">
        <v>0</v>
      </c>
      <c r="DI10" s="390">
        <v>0</v>
      </c>
      <c r="DJ10" s="390">
        <v>0</v>
      </c>
      <c r="DK10" s="390">
        <v>0</v>
      </c>
      <c r="DL10" s="390">
        <v>0</v>
      </c>
      <c r="DM10" s="390">
        <v>0</v>
      </c>
      <c r="DN10" s="390">
        <v>0</v>
      </c>
      <c r="DO10" s="390">
        <v>0</v>
      </c>
      <c r="DP10" s="390">
        <v>0</v>
      </c>
      <c r="DQ10" s="390">
        <v>0</v>
      </c>
      <c r="DR10" s="390">
        <v>0</v>
      </c>
      <c r="DS10" s="390">
        <v>0</v>
      </c>
      <c r="DT10" s="390">
        <v>0</v>
      </c>
      <c r="DU10" s="390">
        <v>0</v>
      </c>
      <c r="DV10" s="390">
        <v>0</v>
      </c>
      <c r="DW10" s="390">
        <v>0</v>
      </c>
      <c r="DX10" s="390">
        <v>2</v>
      </c>
      <c r="DY10" s="390">
        <v>0</v>
      </c>
      <c r="DZ10" s="390">
        <v>0</v>
      </c>
      <c r="EA10" s="390">
        <v>2</v>
      </c>
      <c r="EB10" s="390">
        <v>0</v>
      </c>
      <c r="EC10" s="390">
        <v>0</v>
      </c>
      <c r="ED10" s="390">
        <v>3</v>
      </c>
      <c r="EE10" s="390">
        <v>3</v>
      </c>
      <c r="EF10" s="390">
        <v>0</v>
      </c>
      <c r="EG10" s="390">
        <v>3</v>
      </c>
      <c r="EH10" s="390">
        <v>3</v>
      </c>
      <c r="EI10" s="390">
        <v>0</v>
      </c>
    </row>
    <row r="11" spans="1:141" x14ac:dyDescent="0.35">
      <c r="A11" s="390" t="s">
        <v>303</v>
      </c>
      <c r="B11" s="390">
        <v>659</v>
      </c>
      <c r="C11" s="390">
        <v>110</v>
      </c>
      <c r="D11" s="390">
        <v>360</v>
      </c>
      <c r="E11" s="390">
        <v>189</v>
      </c>
      <c r="F11" s="390">
        <v>2869.5</v>
      </c>
      <c r="G11" s="390">
        <v>11900.75</v>
      </c>
      <c r="H11" s="390">
        <v>9475.25</v>
      </c>
      <c r="I11" s="390">
        <v>110</v>
      </c>
      <c r="J11" s="390">
        <v>360</v>
      </c>
      <c r="K11" s="390">
        <v>189</v>
      </c>
      <c r="L11" s="390">
        <v>4.6909999999999998</v>
      </c>
      <c r="M11" s="390">
        <v>-280.24799999999999</v>
      </c>
      <c r="N11" s="390">
        <v>-170.68899999999999</v>
      </c>
      <c r="U11" s="390">
        <v>8</v>
      </c>
      <c r="V11" s="390">
        <v>128</v>
      </c>
      <c r="W11" s="390">
        <v>148</v>
      </c>
      <c r="X11" s="390" t="s">
        <v>412</v>
      </c>
      <c r="Y11" s="390">
        <v>42</v>
      </c>
      <c r="Z11" s="390">
        <v>98</v>
      </c>
      <c r="AA11" s="390" t="s">
        <v>412</v>
      </c>
      <c r="AB11" s="390">
        <v>30</v>
      </c>
      <c r="AC11" s="390">
        <v>30</v>
      </c>
      <c r="AD11" s="390">
        <v>0</v>
      </c>
      <c r="AE11" s="390" t="s">
        <v>412</v>
      </c>
      <c r="AF11" s="390">
        <v>11</v>
      </c>
      <c r="AG11" s="390">
        <v>0</v>
      </c>
      <c r="AH11" s="390" t="s">
        <v>412</v>
      </c>
      <c r="AI11" s="390">
        <v>11</v>
      </c>
      <c r="AJ11" s="140">
        <v>505</v>
      </c>
      <c r="AK11" s="140">
        <v>88</v>
      </c>
      <c r="AL11" s="140">
        <v>286</v>
      </c>
      <c r="AM11" s="140">
        <v>131</v>
      </c>
      <c r="AN11" s="140">
        <v>1922.5</v>
      </c>
      <c r="AO11" s="140">
        <v>10014.75</v>
      </c>
      <c r="AP11" s="140">
        <v>5927.25</v>
      </c>
      <c r="AQ11" s="140">
        <v>88</v>
      </c>
      <c r="AR11" s="140">
        <v>286</v>
      </c>
      <c r="AS11" s="140">
        <v>131</v>
      </c>
      <c r="AT11" s="140">
        <v>-36.552999999999997</v>
      </c>
      <c r="AU11" s="140">
        <v>-154.84</v>
      </c>
      <c r="AV11" s="140">
        <v>-158.39099999999999</v>
      </c>
      <c r="AW11" s="140"/>
      <c r="AX11" s="140"/>
      <c r="AY11" s="140"/>
      <c r="AZ11" s="140"/>
      <c r="BA11" s="140"/>
      <c r="BB11" s="140"/>
      <c r="BC11" s="140">
        <v>5</v>
      </c>
      <c r="BD11" s="140">
        <v>116</v>
      </c>
      <c r="BE11" s="140">
        <v>99</v>
      </c>
      <c r="BF11" s="140" t="s">
        <v>412</v>
      </c>
      <c r="BG11" s="140">
        <v>39</v>
      </c>
      <c r="BH11" s="140">
        <v>56</v>
      </c>
      <c r="BI11" s="140" t="s">
        <v>412</v>
      </c>
      <c r="BJ11" s="140">
        <v>20</v>
      </c>
      <c r="BK11" s="140">
        <v>19</v>
      </c>
      <c r="BL11" s="140">
        <v>0</v>
      </c>
      <c r="BM11" s="140" t="s">
        <v>412</v>
      </c>
      <c r="BN11" s="140">
        <v>10</v>
      </c>
      <c r="BO11" s="140">
        <v>0</v>
      </c>
      <c r="BP11" s="140" t="s">
        <v>412</v>
      </c>
      <c r="BQ11" s="140">
        <v>7</v>
      </c>
      <c r="BR11" s="390">
        <v>1164</v>
      </c>
      <c r="BS11" s="390">
        <v>198</v>
      </c>
      <c r="BT11" s="390">
        <v>646</v>
      </c>
      <c r="BU11" s="390">
        <v>320</v>
      </c>
      <c r="BV11" s="390">
        <v>4792</v>
      </c>
      <c r="BW11" s="390">
        <v>21915.5</v>
      </c>
      <c r="BX11" s="390">
        <v>15402.5</v>
      </c>
      <c r="BY11" s="390">
        <v>198</v>
      </c>
      <c r="BZ11" s="390">
        <v>646</v>
      </c>
      <c r="CA11" s="390">
        <v>320</v>
      </c>
      <c r="CB11" s="390">
        <v>-31.861999999999998</v>
      </c>
      <c r="CC11" s="390">
        <v>-435.08800000000002</v>
      </c>
      <c r="CD11" s="390">
        <v>-329.08</v>
      </c>
      <c r="CE11" s="390"/>
      <c r="CF11" s="390"/>
      <c r="CG11" s="390"/>
      <c r="CK11" s="390">
        <v>13</v>
      </c>
      <c r="CL11" s="390">
        <v>244</v>
      </c>
      <c r="CM11" s="390">
        <v>247</v>
      </c>
      <c r="CN11" s="390">
        <v>4</v>
      </c>
      <c r="CO11" s="390">
        <v>81</v>
      </c>
      <c r="CP11" s="390">
        <v>154</v>
      </c>
      <c r="CQ11" s="390">
        <v>3</v>
      </c>
      <c r="CR11" s="390">
        <v>50</v>
      </c>
      <c r="CS11" s="390">
        <v>49</v>
      </c>
      <c r="CT11" s="390">
        <v>0</v>
      </c>
      <c r="CU11" s="390" t="s">
        <v>412</v>
      </c>
      <c r="CV11" s="390">
        <v>21</v>
      </c>
      <c r="CW11" s="390">
        <v>0</v>
      </c>
      <c r="CX11" s="390" t="s">
        <v>412</v>
      </c>
      <c r="CY11" s="390">
        <v>18</v>
      </c>
      <c r="CZ11" s="278"/>
      <c r="DA11" s="278"/>
      <c r="DB11" s="390">
        <v>0</v>
      </c>
      <c r="DC11" s="390">
        <v>0</v>
      </c>
      <c r="DD11" s="390">
        <v>0</v>
      </c>
      <c r="DE11" s="390">
        <v>0</v>
      </c>
      <c r="DF11" s="390">
        <v>0</v>
      </c>
      <c r="DG11" s="390">
        <v>0</v>
      </c>
      <c r="DH11" s="390">
        <v>0</v>
      </c>
      <c r="DI11" s="390">
        <v>0</v>
      </c>
      <c r="DJ11" s="390">
        <v>0</v>
      </c>
      <c r="DK11" s="390">
        <v>0</v>
      </c>
      <c r="DL11" s="390">
        <v>0</v>
      </c>
      <c r="DM11" s="390">
        <v>0</v>
      </c>
      <c r="DN11" s="390">
        <v>0</v>
      </c>
      <c r="DO11" s="390">
        <v>0</v>
      </c>
      <c r="DP11" s="390">
        <v>0</v>
      </c>
      <c r="DQ11" s="390">
        <v>0</v>
      </c>
      <c r="DR11" s="390">
        <v>0</v>
      </c>
      <c r="DS11" s="390">
        <v>0</v>
      </c>
      <c r="DT11" s="390">
        <v>0</v>
      </c>
      <c r="DU11" s="390">
        <v>0</v>
      </c>
      <c r="DV11" s="390">
        <v>0</v>
      </c>
      <c r="DW11" s="390">
        <v>0</v>
      </c>
      <c r="DX11" s="390">
        <v>2</v>
      </c>
      <c r="DY11" s="390">
        <v>0</v>
      </c>
      <c r="DZ11" s="390">
        <v>0</v>
      </c>
      <c r="EA11" s="390">
        <v>2</v>
      </c>
      <c r="EB11" s="390">
        <v>0</v>
      </c>
      <c r="EC11" s="390">
        <v>0</v>
      </c>
      <c r="ED11" s="390">
        <v>0</v>
      </c>
      <c r="EE11" s="390">
        <v>3</v>
      </c>
      <c r="EF11" s="390">
        <v>0</v>
      </c>
      <c r="EG11" s="390">
        <v>0</v>
      </c>
      <c r="EH11" s="390">
        <v>3</v>
      </c>
      <c r="EI11" s="390">
        <v>0</v>
      </c>
    </row>
    <row r="12" spans="1:141" x14ac:dyDescent="0.35">
      <c r="A12" s="390" t="s">
        <v>304</v>
      </c>
      <c r="B12" s="390">
        <v>467</v>
      </c>
      <c r="C12" s="390">
        <v>147</v>
      </c>
      <c r="D12" s="390">
        <v>245</v>
      </c>
      <c r="E12" s="390">
        <v>75</v>
      </c>
      <c r="F12" s="390">
        <v>1095.5</v>
      </c>
      <c r="G12" s="390">
        <v>4032</v>
      </c>
      <c r="H12" s="390">
        <v>2416.75</v>
      </c>
      <c r="I12" s="390">
        <v>147</v>
      </c>
      <c r="J12" s="390">
        <v>245</v>
      </c>
      <c r="K12" s="390">
        <v>75</v>
      </c>
      <c r="L12" s="390">
        <v>-237.99799999999999</v>
      </c>
      <c r="M12" s="390">
        <v>-570.90200000000004</v>
      </c>
      <c r="N12" s="390">
        <v>-188.03700000000001</v>
      </c>
      <c r="U12" s="390" t="s">
        <v>412</v>
      </c>
      <c r="V12" s="390">
        <v>37</v>
      </c>
      <c r="W12" s="390">
        <v>35</v>
      </c>
      <c r="X12" s="390">
        <v>0</v>
      </c>
      <c r="Y12" s="390">
        <v>6</v>
      </c>
      <c r="Z12" s="390">
        <v>22</v>
      </c>
      <c r="AA12" s="390">
        <v>0</v>
      </c>
      <c r="AB12" s="390">
        <v>9</v>
      </c>
      <c r="AC12" s="390" t="s">
        <v>412</v>
      </c>
      <c r="AD12" s="390">
        <v>0</v>
      </c>
      <c r="AE12" s="390" t="s">
        <v>412</v>
      </c>
      <c r="AF12" s="390">
        <v>5</v>
      </c>
      <c r="AG12" s="390">
        <v>0</v>
      </c>
      <c r="AH12" s="390" t="s">
        <v>412</v>
      </c>
      <c r="AI12" s="390">
        <v>4</v>
      </c>
      <c r="AJ12" s="140">
        <v>401</v>
      </c>
      <c r="AK12" s="140">
        <v>98</v>
      </c>
      <c r="AL12" s="140">
        <v>225</v>
      </c>
      <c r="AM12" s="140">
        <v>78</v>
      </c>
      <c r="AN12" s="140">
        <v>949.25</v>
      </c>
      <c r="AO12" s="140">
        <v>4150.5</v>
      </c>
      <c r="AP12" s="140">
        <v>2508</v>
      </c>
      <c r="AQ12" s="140">
        <v>98</v>
      </c>
      <c r="AR12" s="140">
        <v>225</v>
      </c>
      <c r="AS12" s="140">
        <v>78</v>
      </c>
      <c r="AT12" s="140">
        <v>-144.21100000000001</v>
      </c>
      <c r="AU12" s="140">
        <v>-487.24099999999999</v>
      </c>
      <c r="AV12" s="140">
        <v>-194.07</v>
      </c>
      <c r="AW12" s="140"/>
      <c r="AX12" s="140"/>
      <c r="AY12" s="140"/>
      <c r="AZ12" s="140"/>
      <c r="BA12" s="140"/>
      <c r="BB12" s="140"/>
      <c r="BC12" s="140" t="s">
        <v>412</v>
      </c>
      <c r="BD12" s="140">
        <v>27</v>
      </c>
      <c r="BE12" s="140">
        <v>38</v>
      </c>
      <c r="BF12" s="140">
        <v>0</v>
      </c>
      <c r="BG12" s="140">
        <v>5</v>
      </c>
      <c r="BH12" s="140">
        <v>19</v>
      </c>
      <c r="BI12" s="140">
        <v>0</v>
      </c>
      <c r="BJ12" s="140">
        <v>4</v>
      </c>
      <c r="BK12" s="140" t="s">
        <v>412</v>
      </c>
      <c r="BL12" s="140">
        <v>0</v>
      </c>
      <c r="BM12" s="140" t="s">
        <v>412</v>
      </c>
      <c r="BN12" s="140">
        <v>0</v>
      </c>
      <c r="BO12" s="140">
        <v>0</v>
      </c>
      <c r="BP12" s="140" t="s">
        <v>412</v>
      </c>
      <c r="BQ12" s="140">
        <v>0</v>
      </c>
      <c r="BR12" s="390">
        <v>868</v>
      </c>
      <c r="BS12" s="390">
        <v>245</v>
      </c>
      <c r="BT12" s="390">
        <v>470</v>
      </c>
      <c r="BU12" s="390">
        <v>153</v>
      </c>
      <c r="BV12" s="390">
        <v>2044.75</v>
      </c>
      <c r="BW12" s="390">
        <v>8182.5</v>
      </c>
      <c r="BX12" s="390">
        <v>4924.75</v>
      </c>
      <c r="BY12" s="390">
        <v>245</v>
      </c>
      <c r="BZ12" s="390">
        <v>470</v>
      </c>
      <c r="CA12" s="390">
        <v>153</v>
      </c>
      <c r="CB12" s="390">
        <v>-382.209</v>
      </c>
      <c r="CC12" s="390">
        <v>-1058.143</v>
      </c>
      <c r="CD12" s="390">
        <v>-382.10700000000003</v>
      </c>
      <c r="CE12" s="390"/>
      <c r="CF12" s="390"/>
      <c r="CG12" s="390"/>
      <c r="CK12" s="390">
        <v>4</v>
      </c>
      <c r="CL12" s="390">
        <v>64</v>
      </c>
      <c r="CM12" s="390">
        <v>73</v>
      </c>
      <c r="CN12" s="390">
        <v>0</v>
      </c>
      <c r="CO12" s="390">
        <v>11</v>
      </c>
      <c r="CP12" s="390">
        <v>41</v>
      </c>
      <c r="CQ12" s="390">
        <v>0</v>
      </c>
      <c r="CR12" s="390">
        <v>13</v>
      </c>
      <c r="CS12" s="390">
        <v>15</v>
      </c>
      <c r="CT12" s="390">
        <v>0</v>
      </c>
      <c r="CU12" s="390" t="s">
        <v>412</v>
      </c>
      <c r="CV12" s="390">
        <v>5</v>
      </c>
      <c r="CW12" s="390">
        <v>0</v>
      </c>
      <c r="CX12" s="390" t="s">
        <v>412</v>
      </c>
      <c r="CY12" s="390">
        <v>4</v>
      </c>
      <c r="CZ12" s="278"/>
      <c r="DA12" s="278"/>
      <c r="DB12" s="390">
        <v>0</v>
      </c>
      <c r="DC12" s="390">
        <v>0</v>
      </c>
      <c r="DD12" s="390">
        <v>0</v>
      </c>
      <c r="DE12" s="390">
        <v>0</v>
      </c>
      <c r="DF12" s="390">
        <v>0</v>
      </c>
      <c r="DG12" s="390">
        <v>0</v>
      </c>
      <c r="DH12" s="390">
        <v>0</v>
      </c>
      <c r="DI12" s="390">
        <v>0</v>
      </c>
      <c r="DJ12" s="390">
        <v>0</v>
      </c>
      <c r="DK12" s="390">
        <v>0</v>
      </c>
      <c r="DL12" s="390">
        <v>0</v>
      </c>
      <c r="DM12" s="390">
        <v>0</v>
      </c>
      <c r="DN12" s="390">
        <v>0</v>
      </c>
      <c r="DO12" s="390">
        <v>0</v>
      </c>
      <c r="DP12" s="390">
        <v>0</v>
      </c>
      <c r="DQ12" s="390">
        <v>0</v>
      </c>
      <c r="DR12" s="390">
        <v>0</v>
      </c>
      <c r="DS12" s="390">
        <v>0</v>
      </c>
      <c r="DT12" s="390">
        <v>0</v>
      </c>
      <c r="DU12" s="390">
        <v>2</v>
      </c>
      <c r="DV12" s="390">
        <v>0</v>
      </c>
      <c r="DW12" s="390">
        <v>0</v>
      </c>
      <c r="DX12" s="390">
        <v>0</v>
      </c>
      <c r="DY12" s="390">
        <v>0</v>
      </c>
      <c r="DZ12" s="390">
        <v>0</v>
      </c>
      <c r="EA12" s="390">
        <v>0</v>
      </c>
      <c r="EB12" s="390">
        <v>0</v>
      </c>
      <c r="EC12" s="390">
        <v>2</v>
      </c>
      <c r="ED12" s="390">
        <v>0</v>
      </c>
      <c r="EE12" s="390">
        <v>3</v>
      </c>
      <c r="EF12" s="390">
        <v>0</v>
      </c>
      <c r="EG12" s="390">
        <v>0</v>
      </c>
      <c r="EH12" s="390">
        <v>3</v>
      </c>
      <c r="EI12" s="390">
        <v>0</v>
      </c>
    </row>
    <row r="13" spans="1:141" x14ac:dyDescent="0.35">
      <c r="A13" s="390" t="s">
        <v>305</v>
      </c>
      <c r="B13" s="390">
        <v>6757</v>
      </c>
      <c r="C13" s="390">
        <v>5839</v>
      </c>
      <c r="D13" s="390">
        <v>766</v>
      </c>
      <c r="E13" s="390">
        <v>152</v>
      </c>
      <c r="F13" s="390">
        <v>11990.5</v>
      </c>
      <c r="G13" s="390">
        <v>6624.75</v>
      </c>
      <c r="H13" s="390">
        <v>2374.63</v>
      </c>
      <c r="I13" s="390">
        <v>5839</v>
      </c>
      <c r="J13" s="390">
        <v>766</v>
      </c>
      <c r="K13" s="390">
        <v>152</v>
      </c>
      <c r="L13" s="390">
        <v>-8675.7860000000001</v>
      </c>
      <c r="M13" s="390">
        <v>-2302.0010000000002</v>
      </c>
      <c r="N13" s="390">
        <v>-619.71799999999996</v>
      </c>
      <c r="U13" s="390" t="s">
        <v>412</v>
      </c>
      <c r="V13" s="390">
        <v>47</v>
      </c>
      <c r="W13" s="390" t="s">
        <v>412</v>
      </c>
      <c r="X13" s="390" t="s">
        <v>412</v>
      </c>
      <c r="Y13" s="390" t="s">
        <v>412</v>
      </c>
      <c r="Z13" s="390" t="s">
        <v>412</v>
      </c>
      <c r="AA13" s="390" t="s">
        <v>412</v>
      </c>
      <c r="AB13" s="390">
        <v>0</v>
      </c>
      <c r="AC13" s="390" t="s">
        <v>412</v>
      </c>
      <c r="AD13" s="390">
        <v>0</v>
      </c>
      <c r="AE13" s="390">
        <v>0</v>
      </c>
      <c r="AF13" s="390">
        <v>0</v>
      </c>
      <c r="AG13" s="390">
        <v>0</v>
      </c>
      <c r="AH13" s="390">
        <v>0</v>
      </c>
      <c r="AI13" s="390">
        <v>0</v>
      </c>
      <c r="AJ13" s="140">
        <v>2587</v>
      </c>
      <c r="AK13" s="140">
        <v>2416</v>
      </c>
      <c r="AL13" s="140">
        <v>146</v>
      </c>
      <c r="AM13" s="140">
        <v>25</v>
      </c>
      <c r="AN13" s="140">
        <v>3052.5</v>
      </c>
      <c r="AO13" s="140">
        <v>1170.25</v>
      </c>
      <c r="AP13" s="140">
        <v>422.25</v>
      </c>
      <c r="AQ13" s="140">
        <v>2416</v>
      </c>
      <c r="AR13" s="140">
        <v>146</v>
      </c>
      <c r="AS13" s="140">
        <v>25</v>
      </c>
      <c r="AT13" s="140">
        <v>-3517.5010000000002</v>
      </c>
      <c r="AU13" s="140">
        <v>-458.34699999999998</v>
      </c>
      <c r="AV13" s="140">
        <v>-103.968</v>
      </c>
      <c r="AW13" s="140"/>
      <c r="AX13" s="140"/>
      <c r="AY13" s="140"/>
      <c r="AZ13" s="140"/>
      <c r="BA13" s="140"/>
      <c r="BB13" s="140"/>
      <c r="BC13" s="140" t="s">
        <v>412</v>
      </c>
      <c r="BD13" s="140">
        <v>9</v>
      </c>
      <c r="BE13" s="140" t="s">
        <v>412</v>
      </c>
      <c r="BF13" s="140" t="s">
        <v>412</v>
      </c>
      <c r="BG13" s="140" t="s">
        <v>412</v>
      </c>
      <c r="BH13" s="140" t="s">
        <v>412</v>
      </c>
      <c r="BI13" s="140" t="s">
        <v>412</v>
      </c>
      <c r="BJ13" s="140">
        <v>0</v>
      </c>
      <c r="BK13" s="140" t="s">
        <v>412</v>
      </c>
      <c r="BL13" s="140">
        <v>0</v>
      </c>
      <c r="BM13" s="140">
        <v>0</v>
      </c>
      <c r="BN13" s="140">
        <v>0</v>
      </c>
      <c r="BO13" s="140">
        <v>0</v>
      </c>
      <c r="BP13" s="140">
        <v>0</v>
      </c>
      <c r="BQ13" s="140">
        <v>0</v>
      </c>
      <c r="BR13" s="390">
        <v>9344</v>
      </c>
      <c r="BS13" s="390">
        <v>8255</v>
      </c>
      <c r="BT13" s="390">
        <v>912</v>
      </c>
      <c r="BU13" s="390">
        <v>177</v>
      </c>
      <c r="BV13" s="390">
        <v>15043</v>
      </c>
      <c r="BW13" s="390">
        <v>7795</v>
      </c>
      <c r="BX13" s="390">
        <v>2796.88</v>
      </c>
      <c r="BY13" s="390">
        <v>8255</v>
      </c>
      <c r="BZ13" s="390">
        <v>912</v>
      </c>
      <c r="CA13" s="390">
        <v>177</v>
      </c>
      <c r="CB13" s="390">
        <v>-12193.287</v>
      </c>
      <c r="CC13" s="390">
        <v>-2760.348</v>
      </c>
      <c r="CD13" s="390">
        <v>-723.68600000000004</v>
      </c>
      <c r="CE13" s="390"/>
      <c r="CF13" s="390"/>
      <c r="CG13" s="390"/>
      <c r="CK13" s="390">
        <v>18</v>
      </c>
      <c r="CL13" s="390">
        <v>56</v>
      </c>
      <c r="CM13" s="390">
        <v>25</v>
      </c>
      <c r="CN13" s="390" t="s">
        <v>412</v>
      </c>
      <c r="CO13" s="390">
        <v>11</v>
      </c>
      <c r="CP13" s="390">
        <v>13</v>
      </c>
      <c r="CQ13" s="390" t="s">
        <v>412</v>
      </c>
      <c r="CR13" s="390">
        <v>0</v>
      </c>
      <c r="CS13" s="390" t="s">
        <v>412</v>
      </c>
      <c r="CT13" s="390">
        <v>0</v>
      </c>
      <c r="CU13" s="390">
        <v>0</v>
      </c>
      <c r="CV13" s="390">
        <v>0</v>
      </c>
      <c r="CW13" s="390">
        <v>0</v>
      </c>
      <c r="CX13" s="390">
        <v>0</v>
      </c>
      <c r="CY13" s="390">
        <v>0</v>
      </c>
      <c r="CZ13" s="278"/>
      <c r="DA13" s="278"/>
      <c r="DB13" s="390">
        <v>0</v>
      </c>
      <c r="DC13" s="390">
        <v>0</v>
      </c>
      <c r="DD13" s="390">
        <v>0</v>
      </c>
      <c r="DE13" s="390">
        <v>0</v>
      </c>
      <c r="DF13" s="390">
        <v>0</v>
      </c>
      <c r="DG13" s="390">
        <v>0</v>
      </c>
      <c r="DH13" s="390">
        <v>0</v>
      </c>
      <c r="DI13" s="390">
        <v>0</v>
      </c>
      <c r="DJ13" s="390">
        <v>0</v>
      </c>
      <c r="DK13" s="390">
        <v>0</v>
      </c>
      <c r="DL13" s="390">
        <v>0</v>
      </c>
      <c r="DM13" s="390">
        <v>0</v>
      </c>
      <c r="DN13" s="390">
        <v>0</v>
      </c>
      <c r="DO13" s="390">
        <v>0</v>
      </c>
      <c r="DP13" s="390">
        <v>0</v>
      </c>
      <c r="DQ13" s="390">
        <v>0</v>
      </c>
      <c r="DR13" s="390">
        <v>0</v>
      </c>
      <c r="DS13" s="390">
        <v>0</v>
      </c>
      <c r="DT13" s="390">
        <v>0</v>
      </c>
      <c r="DU13" s="390">
        <v>2</v>
      </c>
      <c r="DV13" s="390">
        <v>0</v>
      </c>
      <c r="DW13" s="390">
        <v>2</v>
      </c>
      <c r="DX13" s="390">
        <v>3</v>
      </c>
      <c r="DY13" s="390">
        <v>2</v>
      </c>
      <c r="DZ13" s="390">
        <v>2</v>
      </c>
      <c r="EA13" s="390">
        <v>3</v>
      </c>
      <c r="EB13" s="390">
        <v>0</v>
      </c>
      <c r="EC13" s="390">
        <v>3</v>
      </c>
      <c r="ED13" s="390">
        <v>0</v>
      </c>
      <c r="EE13" s="390">
        <v>0</v>
      </c>
      <c r="EF13" s="390">
        <v>0</v>
      </c>
      <c r="EG13" s="390">
        <v>0</v>
      </c>
      <c r="EH13" s="390">
        <v>0</v>
      </c>
      <c r="EI13" s="390">
        <v>0</v>
      </c>
    </row>
    <row r="14" spans="1:141" x14ac:dyDescent="0.35">
      <c r="A14" s="390" t="s">
        <v>306</v>
      </c>
      <c r="B14" s="390">
        <v>253193</v>
      </c>
      <c r="C14" s="390">
        <v>39771</v>
      </c>
      <c r="D14" s="390">
        <v>109980</v>
      </c>
      <c r="E14" s="390">
        <v>103442</v>
      </c>
      <c r="F14" s="390">
        <v>828697.83</v>
      </c>
      <c r="G14" s="390">
        <v>4266087.5599999996</v>
      </c>
      <c r="H14" s="390">
        <v>6027036.4699999997</v>
      </c>
      <c r="I14" s="390">
        <v>39771</v>
      </c>
      <c r="J14" s="390">
        <v>109978</v>
      </c>
      <c r="K14" s="390">
        <v>103441</v>
      </c>
      <c r="L14" s="390">
        <v>-11905.607</v>
      </c>
      <c r="M14" s="390">
        <v>-24884.785</v>
      </c>
      <c r="N14" s="390">
        <v>-23476.289000000001</v>
      </c>
      <c r="U14" s="390">
        <v>3692</v>
      </c>
      <c r="V14" s="390">
        <v>56892</v>
      </c>
      <c r="W14" s="390">
        <v>93749</v>
      </c>
      <c r="X14" s="390">
        <v>886</v>
      </c>
      <c r="Y14" s="390">
        <v>24500</v>
      </c>
      <c r="Z14" s="390">
        <v>76004</v>
      </c>
      <c r="AA14" s="390">
        <v>2352</v>
      </c>
      <c r="AB14" s="390">
        <v>25862</v>
      </c>
      <c r="AC14" s="390">
        <v>54767</v>
      </c>
      <c r="AD14" s="390">
        <v>239</v>
      </c>
      <c r="AE14" s="390">
        <v>7688</v>
      </c>
      <c r="AF14" s="390">
        <v>39499</v>
      </c>
      <c r="AG14" s="390">
        <v>144</v>
      </c>
      <c r="AH14" s="390">
        <v>5875</v>
      </c>
      <c r="AI14" s="390">
        <v>37428</v>
      </c>
      <c r="AJ14" s="140">
        <v>245716</v>
      </c>
      <c r="AK14" s="140">
        <v>30540</v>
      </c>
      <c r="AL14" s="140">
        <v>110731</v>
      </c>
      <c r="AM14" s="140">
        <v>104445</v>
      </c>
      <c r="AN14" s="140">
        <v>751891.02</v>
      </c>
      <c r="AO14" s="140">
        <v>4781008.42</v>
      </c>
      <c r="AP14" s="140">
        <v>6551948.71</v>
      </c>
      <c r="AQ14" s="140">
        <v>30538</v>
      </c>
      <c r="AR14" s="140">
        <v>110731</v>
      </c>
      <c r="AS14" s="140">
        <v>104445</v>
      </c>
      <c r="AT14" s="140">
        <v>-247.2510000000002</v>
      </c>
      <c r="AU14" s="140">
        <v>21415.506999999998</v>
      </c>
      <c r="AV14" s="140">
        <v>23580.415000000001</v>
      </c>
      <c r="AW14" s="140"/>
      <c r="AX14" s="140"/>
      <c r="AY14" s="140"/>
      <c r="AZ14" s="140"/>
      <c r="BA14" s="140"/>
      <c r="BB14" s="140"/>
      <c r="BC14" s="140">
        <v>3037</v>
      </c>
      <c r="BD14" s="140">
        <v>65108</v>
      </c>
      <c r="BE14" s="140">
        <v>99065</v>
      </c>
      <c r="BF14" s="140">
        <v>719</v>
      </c>
      <c r="BG14" s="140">
        <v>28906</v>
      </c>
      <c r="BH14" s="140">
        <v>83386</v>
      </c>
      <c r="BI14" s="140">
        <v>3259</v>
      </c>
      <c r="BJ14" s="140">
        <v>38332</v>
      </c>
      <c r="BK14" s="140">
        <v>66390</v>
      </c>
      <c r="BL14" s="140">
        <v>363</v>
      </c>
      <c r="BM14" s="140">
        <v>15739</v>
      </c>
      <c r="BN14" s="140">
        <v>55334</v>
      </c>
      <c r="BO14" s="140">
        <v>198</v>
      </c>
      <c r="BP14" s="140">
        <v>11151</v>
      </c>
      <c r="BQ14" s="140">
        <v>52037</v>
      </c>
      <c r="BR14" s="390">
        <v>498909</v>
      </c>
      <c r="BS14" s="390">
        <v>70311</v>
      </c>
      <c r="BT14" s="390">
        <v>220711</v>
      </c>
      <c r="BU14" s="390">
        <v>207887</v>
      </c>
      <c r="BV14" s="390">
        <v>1580588.85</v>
      </c>
      <c r="BW14" s="390">
        <v>9047095.9800000004</v>
      </c>
      <c r="BX14" s="390">
        <v>12578985.180000002</v>
      </c>
      <c r="BY14" s="390">
        <v>70309</v>
      </c>
      <c r="BZ14" s="390">
        <v>220709</v>
      </c>
      <c r="CA14" s="390">
        <v>207886</v>
      </c>
      <c r="CB14" s="390">
        <v>-12152.858</v>
      </c>
      <c r="CC14" s="390">
        <v>-3469.2779999999998</v>
      </c>
      <c r="CD14" s="390">
        <v>104.12599999999998</v>
      </c>
      <c r="CE14" s="390"/>
      <c r="CF14" s="390"/>
      <c r="CG14" s="390"/>
      <c r="CK14" s="390">
        <v>6729</v>
      </c>
      <c r="CL14" s="390">
        <v>122000</v>
      </c>
      <c r="CM14" s="390">
        <v>192814</v>
      </c>
      <c r="CN14" s="390">
        <v>1605</v>
      </c>
      <c r="CO14" s="390">
        <v>53406</v>
      </c>
      <c r="CP14" s="390">
        <v>159390</v>
      </c>
      <c r="CQ14" s="390">
        <v>5611</v>
      </c>
      <c r="CR14" s="390">
        <v>64194</v>
      </c>
      <c r="CS14" s="390">
        <v>121157</v>
      </c>
      <c r="CT14" s="390">
        <v>602</v>
      </c>
      <c r="CU14" s="390">
        <v>23427</v>
      </c>
      <c r="CV14" s="390">
        <v>94833</v>
      </c>
      <c r="CW14" s="390">
        <v>342</v>
      </c>
      <c r="CX14" s="390">
        <v>17026</v>
      </c>
      <c r="CY14" s="390">
        <v>89465</v>
      </c>
      <c r="CZ14" s="278"/>
      <c r="DA14" s="278"/>
      <c r="DB14" s="390">
        <v>0</v>
      </c>
      <c r="DC14" s="390">
        <v>0</v>
      </c>
      <c r="DD14" s="390">
        <v>0</v>
      </c>
      <c r="DE14" s="390">
        <v>0</v>
      </c>
      <c r="DF14" s="390">
        <v>0</v>
      </c>
      <c r="DG14" s="390">
        <v>0</v>
      </c>
      <c r="DH14" s="390">
        <v>0</v>
      </c>
      <c r="DI14" s="390">
        <v>0</v>
      </c>
      <c r="DJ14" s="390">
        <v>0</v>
      </c>
      <c r="DK14" s="390">
        <v>0</v>
      </c>
      <c r="DL14" s="390">
        <v>0</v>
      </c>
      <c r="DM14" s="390">
        <v>0</v>
      </c>
      <c r="DN14" s="390">
        <v>0</v>
      </c>
      <c r="DO14" s="390">
        <v>0</v>
      </c>
      <c r="DP14" s="390">
        <v>0</v>
      </c>
      <c r="DQ14" s="390">
        <v>0</v>
      </c>
      <c r="DR14" s="390">
        <v>0</v>
      </c>
      <c r="DS14" s="390">
        <v>0</v>
      </c>
      <c r="DT14" s="390">
        <v>0</v>
      </c>
      <c r="DU14" s="390">
        <v>0</v>
      </c>
      <c r="DV14" s="390">
        <v>0</v>
      </c>
      <c r="DW14" s="390">
        <v>0</v>
      </c>
      <c r="DX14" s="390">
        <v>0</v>
      </c>
      <c r="DY14" s="390">
        <v>0</v>
      </c>
      <c r="DZ14" s="390">
        <v>0</v>
      </c>
      <c r="EA14" s="390">
        <v>0</v>
      </c>
      <c r="EB14" s="390">
        <v>0</v>
      </c>
      <c r="EC14" s="390">
        <v>0</v>
      </c>
      <c r="ED14" s="390">
        <v>0</v>
      </c>
      <c r="EE14" s="390">
        <v>0</v>
      </c>
      <c r="EF14" s="390">
        <v>0</v>
      </c>
      <c r="EG14" s="390">
        <v>0</v>
      </c>
      <c r="EH14" s="390">
        <v>0</v>
      </c>
      <c r="EI14" s="390">
        <v>0</v>
      </c>
    </row>
    <row r="15" spans="1:141" s="390" customFormat="1" x14ac:dyDescent="0.35">
      <c r="A15" s="390" t="s">
        <v>17</v>
      </c>
      <c r="B15" s="390">
        <v>10264</v>
      </c>
      <c r="C15" s="390">
        <v>4</v>
      </c>
      <c r="D15" s="390">
        <v>579</v>
      </c>
      <c r="E15" s="390">
        <v>9681</v>
      </c>
      <c r="F15" s="390">
        <v>246.5</v>
      </c>
      <c r="G15" s="390">
        <v>30999.63</v>
      </c>
      <c r="H15" s="390">
        <v>662692.05000000005</v>
      </c>
      <c r="I15" s="390">
        <v>4</v>
      </c>
      <c r="J15" s="390">
        <v>579</v>
      </c>
      <c r="K15" s="390">
        <v>9681</v>
      </c>
      <c r="L15" s="390">
        <v>14.013999999999999</v>
      </c>
      <c r="M15" s="390">
        <v>471.95</v>
      </c>
      <c r="N15" s="390">
        <v>2495.2820000000002</v>
      </c>
      <c r="U15" s="390" t="s">
        <v>412</v>
      </c>
      <c r="V15" s="390">
        <v>516</v>
      </c>
      <c r="W15" s="390">
        <v>9212</v>
      </c>
      <c r="X15" s="390" t="s">
        <v>412</v>
      </c>
      <c r="Y15" s="390">
        <v>375</v>
      </c>
      <c r="Z15" s="390">
        <v>8730</v>
      </c>
      <c r="AA15" s="390" t="s">
        <v>412</v>
      </c>
      <c r="AB15" s="390">
        <v>358</v>
      </c>
      <c r="AC15" s="390">
        <v>7422</v>
      </c>
      <c r="AD15" s="390" t="s">
        <v>412</v>
      </c>
      <c r="AE15" s="390">
        <v>206</v>
      </c>
      <c r="AF15" s="390">
        <v>6527</v>
      </c>
      <c r="AG15" s="390" t="s">
        <v>412</v>
      </c>
      <c r="AH15" s="390">
        <v>178</v>
      </c>
      <c r="AI15" s="390">
        <v>6414</v>
      </c>
      <c r="AJ15" s="140">
        <v>10295</v>
      </c>
      <c r="AK15" s="140">
        <v>3</v>
      </c>
      <c r="AL15" s="140">
        <v>712</v>
      </c>
      <c r="AM15" s="140">
        <v>9580</v>
      </c>
      <c r="AN15" s="140">
        <v>113</v>
      </c>
      <c r="AO15" s="140">
        <v>38942.51</v>
      </c>
      <c r="AP15" s="140">
        <v>688524.43</v>
      </c>
      <c r="AQ15" s="140">
        <v>3</v>
      </c>
      <c r="AR15" s="140">
        <v>712</v>
      </c>
      <c r="AS15" s="140">
        <v>9580</v>
      </c>
      <c r="AT15" s="140">
        <v>2.1800000000000002</v>
      </c>
      <c r="AU15" s="140">
        <v>679.10599999999999</v>
      </c>
      <c r="AV15" s="140">
        <v>5632.5709999999999</v>
      </c>
      <c r="AW15" s="140"/>
      <c r="AX15" s="140"/>
      <c r="AY15" s="140"/>
      <c r="AZ15" s="140"/>
      <c r="BA15" s="140"/>
      <c r="BB15" s="140"/>
      <c r="BC15" s="140" t="s">
        <v>412</v>
      </c>
      <c r="BD15" s="140">
        <v>655</v>
      </c>
      <c r="BE15" s="140">
        <v>9475</v>
      </c>
      <c r="BF15" s="140" t="s">
        <v>412</v>
      </c>
      <c r="BG15" s="140">
        <v>446</v>
      </c>
      <c r="BH15" s="140">
        <v>9076</v>
      </c>
      <c r="BI15" s="140" t="s">
        <v>412</v>
      </c>
      <c r="BJ15" s="140">
        <v>505</v>
      </c>
      <c r="BK15" s="140">
        <v>7920</v>
      </c>
      <c r="BL15" s="140" t="s">
        <v>412</v>
      </c>
      <c r="BM15" s="140">
        <v>318</v>
      </c>
      <c r="BN15" s="140">
        <v>7452</v>
      </c>
      <c r="BO15" s="140" t="s">
        <v>412</v>
      </c>
      <c r="BP15" s="140">
        <v>261</v>
      </c>
      <c r="BQ15" s="140">
        <v>7295</v>
      </c>
      <c r="BR15" s="390">
        <v>20559</v>
      </c>
      <c r="BS15" s="390">
        <v>7</v>
      </c>
      <c r="BT15" s="390">
        <v>1291</v>
      </c>
      <c r="BU15" s="390">
        <v>19261</v>
      </c>
      <c r="BV15" s="390">
        <v>359.5</v>
      </c>
      <c r="BW15" s="390">
        <v>69942.14</v>
      </c>
      <c r="BX15" s="390">
        <v>1351216.48</v>
      </c>
      <c r="BY15" s="390">
        <v>7</v>
      </c>
      <c r="BZ15" s="390">
        <v>1291</v>
      </c>
      <c r="CA15" s="390">
        <v>19261</v>
      </c>
      <c r="CB15" s="390">
        <v>16.193999999999999</v>
      </c>
      <c r="CC15" s="390">
        <v>1151.056</v>
      </c>
      <c r="CD15" s="390">
        <v>8127.8530000000001</v>
      </c>
      <c r="CK15" s="390">
        <v>5</v>
      </c>
      <c r="CL15" s="390">
        <v>1171</v>
      </c>
      <c r="CM15" s="390">
        <v>18687</v>
      </c>
      <c r="CN15" s="390">
        <v>5</v>
      </c>
      <c r="CO15" s="390">
        <v>821</v>
      </c>
      <c r="CP15" s="390">
        <v>17806</v>
      </c>
      <c r="CQ15" s="390">
        <v>5</v>
      </c>
      <c r="CR15" s="390">
        <v>863</v>
      </c>
      <c r="CS15" s="390">
        <v>15342</v>
      </c>
      <c r="CT15" s="390" t="s">
        <v>412</v>
      </c>
      <c r="CU15" s="390">
        <v>524</v>
      </c>
      <c r="CV15" s="390">
        <v>13979</v>
      </c>
      <c r="CW15" s="390" t="s">
        <v>412</v>
      </c>
      <c r="CX15" s="390">
        <v>439</v>
      </c>
      <c r="CY15" s="390">
        <v>13709</v>
      </c>
      <c r="CZ15" s="278"/>
      <c r="DA15" s="278"/>
      <c r="DB15" s="390">
        <v>0</v>
      </c>
      <c r="DC15" s="390">
        <v>0</v>
      </c>
      <c r="DD15" s="390">
        <v>0</v>
      </c>
      <c r="DE15" s="390">
        <v>0</v>
      </c>
      <c r="DF15" s="390">
        <v>0</v>
      </c>
      <c r="DG15" s="390">
        <v>0</v>
      </c>
      <c r="DH15" s="390">
        <v>0</v>
      </c>
      <c r="DI15" s="390">
        <v>0</v>
      </c>
      <c r="DJ15" s="390">
        <v>0</v>
      </c>
      <c r="DK15" s="390">
        <v>0</v>
      </c>
      <c r="DL15" s="390">
        <v>0</v>
      </c>
      <c r="DM15" s="390">
        <v>0</v>
      </c>
      <c r="DN15" s="390">
        <v>0</v>
      </c>
      <c r="DO15" s="390">
        <v>0</v>
      </c>
      <c r="DP15" s="390">
        <v>0</v>
      </c>
      <c r="DQ15" s="390">
        <v>0</v>
      </c>
      <c r="DR15" s="390">
        <v>0</v>
      </c>
      <c r="DS15" s="390">
        <v>0</v>
      </c>
      <c r="DT15" s="390">
        <v>0</v>
      </c>
      <c r="DU15" s="390">
        <v>2</v>
      </c>
      <c r="DV15" s="390">
        <v>0</v>
      </c>
      <c r="DW15" s="390">
        <v>0</v>
      </c>
      <c r="DX15" s="390">
        <v>2</v>
      </c>
      <c r="DY15" s="390">
        <v>0</v>
      </c>
      <c r="DZ15" s="390">
        <v>0</v>
      </c>
      <c r="EA15" s="390">
        <v>2</v>
      </c>
      <c r="EB15" s="390">
        <v>0</v>
      </c>
      <c r="EC15" s="390">
        <v>0</v>
      </c>
      <c r="ED15" s="390">
        <v>3</v>
      </c>
      <c r="EE15" s="390">
        <v>0</v>
      </c>
      <c r="EF15" s="390">
        <v>0</v>
      </c>
      <c r="EG15" s="390">
        <v>3</v>
      </c>
      <c r="EH15" s="390">
        <v>0</v>
      </c>
      <c r="EI15" s="390">
        <v>0</v>
      </c>
    </row>
    <row r="16" spans="1:141" s="390" customFormat="1" x14ac:dyDescent="0.35">
      <c r="A16" s="390" t="s">
        <v>405</v>
      </c>
      <c r="B16" s="390">
        <v>16184</v>
      </c>
      <c r="C16" s="390">
        <v>2737</v>
      </c>
      <c r="D16" s="390">
        <v>8666</v>
      </c>
      <c r="E16" s="390">
        <v>4781</v>
      </c>
      <c r="F16" s="390">
        <v>65055.5</v>
      </c>
      <c r="G16" s="390">
        <v>328922.03000000003</v>
      </c>
      <c r="H16" s="390">
        <v>253293.03</v>
      </c>
      <c r="I16" s="390">
        <v>2737</v>
      </c>
      <c r="J16" s="390">
        <v>8666</v>
      </c>
      <c r="K16" s="390">
        <v>4781</v>
      </c>
      <c r="L16" s="390">
        <v>-382.34399999999999</v>
      </c>
      <c r="M16" s="390">
        <v>-2420.3789999999999</v>
      </c>
      <c r="N16" s="390">
        <v>-2353.7269999999999</v>
      </c>
      <c r="U16" s="390">
        <v>241</v>
      </c>
      <c r="V16" s="390">
        <v>4104</v>
      </c>
      <c r="W16" s="390">
        <v>4106</v>
      </c>
      <c r="X16" s="390">
        <v>51</v>
      </c>
      <c r="Y16" s="390">
        <v>1595</v>
      </c>
      <c r="Z16" s="390">
        <v>2942</v>
      </c>
      <c r="AA16" s="390">
        <v>96</v>
      </c>
      <c r="AB16" s="390">
        <v>1588</v>
      </c>
      <c r="AC16" s="390">
        <v>1811</v>
      </c>
      <c r="AD16" s="390">
        <v>4</v>
      </c>
      <c r="AE16" s="390">
        <v>370</v>
      </c>
      <c r="AF16" s="390">
        <v>1029</v>
      </c>
      <c r="AG16" s="390">
        <v>3</v>
      </c>
      <c r="AH16" s="390">
        <v>270</v>
      </c>
      <c r="AI16" s="390">
        <v>933</v>
      </c>
      <c r="AJ16" s="140">
        <v>15784</v>
      </c>
      <c r="AK16" s="140">
        <v>2334</v>
      </c>
      <c r="AL16" s="140">
        <v>8554</v>
      </c>
      <c r="AM16" s="140">
        <v>4896</v>
      </c>
      <c r="AN16" s="140">
        <v>60053.78</v>
      </c>
      <c r="AO16" s="140">
        <v>359578.4</v>
      </c>
      <c r="AP16" s="140">
        <v>281124.14</v>
      </c>
      <c r="AQ16" s="140">
        <v>2334</v>
      </c>
      <c r="AR16" s="140">
        <v>8554</v>
      </c>
      <c r="AS16" s="140">
        <v>4896</v>
      </c>
      <c r="AT16" s="140">
        <v>53.822000000000003</v>
      </c>
      <c r="AU16" s="140">
        <v>834.26499999999999</v>
      </c>
      <c r="AV16" s="140">
        <v>-190.06899999999999</v>
      </c>
      <c r="AW16" s="140"/>
      <c r="AX16" s="140"/>
      <c r="AY16" s="140"/>
      <c r="AZ16" s="140"/>
      <c r="BA16" s="140"/>
      <c r="BB16" s="140"/>
      <c r="BC16" s="140">
        <v>221</v>
      </c>
      <c r="BD16" s="140">
        <v>4753</v>
      </c>
      <c r="BE16" s="140">
        <v>4513</v>
      </c>
      <c r="BF16" s="140">
        <v>47</v>
      </c>
      <c r="BG16" s="140">
        <v>1999</v>
      </c>
      <c r="BH16" s="140">
        <v>3415</v>
      </c>
      <c r="BI16" s="140">
        <v>184</v>
      </c>
      <c r="BJ16" s="140">
        <v>2281</v>
      </c>
      <c r="BK16" s="140">
        <v>2474</v>
      </c>
      <c r="BL16" s="140">
        <v>18</v>
      </c>
      <c r="BM16" s="140">
        <v>832</v>
      </c>
      <c r="BN16" s="140">
        <v>1804</v>
      </c>
      <c r="BO16" s="140">
        <v>8</v>
      </c>
      <c r="BP16" s="140">
        <v>594</v>
      </c>
      <c r="BQ16" s="140">
        <v>1624</v>
      </c>
      <c r="BR16" s="390">
        <v>31968</v>
      </c>
      <c r="BS16" s="390">
        <v>5071</v>
      </c>
      <c r="BT16" s="390">
        <v>17220</v>
      </c>
      <c r="BU16" s="390">
        <v>9677</v>
      </c>
      <c r="BV16" s="390">
        <v>125109.28</v>
      </c>
      <c r="BW16" s="390">
        <v>688500.43</v>
      </c>
      <c r="BX16" s="390">
        <v>534417.17000000004</v>
      </c>
      <c r="BY16" s="390">
        <v>5071</v>
      </c>
      <c r="BZ16" s="390">
        <v>17220</v>
      </c>
      <c r="CA16" s="390">
        <v>9677</v>
      </c>
      <c r="CB16" s="390">
        <v>-328.52199999999999</v>
      </c>
      <c r="CC16" s="390">
        <v>-1586.114</v>
      </c>
      <c r="CD16" s="390">
        <v>-2543.7959999999998</v>
      </c>
      <c r="CK16" s="390">
        <v>462</v>
      </c>
      <c r="CL16" s="390">
        <v>8857</v>
      </c>
      <c r="CM16" s="390">
        <v>8619</v>
      </c>
      <c r="CN16" s="390">
        <v>98</v>
      </c>
      <c r="CO16" s="390">
        <v>3594</v>
      </c>
      <c r="CP16" s="390">
        <v>6357</v>
      </c>
      <c r="CQ16" s="390">
        <v>280</v>
      </c>
      <c r="CR16" s="390">
        <v>3869</v>
      </c>
      <c r="CS16" s="390">
        <v>4285</v>
      </c>
      <c r="CT16" s="390">
        <v>22</v>
      </c>
      <c r="CU16" s="390">
        <v>1202</v>
      </c>
      <c r="CV16" s="390">
        <v>2833</v>
      </c>
      <c r="CW16" s="390">
        <v>11</v>
      </c>
      <c r="CX16" s="390">
        <v>864</v>
      </c>
      <c r="CY16" s="390">
        <v>2557</v>
      </c>
      <c r="CZ16" s="278"/>
      <c r="DA16" s="278"/>
      <c r="DB16" s="390">
        <v>0</v>
      </c>
      <c r="DC16" s="390">
        <v>0</v>
      </c>
      <c r="DD16" s="390">
        <v>0</v>
      </c>
      <c r="DE16" s="390">
        <v>0</v>
      </c>
      <c r="DF16" s="390">
        <v>0</v>
      </c>
      <c r="DG16" s="390">
        <v>0</v>
      </c>
      <c r="DH16" s="390">
        <v>0</v>
      </c>
      <c r="DI16" s="390">
        <v>0</v>
      </c>
      <c r="DJ16" s="390">
        <v>0</v>
      </c>
      <c r="DK16" s="390">
        <v>0</v>
      </c>
      <c r="DL16" s="390">
        <v>0</v>
      </c>
      <c r="DM16" s="390">
        <v>0</v>
      </c>
      <c r="DN16" s="390">
        <v>0</v>
      </c>
      <c r="DO16" s="390">
        <v>0</v>
      </c>
      <c r="DP16" s="390">
        <v>0</v>
      </c>
      <c r="DQ16" s="390">
        <v>0</v>
      </c>
      <c r="DR16" s="390">
        <v>0</v>
      </c>
      <c r="DS16" s="390">
        <v>0</v>
      </c>
      <c r="DT16" s="390">
        <v>0</v>
      </c>
      <c r="DU16" s="390">
        <v>0</v>
      </c>
      <c r="DV16" s="390">
        <v>0</v>
      </c>
      <c r="DW16" s="390">
        <v>0</v>
      </c>
      <c r="DX16" s="390">
        <v>0</v>
      </c>
      <c r="DY16" s="390">
        <v>0</v>
      </c>
      <c r="DZ16" s="390">
        <v>0</v>
      </c>
      <c r="EA16" s="390">
        <v>0</v>
      </c>
      <c r="EB16" s="390">
        <v>0</v>
      </c>
      <c r="EC16" s="390">
        <v>0</v>
      </c>
      <c r="ED16" s="390">
        <v>0</v>
      </c>
      <c r="EE16" s="390">
        <v>0</v>
      </c>
      <c r="EF16" s="390">
        <v>0</v>
      </c>
      <c r="EG16" s="390">
        <v>0</v>
      </c>
      <c r="EH16" s="390">
        <v>0</v>
      </c>
      <c r="EI16" s="390">
        <v>0</v>
      </c>
    </row>
    <row r="17" spans="1:139" s="390" customFormat="1" x14ac:dyDescent="0.35">
      <c r="A17" s="390" t="s">
        <v>406</v>
      </c>
      <c r="B17" s="390">
        <v>219521</v>
      </c>
      <c r="C17" s="390">
        <v>31044</v>
      </c>
      <c r="D17" s="390">
        <v>99724</v>
      </c>
      <c r="E17" s="390">
        <v>88753</v>
      </c>
      <c r="F17" s="390">
        <v>750309.83</v>
      </c>
      <c r="G17" s="390">
        <v>3895509.15</v>
      </c>
      <c r="H17" s="390">
        <v>5106260.01</v>
      </c>
      <c r="I17" s="390">
        <v>31044</v>
      </c>
      <c r="J17" s="390">
        <v>99722</v>
      </c>
      <c r="K17" s="390">
        <v>88752</v>
      </c>
      <c r="L17" s="390">
        <v>-2623.4929999999999</v>
      </c>
      <c r="M17" s="390">
        <v>-20063.453000000001</v>
      </c>
      <c r="N17" s="390">
        <v>-22810.089</v>
      </c>
      <c r="U17" s="390">
        <v>3429</v>
      </c>
      <c r="V17" s="390">
        <v>52188</v>
      </c>
      <c r="W17" s="390">
        <v>80373</v>
      </c>
      <c r="X17" s="390">
        <v>830</v>
      </c>
      <c r="Y17" s="390">
        <v>22514</v>
      </c>
      <c r="Z17" s="390">
        <v>64298</v>
      </c>
      <c r="AA17" s="390">
        <v>2252</v>
      </c>
      <c r="AB17" s="390">
        <v>23907</v>
      </c>
      <c r="AC17" s="390">
        <v>45520</v>
      </c>
      <c r="AD17" s="390">
        <v>233</v>
      </c>
      <c r="AE17" s="390">
        <v>7110</v>
      </c>
      <c r="AF17" s="390">
        <v>31938</v>
      </c>
      <c r="AG17" s="390">
        <v>139</v>
      </c>
      <c r="AH17" s="390">
        <v>5425</v>
      </c>
      <c r="AI17" s="390">
        <v>30077</v>
      </c>
      <c r="AJ17" s="140">
        <v>216649</v>
      </c>
      <c r="AK17" s="140">
        <v>25689</v>
      </c>
      <c r="AL17" s="140">
        <v>101094</v>
      </c>
      <c r="AM17" s="140">
        <v>89866</v>
      </c>
      <c r="AN17" s="140">
        <v>687722.49</v>
      </c>
      <c r="AO17" s="140">
        <v>4377166.76</v>
      </c>
      <c r="AP17" s="140">
        <v>5579369.8899999997</v>
      </c>
      <c r="AQ17" s="140">
        <v>25687</v>
      </c>
      <c r="AR17" s="140">
        <v>101094</v>
      </c>
      <c r="AS17" s="140">
        <v>89866</v>
      </c>
      <c r="AT17" s="140">
        <v>3358.4589999999998</v>
      </c>
      <c r="AU17" s="140">
        <v>20847.723999999998</v>
      </c>
      <c r="AV17" s="140">
        <v>18435.951000000001</v>
      </c>
      <c r="AW17" s="140"/>
      <c r="AX17" s="140"/>
      <c r="AY17" s="140"/>
      <c r="AZ17" s="140"/>
      <c r="BA17" s="140"/>
      <c r="BB17" s="140"/>
      <c r="BC17" s="140">
        <v>2811</v>
      </c>
      <c r="BD17" s="140">
        <v>59664</v>
      </c>
      <c r="BE17" s="140">
        <v>85037</v>
      </c>
      <c r="BF17" s="140">
        <v>670</v>
      </c>
      <c r="BG17" s="140">
        <v>26455</v>
      </c>
      <c r="BH17" s="140">
        <v>70875</v>
      </c>
      <c r="BI17" s="140">
        <v>3073</v>
      </c>
      <c r="BJ17" s="140">
        <v>35542</v>
      </c>
      <c r="BK17" s="140">
        <v>55994</v>
      </c>
      <c r="BL17" s="140">
        <v>345</v>
      </c>
      <c r="BM17" s="140">
        <v>14589</v>
      </c>
      <c r="BN17" s="140">
        <v>46078</v>
      </c>
      <c r="BO17" s="140">
        <v>190</v>
      </c>
      <c r="BP17" s="140">
        <v>10296</v>
      </c>
      <c r="BQ17" s="140">
        <v>43118</v>
      </c>
      <c r="BR17" s="390">
        <v>436170</v>
      </c>
      <c r="BS17" s="390">
        <v>56733</v>
      </c>
      <c r="BT17" s="390">
        <v>200818</v>
      </c>
      <c r="BU17" s="390">
        <v>178619</v>
      </c>
      <c r="BV17" s="390">
        <v>1438032.32</v>
      </c>
      <c r="BW17" s="390">
        <v>8272675.9100000001</v>
      </c>
      <c r="BX17" s="390">
        <v>10685629.9</v>
      </c>
      <c r="BY17" s="390">
        <v>56731</v>
      </c>
      <c r="BZ17" s="390">
        <v>200816</v>
      </c>
      <c r="CA17" s="390">
        <v>178618</v>
      </c>
      <c r="CB17" s="390">
        <v>734.96600000000001</v>
      </c>
      <c r="CC17" s="390">
        <v>784.27099999999996</v>
      </c>
      <c r="CD17" s="390">
        <v>-4374.1379999999999</v>
      </c>
      <c r="CK17" s="390">
        <v>6240</v>
      </c>
      <c r="CL17" s="390">
        <v>111852</v>
      </c>
      <c r="CM17" s="390">
        <v>165410</v>
      </c>
      <c r="CN17" s="390">
        <v>1500</v>
      </c>
      <c r="CO17" s="390">
        <v>48969</v>
      </c>
      <c r="CP17" s="390">
        <v>135173</v>
      </c>
      <c r="CQ17" s="390">
        <v>5325</v>
      </c>
      <c r="CR17" s="390">
        <v>59449</v>
      </c>
      <c r="CS17" s="390">
        <v>101514</v>
      </c>
      <c r="CT17" s="390">
        <v>578</v>
      </c>
      <c r="CU17" s="390">
        <v>21699</v>
      </c>
      <c r="CV17" s="390">
        <v>78016</v>
      </c>
      <c r="CW17" s="390">
        <v>329</v>
      </c>
      <c r="CX17" s="390">
        <v>15721</v>
      </c>
      <c r="CY17" s="390">
        <v>73195</v>
      </c>
      <c r="CZ17" s="278"/>
      <c r="DA17" s="278"/>
      <c r="DB17" s="390">
        <v>0</v>
      </c>
      <c r="DC17" s="390">
        <v>0</v>
      </c>
      <c r="DD17" s="390">
        <v>0</v>
      </c>
      <c r="DE17" s="390">
        <v>0</v>
      </c>
      <c r="DF17" s="390">
        <v>0</v>
      </c>
      <c r="DG17" s="390">
        <v>0</v>
      </c>
      <c r="DH17" s="390">
        <v>0</v>
      </c>
      <c r="DI17" s="390">
        <v>0</v>
      </c>
      <c r="DJ17" s="390">
        <v>0</v>
      </c>
      <c r="DK17" s="390">
        <v>0</v>
      </c>
      <c r="DL17" s="390">
        <v>0</v>
      </c>
      <c r="DM17" s="390">
        <v>0</v>
      </c>
      <c r="DN17" s="390">
        <v>0</v>
      </c>
      <c r="DO17" s="390">
        <v>0</v>
      </c>
      <c r="DP17" s="390">
        <v>0</v>
      </c>
      <c r="DQ17" s="390">
        <v>0</v>
      </c>
      <c r="DR17" s="390">
        <v>0</v>
      </c>
      <c r="DS17" s="390">
        <v>0</v>
      </c>
      <c r="DT17" s="390">
        <v>0</v>
      </c>
      <c r="DU17" s="390">
        <v>0</v>
      </c>
      <c r="DV17" s="390">
        <v>0</v>
      </c>
      <c r="DW17" s="390">
        <v>0</v>
      </c>
      <c r="DX17" s="390">
        <v>0</v>
      </c>
      <c r="DY17" s="390">
        <v>0</v>
      </c>
      <c r="DZ17" s="390">
        <v>0</v>
      </c>
      <c r="EA17" s="390">
        <v>0</v>
      </c>
      <c r="EB17" s="390">
        <v>0</v>
      </c>
      <c r="EC17" s="390">
        <v>0</v>
      </c>
      <c r="ED17" s="390">
        <v>0</v>
      </c>
      <c r="EE17" s="390">
        <v>0</v>
      </c>
      <c r="EF17" s="390">
        <v>0</v>
      </c>
      <c r="EG17" s="390">
        <v>0</v>
      </c>
      <c r="EH17" s="390">
        <v>0</v>
      </c>
      <c r="EI17" s="390">
        <v>0</v>
      </c>
    </row>
    <row r="18" spans="1:139" s="390" customFormat="1" x14ac:dyDescent="0.35">
      <c r="A18" s="390" t="s">
        <v>100</v>
      </c>
      <c r="B18" s="390">
        <v>246436</v>
      </c>
      <c r="C18" s="390">
        <v>33932</v>
      </c>
      <c r="D18" s="390">
        <v>109214</v>
      </c>
      <c r="E18" s="390">
        <v>103290</v>
      </c>
      <c r="F18" s="390">
        <v>816707.33</v>
      </c>
      <c r="G18" s="390">
        <v>4259462.8099999996</v>
      </c>
      <c r="H18" s="390">
        <v>6024661.8399999999</v>
      </c>
      <c r="I18" s="390">
        <v>33932</v>
      </c>
      <c r="J18" s="390">
        <v>109212</v>
      </c>
      <c r="K18" s="390">
        <v>103289</v>
      </c>
      <c r="L18" s="390">
        <v>-3229.8209999999999</v>
      </c>
      <c r="M18" s="390">
        <v>-22582.784</v>
      </c>
      <c r="N18" s="390">
        <v>-22856.571</v>
      </c>
      <c r="U18" s="390">
        <v>3675</v>
      </c>
      <c r="V18" s="390">
        <v>56845</v>
      </c>
      <c r="W18" s="390">
        <v>93726</v>
      </c>
      <c r="X18" s="390">
        <v>885</v>
      </c>
      <c r="Y18" s="390">
        <v>24490</v>
      </c>
      <c r="Z18" s="390">
        <v>75992</v>
      </c>
      <c r="AA18" s="390">
        <v>2351</v>
      </c>
      <c r="AB18" s="390">
        <v>25862</v>
      </c>
      <c r="AC18" s="390">
        <v>54766</v>
      </c>
      <c r="AD18" s="390">
        <v>239</v>
      </c>
      <c r="AE18" s="390">
        <v>7688</v>
      </c>
      <c r="AF18" s="390">
        <v>39499</v>
      </c>
      <c r="AG18" s="390">
        <v>144</v>
      </c>
      <c r="AH18" s="390">
        <v>5875</v>
      </c>
      <c r="AI18" s="390">
        <v>37428</v>
      </c>
      <c r="AJ18" s="140">
        <v>243129</v>
      </c>
      <c r="AK18" s="140">
        <v>28124</v>
      </c>
      <c r="AL18" s="140">
        <v>110585</v>
      </c>
      <c r="AM18" s="140">
        <v>104420</v>
      </c>
      <c r="AN18" s="140">
        <v>748838.52</v>
      </c>
      <c r="AO18" s="140">
        <v>4779838.17</v>
      </c>
      <c r="AP18" s="140">
        <v>6551526.46</v>
      </c>
      <c r="AQ18" s="140">
        <v>28122</v>
      </c>
      <c r="AR18" s="140">
        <v>110585</v>
      </c>
      <c r="AS18" s="140">
        <v>104420</v>
      </c>
      <c r="AT18" s="140">
        <v>3270.25</v>
      </c>
      <c r="AU18" s="140">
        <v>21873.853999999999</v>
      </c>
      <c r="AV18" s="140">
        <v>23684.383000000002</v>
      </c>
      <c r="AW18" s="140"/>
      <c r="AX18" s="140"/>
      <c r="AY18" s="140"/>
      <c r="AZ18" s="140"/>
      <c r="BA18" s="140"/>
      <c r="BB18" s="140"/>
      <c r="BC18" s="140">
        <v>3036</v>
      </c>
      <c r="BD18" s="140">
        <v>65099</v>
      </c>
      <c r="BE18" s="140">
        <v>99063</v>
      </c>
      <c r="BF18" s="140">
        <v>718</v>
      </c>
      <c r="BG18" s="140">
        <v>28905</v>
      </c>
      <c r="BH18" s="140">
        <v>83385</v>
      </c>
      <c r="BI18" s="140">
        <v>3259</v>
      </c>
      <c r="BJ18" s="140">
        <v>38332</v>
      </c>
      <c r="BK18" s="140">
        <v>66390</v>
      </c>
      <c r="BL18" s="140">
        <v>363</v>
      </c>
      <c r="BM18" s="140">
        <v>15739</v>
      </c>
      <c r="BN18" s="140">
        <v>55334</v>
      </c>
      <c r="BO18" s="140">
        <v>198</v>
      </c>
      <c r="BP18" s="140">
        <v>11151</v>
      </c>
      <c r="BQ18" s="140">
        <v>52037</v>
      </c>
      <c r="BR18" s="390">
        <v>489565</v>
      </c>
      <c r="BS18" s="390">
        <v>62056</v>
      </c>
      <c r="BT18" s="390">
        <v>219799</v>
      </c>
      <c r="BU18" s="390">
        <v>207710</v>
      </c>
      <c r="BV18" s="390">
        <v>1565545.85</v>
      </c>
      <c r="BW18" s="390">
        <v>9039300.9800000004</v>
      </c>
      <c r="BX18" s="390">
        <v>12576188.300000001</v>
      </c>
      <c r="BY18" s="390">
        <v>62054</v>
      </c>
      <c r="BZ18" s="390">
        <v>219797</v>
      </c>
      <c r="CA18" s="390">
        <v>207709</v>
      </c>
      <c r="CB18" s="390">
        <v>40.429000000000002</v>
      </c>
      <c r="CC18" s="390">
        <v>-708.93</v>
      </c>
      <c r="CD18" s="390">
        <v>827.81200000000001</v>
      </c>
      <c r="CK18" s="390">
        <v>6711</v>
      </c>
      <c r="CL18" s="390">
        <v>121944</v>
      </c>
      <c r="CM18" s="390">
        <v>192789</v>
      </c>
      <c r="CN18" s="390">
        <v>1603</v>
      </c>
      <c r="CO18" s="390">
        <v>53395</v>
      </c>
      <c r="CP18" s="390">
        <v>159377</v>
      </c>
      <c r="CQ18" s="390">
        <v>5610</v>
      </c>
      <c r="CR18" s="390">
        <v>64194</v>
      </c>
      <c r="CS18" s="390">
        <v>121156</v>
      </c>
      <c r="CT18" s="390">
        <v>602</v>
      </c>
      <c r="CU18" s="390">
        <v>23427</v>
      </c>
      <c r="CV18" s="390">
        <v>94833</v>
      </c>
      <c r="CW18" s="390">
        <v>342</v>
      </c>
      <c r="CX18" s="390">
        <v>17026</v>
      </c>
      <c r="CY18" s="390">
        <v>89465</v>
      </c>
      <c r="CZ18" s="278"/>
      <c r="DA18" s="278"/>
      <c r="DB18" s="390">
        <v>0</v>
      </c>
      <c r="DC18" s="390">
        <v>0</v>
      </c>
      <c r="DD18" s="390">
        <v>0</v>
      </c>
      <c r="DE18" s="390">
        <v>0</v>
      </c>
      <c r="DF18" s="390">
        <v>0</v>
      </c>
      <c r="DG18" s="390">
        <v>0</v>
      </c>
      <c r="DH18" s="390">
        <v>0</v>
      </c>
      <c r="DI18" s="390">
        <v>0</v>
      </c>
      <c r="DJ18" s="390">
        <v>0</v>
      </c>
      <c r="DK18" s="390">
        <v>0</v>
      </c>
      <c r="DL18" s="390">
        <v>0</v>
      </c>
      <c r="DM18" s="390">
        <v>0</v>
      </c>
      <c r="DN18" s="390">
        <v>0</v>
      </c>
      <c r="DO18" s="390">
        <v>0</v>
      </c>
      <c r="DP18" s="390">
        <v>0</v>
      </c>
      <c r="DQ18" s="390">
        <v>0</v>
      </c>
      <c r="DR18" s="390">
        <v>0</v>
      </c>
      <c r="DS18" s="390">
        <v>0</v>
      </c>
      <c r="DT18" s="390">
        <v>0</v>
      </c>
      <c r="DU18" s="390">
        <v>0</v>
      </c>
      <c r="DV18" s="390">
        <v>0</v>
      </c>
      <c r="DW18" s="390">
        <v>0</v>
      </c>
      <c r="DX18" s="390">
        <v>0</v>
      </c>
      <c r="DY18" s="390">
        <v>0</v>
      </c>
      <c r="DZ18" s="390">
        <v>0</v>
      </c>
      <c r="EA18" s="390">
        <v>0</v>
      </c>
      <c r="EB18" s="390">
        <v>0</v>
      </c>
      <c r="EC18" s="390">
        <v>0</v>
      </c>
      <c r="ED18" s="390">
        <v>0</v>
      </c>
      <c r="EE18" s="390">
        <v>0</v>
      </c>
      <c r="EF18" s="390">
        <v>0</v>
      </c>
      <c r="EG18" s="390">
        <v>0</v>
      </c>
      <c r="EH18" s="390">
        <v>0</v>
      </c>
      <c r="EI18" s="390">
        <v>0</v>
      </c>
    </row>
    <row r="19" spans="1:139" s="390" customFormat="1" x14ac:dyDescent="0.35">
      <c r="AD19" s="140"/>
      <c r="AE19" s="140"/>
      <c r="AF19" s="140"/>
      <c r="AG19" s="140"/>
      <c r="AK19" s="140"/>
      <c r="AL19" s="140"/>
      <c r="AM19" s="140"/>
    </row>
    <row r="20" spans="1:139" ht="13.15" x14ac:dyDescent="0.4">
      <c r="A20" s="394" t="s">
        <v>317</v>
      </c>
      <c r="C20" s="390"/>
      <c r="D20" s="390"/>
      <c r="E20" s="390"/>
      <c r="F20" s="390"/>
      <c r="G20" s="390"/>
      <c r="H20" s="390"/>
      <c r="I20" s="390"/>
      <c r="J20" s="390"/>
      <c r="K20" s="390"/>
      <c r="L20" s="390"/>
      <c r="M20" s="390"/>
      <c r="N20" s="390"/>
      <c r="U20" s="390"/>
      <c r="V20" s="390"/>
      <c r="W20" s="390"/>
      <c r="X20" s="390"/>
      <c r="Y20" s="390"/>
      <c r="Z20" s="390"/>
      <c r="AA20" s="390"/>
      <c r="AB20" s="390"/>
      <c r="AC20" s="390"/>
      <c r="AE20" s="390"/>
      <c r="AF20" s="390"/>
      <c r="AG20" s="390"/>
      <c r="AH20" s="390"/>
      <c r="AI20" s="390"/>
      <c r="AJ20" s="390"/>
      <c r="AK20" s="390"/>
      <c r="AL20" s="390"/>
      <c r="AM20" s="390"/>
      <c r="AN20" s="390"/>
      <c r="AO20" s="390"/>
      <c r="AP20" s="390"/>
      <c r="AW20" s="390"/>
      <c r="AX20" s="390"/>
      <c r="AY20" s="390"/>
      <c r="AZ20" s="390"/>
      <c r="BA20" s="390"/>
      <c r="BB20" s="390"/>
      <c r="BC20" s="390"/>
      <c r="BD20" s="390"/>
      <c r="BE20" s="390"/>
      <c r="BF20" s="390"/>
      <c r="BG20" s="390"/>
      <c r="BH20" s="390"/>
      <c r="BI20" s="390"/>
      <c r="BJ20" s="390"/>
      <c r="BK20" s="390"/>
      <c r="BL20" s="390"/>
      <c r="BM20" s="390"/>
      <c r="BN20" s="390"/>
      <c r="BO20" s="390"/>
      <c r="BP20" s="390"/>
      <c r="BQ20" s="390"/>
      <c r="BR20" s="390"/>
      <c r="BY20" s="390"/>
      <c r="BZ20" s="390"/>
      <c r="CA20" s="390"/>
      <c r="CB20" s="390"/>
      <c r="CC20" s="390"/>
      <c r="CD20" s="390"/>
      <c r="CE20" s="390"/>
      <c r="CF20" s="390"/>
      <c r="CG20" s="390"/>
    </row>
    <row r="21" spans="1:139" ht="13.15" x14ac:dyDescent="0.4">
      <c r="A21" s="399" t="s">
        <v>234</v>
      </c>
      <c r="B21" s="399" t="s">
        <v>50</v>
      </c>
      <c r="C21" s="399" t="s">
        <v>51</v>
      </c>
      <c r="D21" s="399" t="s">
        <v>52</v>
      </c>
      <c r="E21" s="399" t="s">
        <v>53</v>
      </c>
      <c r="F21" s="399" t="s">
        <v>275</v>
      </c>
      <c r="G21" s="399" t="s">
        <v>276</v>
      </c>
      <c r="H21" s="399" t="s">
        <v>277</v>
      </c>
      <c r="I21" s="399" t="s">
        <v>307</v>
      </c>
      <c r="J21" s="399" t="s">
        <v>308</v>
      </c>
      <c r="K21" s="399" t="s">
        <v>309</v>
      </c>
      <c r="L21" s="399" t="s">
        <v>278</v>
      </c>
      <c r="M21" s="399" t="s">
        <v>279</v>
      </c>
      <c r="N21" s="399" t="s">
        <v>280</v>
      </c>
      <c r="O21" s="399" t="s">
        <v>528</v>
      </c>
      <c r="P21" s="399" t="s">
        <v>529</v>
      </c>
      <c r="Q21" s="399" t="s">
        <v>530</v>
      </c>
      <c r="R21" s="399" t="s">
        <v>531</v>
      </c>
      <c r="S21" s="399" t="s">
        <v>532</v>
      </c>
      <c r="T21" s="399" t="s">
        <v>533</v>
      </c>
      <c r="U21" s="399" t="s">
        <v>494</v>
      </c>
      <c r="V21" s="399" t="s">
        <v>495</v>
      </c>
      <c r="W21" s="399" t="s">
        <v>549</v>
      </c>
      <c r="X21" s="399" t="s">
        <v>496</v>
      </c>
      <c r="Y21" s="399" t="s">
        <v>497</v>
      </c>
      <c r="Z21" s="399" t="s">
        <v>498</v>
      </c>
      <c r="AA21" s="399" t="s">
        <v>281</v>
      </c>
      <c r="AB21" s="399" t="s">
        <v>282</v>
      </c>
      <c r="AC21" s="399" t="s">
        <v>283</v>
      </c>
      <c r="AD21" s="399" t="s">
        <v>499</v>
      </c>
      <c r="AE21" s="399" t="s">
        <v>500</v>
      </c>
      <c r="AF21" s="399" t="s">
        <v>501</v>
      </c>
      <c r="AG21" s="399" t="s">
        <v>502</v>
      </c>
      <c r="AH21" s="399" t="s">
        <v>503</v>
      </c>
      <c r="AI21" s="399" t="s">
        <v>504</v>
      </c>
      <c r="AJ21" s="399" t="s">
        <v>54</v>
      </c>
      <c r="AK21" s="399" t="s">
        <v>55</v>
      </c>
      <c r="AL21" s="399" t="s">
        <v>56</v>
      </c>
      <c r="AM21" s="399" t="s">
        <v>57</v>
      </c>
      <c r="AN21" s="399" t="s">
        <v>284</v>
      </c>
      <c r="AO21" s="399" t="s">
        <v>285</v>
      </c>
      <c r="AP21" s="399" t="s">
        <v>286</v>
      </c>
      <c r="AQ21" s="399" t="s">
        <v>310</v>
      </c>
      <c r="AR21" s="399" t="s">
        <v>311</v>
      </c>
      <c r="AS21" s="399" t="s">
        <v>312</v>
      </c>
      <c r="AT21" s="399" t="s">
        <v>287</v>
      </c>
      <c r="AU21" s="399" t="s">
        <v>288</v>
      </c>
      <c r="AV21" s="399" t="s">
        <v>289</v>
      </c>
      <c r="AW21" s="399" t="s">
        <v>534</v>
      </c>
      <c r="AX21" s="399" t="s">
        <v>535</v>
      </c>
      <c r="AY21" s="399" t="s">
        <v>536</v>
      </c>
      <c r="AZ21" s="399" t="s">
        <v>537</v>
      </c>
      <c r="BA21" s="399" t="s">
        <v>538</v>
      </c>
      <c r="BB21" s="399" t="s">
        <v>539</v>
      </c>
      <c r="BC21" s="399" t="s">
        <v>505</v>
      </c>
      <c r="BD21" s="399" t="s">
        <v>506</v>
      </c>
      <c r="BE21" s="399" t="s">
        <v>550</v>
      </c>
      <c r="BF21" s="399" t="s">
        <v>507</v>
      </c>
      <c r="BG21" s="399" t="s">
        <v>508</v>
      </c>
      <c r="BH21" s="399" t="s">
        <v>509</v>
      </c>
      <c r="BI21" s="399" t="s">
        <v>290</v>
      </c>
      <c r="BJ21" s="399" t="s">
        <v>291</v>
      </c>
      <c r="BK21" s="399" t="s">
        <v>292</v>
      </c>
      <c r="BL21" s="399" t="s">
        <v>510</v>
      </c>
      <c r="BM21" s="399" t="s">
        <v>511</v>
      </c>
      <c r="BN21" s="399" t="s">
        <v>512</v>
      </c>
      <c r="BO21" s="399" t="s">
        <v>513</v>
      </c>
      <c r="BP21" s="399" t="s">
        <v>514</v>
      </c>
      <c r="BQ21" s="399" t="s">
        <v>515</v>
      </c>
      <c r="BR21" s="399" t="s">
        <v>39</v>
      </c>
      <c r="BS21" s="399" t="s">
        <v>34</v>
      </c>
      <c r="BT21" s="399" t="s">
        <v>35</v>
      </c>
      <c r="BU21" s="399" t="s">
        <v>36</v>
      </c>
      <c r="BV21" s="399" t="s">
        <v>293</v>
      </c>
      <c r="BW21" s="399" t="s">
        <v>294</v>
      </c>
      <c r="BX21" s="399" t="s">
        <v>295</v>
      </c>
      <c r="BY21" s="399" t="s">
        <v>313</v>
      </c>
      <c r="BZ21" s="399" t="s">
        <v>314</v>
      </c>
      <c r="CA21" s="399" t="s">
        <v>315</v>
      </c>
      <c r="CB21" s="399" t="s">
        <v>296</v>
      </c>
      <c r="CC21" s="399" t="s">
        <v>297</v>
      </c>
      <c r="CD21" s="399" t="s">
        <v>298</v>
      </c>
      <c r="CE21" s="399" t="s">
        <v>540</v>
      </c>
      <c r="CF21" s="399" t="s">
        <v>541</v>
      </c>
      <c r="CG21" s="399" t="s">
        <v>542</v>
      </c>
      <c r="CH21" s="399" t="s">
        <v>543</v>
      </c>
      <c r="CI21" s="399" t="s">
        <v>544</v>
      </c>
      <c r="CJ21" s="399" t="s">
        <v>545</v>
      </c>
      <c r="CK21" s="399" t="s">
        <v>516</v>
      </c>
      <c r="CL21" s="399" t="s">
        <v>517</v>
      </c>
      <c r="CM21" s="399" t="s">
        <v>518</v>
      </c>
      <c r="CN21" s="399" t="s">
        <v>519</v>
      </c>
      <c r="CO21" s="399" t="s">
        <v>520</v>
      </c>
      <c r="CP21" s="399" t="s">
        <v>521</v>
      </c>
      <c r="CQ21" s="399" t="s">
        <v>299</v>
      </c>
      <c r="CR21" s="399" t="s">
        <v>300</v>
      </c>
      <c r="CS21" s="399" t="s">
        <v>301</v>
      </c>
      <c r="CT21" s="399" t="s">
        <v>522</v>
      </c>
      <c r="CU21" s="399" t="s">
        <v>523</v>
      </c>
      <c r="CV21" s="399" t="s">
        <v>524</v>
      </c>
      <c r="CW21" s="399" t="s">
        <v>525</v>
      </c>
      <c r="CX21" s="399" t="s">
        <v>526</v>
      </c>
      <c r="CY21" s="399" t="s">
        <v>527</v>
      </c>
      <c r="CZ21" s="399"/>
      <c r="DA21" s="399"/>
    </row>
    <row r="22" spans="1:139" x14ac:dyDescent="0.35">
      <c r="A22" s="390" t="s">
        <v>129</v>
      </c>
      <c r="B22" s="140">
        <v>246436</v>
      </c>
      <c r="C22" s="140">
        <v>13.8</v>
      </c>
      <c r="D22" s="140">
        <v>44.3</v>
      </c>
      <c r="E22" s="140">
        <v>41.9</v>
      </c>
      <c r="F22" s="140">
        <v>24.1</v>
      </c>
      <c r="G22" s="140">
        <v>39</v>
      </c>
      <c r="H22" s="140">
        <v>58.3</v>
      </c>
      <c r="I22" s="140">
        <v>33932</v>
      </c>
      <c r="J22" s="140">
        <v>109212</v>
      </c>
      <c r="K22" s="140">
        <v>103289</v>
      </c>
      <c r="L22" s="140">
        <v>-0.1</v>
      </c>
      <c r="M22" s="140">
        <v>-0.21</v>
      </c>
      <c r="N22" s="140">
        <v>-0.22</v>
      </c>
      <c r="O22" s="140">
        <v>-0.11</v>
      </c>
      <c r="P22" s="140">
        <v>-0.21</v>
      </c>
      <c r="Q22" s="140">
        <v>-0.23</v>
      </c>
      <c r="R22" s="140">
        <v>-0.08</v>
      </c>
      <c r="S22" s="140">
        <v>-0.2</v>
      </c>
      <c r="T22" s="140">
        <v>-0.21</v>
      </c>
      <c r="U22" s="140">
        <v>10.8</v>
      </c>
      <c r="V22" s="140">
        <v>52</v>
      </c>
      <c r="W22" s="140">
        <v>90.7</v>
      </c>
      <c r="X22" s="140">
        <v>2.6</v>
      </c>
      <c r="Y22" s="140">
        <v>22.4</v>
      </c>
      <c r="Z22" s="140">
        <v>73.599999999999994</v>
      </c>
      <c r="AA22" s="140">
        <v>6.9</v>
      </c>
      <c r="AB22" s="140">
        <v>23.7</v>
      </c>
      <c r="AC22" s="140">
        <v>53</v>
      </c>
      <c r="AD22" s="140">
        <v>0.7</v>
      </c>
      <c r="AE22" s="140">
        <v>7</v>
      </c>
      <c r="AF22" s="140">
        <v>38.200000000000003</v>
      </c>
      <c r="AG22" s="140">
        <v>0.4</v>
      </c>
      <c r="AH22" s="140">
        <v>5.4</v>
      </c>
      <c r="AI22" s="140">
        <v>36.200000000000003</v>
      </c>
      <c r="AJ22" s="140">
        <v>243129</v>
      </c>
      <c r="AK22" s="140">
        <v>11.6</v>
      </c>
      <c r="AL22" s="140">
        <v>45.5</v>
      </c>
      <c r="AM22" s="140">
        <v>42.9</v>
      </c>
      <c r="AN22" s="140">
        <v>26.6</v>
      </c>
      <c r="AO22" s="140">
        <v>43.2</v>
      </c>
      <c r="AP22" s="140">
        <v>62.7</v>
      </c>
      <c r="AQ22" s="140">
        <v>28122</v>
      </c>
      <c r="AR22" s="140">
        <v>110585</v>
      </c>
      <c r="AS22" s="140">
        <v>104420</v>
      </c>
      <c r="AT22" s="140">
        <v>0.12</v>
      </c>
      <c r="AU22" s="140">
        <v>0.2</v>
      </c>
      <c r="AV22" s="140">
        <v>0.23</v>
      </c>
      <c r="AW22" s="140">
        <v>0.1</v>
      </c>
      <c r="AX22" s="140">
        <v>0.19</v>
      </c>
      <c r="AY22" s="140">
        <v>0.22</v>
      </c>
      <c r="AZ22" s="140">
        <v>0.13</v>
      </c>
      <c r="BA22" s="140">
        <v>0.21</v>
      </c>
      <c r="BB22" s="140">
        <v>0.23</v>
      </c>
      <c r="BC22" s="140">
        <v>10.8</v>
      </c>
      <c r="BD22" s="140">
        <v>58.9</v>
      </c>
      <c r="BE22" s="140">
        <v>94.9</v>
      </c>
      <c r="BF22" s="140">
        <v>2.6</v>
      </c>
      <c r="BG22" s="140">
        <v>26.1</v>
      </c>
      <c r="BH22" s="140">
        <v>79.900000000000006</v>
      </c>
      <c r="BI22" s="140">
        <v>11.6</v>
      </c>
      <c r="BJ22" s="140">
        <v>34.700000000000003</v>
      </c>
      <c r="BK22" s="140">
        <v>63.6</v>
      </c>
      <c r="BL22" s="140">
        <v>1.3</v>
      </c>
      <c r="BM22" s="140">
        <v>14.2</v>
      </c>
      <c r="BN22" s="140">
        <v>53</v>
      </c>
      <c r="BO22" s="140">
        <v>0.7</v>
      </c>
      <c r="BP22" s="140">
        <v>10.1</v>
      </c>
      <c r="BQ22" s="140">
        <v>49.8</v>
      </c>
      <c r="BR22" s="140">
        <v>489565</v>
      </c>
      <c r="BS22" s="140">
        <v>12.7</v>
      </c>
      <c r="BT22" s="140">
        <v>44.9</v>
      </c>
      <c r="BU22" s="140">
        <v>42.4</v>
      </c>
      <c r="BV22" s="140">
        <v>25.2</v>
      </c>
      <c r="BW22" s="140">
        <v>41.1</v>
      </c>
      <c r="BX22" s="140">
        <v>60.5</v>
      </c>
      <c r="BY22" s="140">
        <v>62054</v>
      </c>
      <c r="BZ22" s="140">
        <v>219797</v>
      </c>
      <c r="CA22" s="140">
        <v>207709</v>
      </c>
      <c r="CB22" s="140">
        <v>0</v>
      </c>
      <c r="CC22" s="140">
        <v>0</v>
      </c>
      <c r="CD22" s="140">
        <v>0</v>
      </c>
      <c r="CE22" s="140">
        <v>-0.01</v>
      </c>
      <c r="CF22" s="140">
        <v>-0.01</v>
      </c>
      <c r="CG22" s="140">
        <v>0</v>
      </c>
      <c r="CH22" s="140">
        <v>0.01</v>
      </c>
      <c r="CI22" s="140">
        <v>0</v>
      </c>
      <c r="CJ22" s="140">
        <v>0.01</v>
      </c>
      <c r="CK22" s="140">
        <v>10.8</v>
      </c>
      <c r="CL22" s="140">
        <v>55.5</v>
      </c>
      <c r="CM22" s="140">
        <v>92.8</v>
      </c>
      <c r="CN22" s="140">
        <v>2.6</v>
      </c>
      <c r="CO22" s="140">
        <v>24.3</v>
      </c>
      <c r="CP22" s="140">
        <v>76.7</v>
      </c>
      <c r="CQ22" s="140">
        <v>9</v>
      </c>
      <c r="CR22" s="140">
        <v>29.2</v>
      </c>
      <c r="CS22" s="140">
        <v>58.3</v>
      </c>
      <c r="CT22" s="140">
        <v>1</v>
      </c>
      <c r="CU22" s="140">
        <v>10.7</v>
      </c>
      <c r="CV22" s="140">
        <v>45.7</v>
      </c>
      <c r="CW22" s="140">
        <v>0.6</v>
      </c>
      <c r="CX22" s="140">
        <v>7.7</v>
      </c>
      <c r="CY22" s="140">
        <v>43.1</v>
      </c>
      <c r="DB22" s="390"/>
    </row>
    <row r="23" spans="1:139" x14ac:dyDescent="0.35">
      <c r="A23" s="390" t="s">
        <v>253</v>
      </c>
      <c r="B23" s="140">
        <v>81395</v>
      </c>
      <c r="C23" s="140">
        <v>14.3</v>
      </c>
      <c r="D23" s="140">
        <v>45.6</v>
      </c>
      <c r="E23" s="140">
        <v>40.200000000000003</v>
      </c>
      <c r="F23" s="140">
        <v>23.4</v>
      </c>
      <c r="G23" s="140">
        <v>38.5</v>
      </c>
      <c r="H23" s="140">
        <v>57.2</v>
      </c>
      <c r="I23" s="140">
        <v>11614</v>
      </c>
      <c r="J23" s="140">
        <v>37088</v>
      </c>
      <c r="K23" s="140">
        <v>32692</v>
      </c>
      <c r="L23" s="140">
        <v>-0.16</v>
      </c>
      <c r="M23" s="140">
        <v>-0.26</v>
      </c>
      <c r="N23" s="140">
        <v>-0.3</v>
      </c>
      <c r="O23" s="140">
        <v>-0.18</v>
      </c>
      <c r="P23" s="140">
        <v>-0.27</v>
      </c>
      <c r="Q23" s="140">
        <v>-0.32</v>
      </c>
      <c r="R23" s="140">
        <v>-0.14000000000000001</v>
      </c>
      <c r="S23" s="140">
        <v>-0.25</v>
      </c>
      <c r="T23" s="140">
        <v>-0.28999999999999998</v>
      </c>
      <c r="U23" s="140">
        <v>10.3</v>
      </c>
      <c r="V23" s="140">
        <v>50.8</v>
      </c>
      <c r="W23" s="140">
        <v>89.9</v>
      </c>
      <c r="X23" s="140">
        <v>2.5</v>
      </c>
      <c r="Y23" s="140">
        <v>21.3</v>
      </c>
      <c r="Z23" s="140">
        <v>71.3</v>
      </c>
      <c r="AA23" s="140">
        <v>6.9</v>
      </c>
      <c r="AB23" s="140">
        <v>22.9</v>
      </c>
      <c r="AC23" s="140">
        <v>50.2</v>
      </c>
      <c r="AD23" s="140">
        <v>0.8</v>
      </c>
      <c r="AE23" s="140">
        <v>7</v>
      </c>
      <c r="AF23" s="140">
        <v>35.700000000000003</v>
      </c>
      <c r="AG23" s="140">
        <v>0.5</v>
      </c>
      <c r="AH23" s="140">
        <v>5.3</v>
      </c>
      <c r="AI23" s="140">
        <v>33.5</v>
      </c>
      <c r="AJ23" s="140">
        <v>81367</v>
      </c>
      <c r="AK23" s="140">
        <v>11.9</v>
      </c>
      <c r="AL23" s="140">
        <v>46.6</v>
      </c>
      <c r="AM23" s="140">
        <v>41.5</v>
      </c>
      <c r="AN23" s="140">
        <v>26.3</v>
      </c>
      <c r="AO23" s="140">
        <v>42.7</v>
      </c>
      <c r="AP23" s="140">
        <v>61.6</v>
      </c>
      <c r="AQ23" s="140">
        <v>9661</v>
      </c>
      <c r="AR23" s="140">
        <v>37946</v>
      </c>
      <c r="AS23" s="140">
        <v>33758</v>
      </c>
      <c r="AT23" s="140">
        <v>0.09</v>
      </c>
      <c r="AU23" s="140">
        <v>0.15</v>
      </c>
      <c r="AV23" s="140">
        <v>0.17</v>
      </c>
      <c r="AW23" s="140">
        <v>0.06</v>
      </c>
      <c r="AX23" s="140">
        <v>0.14000000000000001</v>
      </c>
      <c r="AY23" s="140">
        <v>0.16</v>
      </c>
      <c r="AZ23" s="140">
        <v>0.11</v>
      </c>
      <c r="BA23" s="140">
        <v>0.16</v>
      </c>
      <c r="BB23" s="140">
        <v>0.18</v>
      </c>
      <c r="BC23" s="140">
        <v>10.5</v>
      </c>
      <c r="BD23" s="140">
        <v>57.3</v>
      </c>
      <c r="BE23" s="140">
        <v>94</v>
      </c>
      <c r="BF23" s="140">
        <v>2.7</v>
      </c>
      <c r="BG23" s="140">
        <v>24.8</v>
      </c>
      <c r="BH23" s="140">
        <v>77.7</v>
      </c>
      <c r="BI23" s="140">
        <v>11.8</v>
      </c>
      <c r="BJ23" s="140">
        <v>33.200000000000003</v>
      </c>
      <c r="BK23" s="140">
        <v>61.1</v>
      </c>
      <c r="BL23" s="140">
        <v>1.4</v>
      </c>
      <c r="BM23" s="140">
        <v>13.6</v>
      </c>
      <c r="BN23" s="140">
        <v>50.1</v>
      </c>
      <c r="BO23" s="140">
        <v>0.8</v>
      </c>
      <c r="BP23" s="140">
        <v>9.5</v>
      </c>
      <c r="BQ23" s="140">
        <v>46.7</v>
      </c>
      <c r="BR23" s="140">
        <v>162762</v>
      </c>
      <c r="BS23" s="140">
        <v>13.1</v>
      </c>
      <c r="BT23" s="140">
        <v>46.1</v>
      </c>
      <c r="BU23" s="140">
        <v>40.799999999999997</v>
      </c>
      <c r="BV23" s="140">
        <v>24.7</v>
      </c>
      <c r="BW23" s="140">
        <v>40.6</v>
      </c>
      <c r="BX23" s="140">
        <v>59.4</v>
      </c>
      <c r="BY23" s="140">
        <v>21275</v>
      </c>
      <c r="BZ23" s="140">
        <v>75034</v>
      </c>
      <c r="CA23" s="140">
        <v>66450</v>
      </c>
      <c r="CB23" s="140">
        <v>-0.05</v>
      </c>
      <c r="CC23" s="140">
        <v>-0.05</v>
      </c>
      <c r="CD23" s="140">
        <v>-0.06</v>
      </c>
      <c r="CE23" s="140">
        <v>-0.06</v>
      </c>
      <c r="CF23" s="140">
        <v>-0.06</v>
      </c>
      <c r="CG23" s="140">
        <v>-7.0000000000000007E-2</v>
      </c>
      <c r="CH23" s="140">
        <v>-0.03</v>
      </c>
      <c r="CI23" s="140">
        <v>-0.04</v>
      </c>
      <c r="CJ23" s="140">
        <v>-0.05</v>
      </c>
      <c r="CK23" s="140">
        <v>10.4</v>
      </c>
      <c r="CL23" s="140">
        <v>54.1</v>
      </c>
      <c r="CM23" s="140">
        <v>92</v>
      </c>
      <c r="CN23" s="140">
        <v>2.6</v>
      </c>
      <c r="CO23" s="140">
        <v>23.1</v>
      </c>
      <c r="CP23" s="140">
        <v>74.599999999999994</v>
      </c>
      <c r="CQ23" s="140">
        <v>9.1</v>
      </c>
      <c r="CR23" s="140">
        <v>28.1</v>
      </c>
      <c r="CS23" s="140">
        <v>55.7</v>
      </c>
      <c r="CT23" s="140">
        <v>1.1000000000000001</v>
      </c>
      <c r="CU23" s="140">
        <v>10.3</v>
      </c>
      <c r="CV23" s="140">
        <v>43</v>
      </c>
      <c r="CW23" s="140">
        <v>0.6</v>
      </c>
      <c r="CX23" s="140">
        <v>7.4</v>
      </c>
      <c r="CY23" s="140">
        <v>40.200000000000003</v>
      </c>
      <c r="DB23" s="390"/>
    </row>
    <row r="24" spans="1:139" x14ac:dyDescent="0.35">
      <c r="A24" s="390" t="s">
        <v>254</v>
      </c>
      <c r="B24" s="140">
        <v>164333</v>
      </c>
      <c r="C24" s="140">
        <v>13.5</v>
      </c>
      <c r="D24" s="140">
        <v>43.7</v>
      </c>
      <c r="E24" s="140">
        <v>42.8</v>
      </c>
      <c r="F24" s="140">
        <v>24.5</v>
      </c>
      <c r="G24" s="140">
        <v>39.299999999999997</v>
      </c>
      <c r="H24" s="140">
        <v>58.9</v>
      </c>
      <c r="I24" s="140">
        <v>22157</v>
      </c>
      <c r="J24" s="140">
        <v>71803</v>
      </c>
      <c r="K24" s="140">
        <v>70371</v>
      </c>
      <c r="L24" s="140">
        <v>-0.05</v>
      </c>
      <c r="M24" s="140">
        <v>-0.17</v>
      </c>
      <c r="N24" s="140">
        <v>-0.18</v>
      </c>
      <c r="O24" s="140">
        <v>-7.0000000000000007E-2</v>
      </c>
      <c r="P24" s="140">
        <v>-0.18</v>
      </c>
      <c r="Q24" s="140">
        <v>-0.19</v>
      </c>
      <c r="R24" s="140">
        <v>-0.04</v>
      </c>
      <c r="S24" s="140">
        <v>-0.16</v>
      </c>
      <c r="T24" s="140">
        <v>-0.17</v>
      </c>
      <c r="U24" s="140">
        <v>11.1</v>
      </c>
      <c r="V24" s="140">
        <v>52.8</v>
      </c>
      <c r="W24" s="140">
        <v>91.2</v>
      </c>
      <c r="X24" s="140">
        <v>2.6</v>
      </c>
      <c r="Y24" s="140">
        <v>23.1</v>
      </c>
      <c r="Z24" s="140">
        <v>74.599999999999994</v>
      </c>
      <c r="AA24" s="140">
        <v>7</v>
      </c>
      <c r="AB24" s="140">
        <v>24.1</v>
      </c>
      <c r="AC24" s="140">
        <v>54.4</v>
      </c>
      <c r="AD24" s="140">
        <v>0.7</v>
      </c>
      <c r="AE24" s="140">
        <v>7.1</v>
      </c>
      <c r="AF24" s="140">
        <v>39.4</v>
      </c>
      <c r="AG24" s="140">
        <v>0.4</v>
      </c>
      <c r="AH24" s="140">
        <v>5.4</v>
      </c>
      <c r="AI24" s="140">
        <v>37.5</v>
      </c>
      <c r="AJ24" s="140">
        <v>161079</v>
      </c>
      <c r="AK24" s="140">
        <v>11.4</v>
      </c>
      <c r="AL24" s="140">
        <v>44.9</v>
      </c>
      <c r="AM24" s="140">
        <v>43.7</v>
      </c>
      <c r="AN24" s="140">
        <v>26.9</v>
      </c>
      <c r="AO24" s="140">
        <v>43.5</v>
      </c>
      <c r="AP24" s="140">
        <v>63.3</v>
      </c>
      <c r="AQ24" s="140">
        <v>18357</v>
      </c>
      <c r="AR24" s="140">
        <v>72313</v>
      </c>
      <c r="AS24" s="140">
        <v>70409</v>
      </c>
      <c r="AT24" s="140">
        <v>0.14000000000000001</v>
      </c>
      <c r="AU24" s="140">
        <v>0.23</v>
      </c>
      <c r="AV24" s="140">
        <v>0.26</v>
      </c>
      <c r="AW24" s="140">
        <v>0.12</v>
      </c>
      <c r="AX24" s="140">
        <v>0.22</v>
      </c>
      <c r="AY24" s="140">
        <v>0.25</v>
      </c>
      <c r="AZ24" s="140">
        <v>0.16</v>
      </c>
      <c r="BA24" s="140">
        <v>0.24</v>
      </c>
      <c r="BB24" s="140">
        <v>0.27</v>
      </c>
      <c r="BC24" s="140">
        <v>11</v>
      </c>
      <c r="BD24" s="140">
        <v>59.8</v>
      </c>
      <c r="BE24" s="140">
        <v>95.3</v>
      </c>
      <c r="BF24" s="140">
        <v>2.5</v>
      </c>
      <c r="BG24" s="140">
        <v>26.9</v>
      </c>
      <c r="BH24" s="140">
        <v>80.900000000000006</v>
      </c>
      <c r="BI24" s="140">
        <v>11.6</v>
      </c>
      <c r="BJ24" s="140">
        <v>35.5</v>
      </c>
      <c r="BK24" s="140">
        <v>64.8</v>
      </c>
      <c r="BL24" s="140">
        <v>1.2</v>
      </c>
      <c r="BM24" s="140">
        <v>14.6</v>
      </c>
      <c r="BN24" s="140">
        <v>54.4</v>
      </c>
      <c r="BO24" s="140">
        <v>0.7</v>
      </c>
      <c r="BP24" s="140">
        <v>10.4</v>
      </c>
      <c r="BQ24" s="140">
        <v>51.4</v>
      </c>
      <c r="BR24" s="140">
        <v>325412</v>
      </c>
      <c r="BS24" s="140">
        <v>12.5</v>
      </c>
      <c r="BT24" s="140">
        <v>44.3</v>
      </c>
      <c r="BU24" s="140">
        <v>43.3</v>
      </c>
      <c r="BV24" s="140">
        <v>25.6</v>
      </c>
      <c r="BW24" s="140">
        <v>41.5</v>
      </c>
      <c r="BX24" s="140">
        <v>61.1</v>
      </c>
      <c r="BY24" s="140">
        <v>40514</v>
      </c>
      <c r="BZ24" s="140">
        <v>144116</v>
      </c>
      <c r="CA24" s="140">
        <v>140780</v>
      </c>
      <c r="CB24" s="140">
        <v>0.04</v>
      </c>
      <c r="CC24" s="140">
        <v>0.03</v>
      </c>
      <c r="CD24" s="140">
        <v>0.04</v>
      </c>
      <c r="CE24" s="140">
        <v>0.02</v>
      </c>
      <c r="CF24" s="140">
        <v>0.02</v>
      </c>
      <c r="CG24" s="140">
        <v>0.03</v>
      </c>
      <c r="CH24" s="140">
        <v>0.05</v>
      </c>
      <c r="CI24" s="140">
        <v>0.04</v>
      </c>
      <c r="CJ24" s="140">
        <v>0.04</v>
      </c>
      <c r="CK24" s="140">
        <v>11.1</v>
      </c>
      <c r="CL24" s="140">
        <v>56.3</v>
      </c>
      <c r="CM24" s="140">
        <v>93.2</v>
      </c>
      <c r="CN24" s="140">
        <v>2.6</v>
      </c>
      <c r="CO24" s="140">
        <v>25</v>
      </c>
      <c r="CP24" s="140">
        <v>77.8</v>
      </c>
      <c r="CQ24" s="140">
        <v>9</v>
      </c>
      <c r="CR24" s="140">
        <v>29.9</v>
      </c>
      <c r="CS24" s="140">
        <v>59.6</v>
      </c>
      <c r="CT24" s="140">
        <v>0.9</v>
      </c>
      <c r="CU24" s="140">
        <v>10.9</v>
      </c>
      <c r="CV24" s="140">
        <v>46.9</v>
      </c>
      <c r="CW24" s="140">
        <v>0.5</v>
      </c>
      <c r="CX24" s="140">
        <v>7.9</v>
      </c>
      <c r="CY24" s="140">
        <v>44.4</v>
      </c>
      <c r="DB24" s="390"/>
    </row>
    <row r="25" spans="1:139" x14ac:dyDescent="0.35">
      <c r="A25" s="390" t="s">
        <v>255</v>
      </c>
      <c r="B25" s="140">
        <v>41290</v>
      </c>
      <c r="C25" s="140">
        <v>18.600000000000001</v>
      </c>
      <c r="D25" s="140">
        <v>49.9</v>
      </c>
      <c r="E25" s="140">
        <v>31.5</v>
      </c>
      <c r="F25" s="140">
        <v>24</v>
      </c>
      <c r="G25" s="140">
        <v>37.799999999999997</v>
      </c>
      <c r="H25" s="140">
        <v>54.7</v>
      </c>
      <c r="I25" s="140">
        <v>7670</v>
      </c>
      <c r="J25" s="140">
        <v>20606</v>
      </c>
      <c r="K25" s="140">
        <v>13012</v>
      </c>
      <c r="L25" s="140">
        <v>-7.0000000000000007E-2</v>
      </c>
      <c r="M25" s="140">
        <v>-0.28999999999999998</v>
      </c>
      <c r="N25" s="140">
        <v>-0.44</v>
      </c>
      <c r="O25" s="140">
        <v>-0.09</v>
      </c>
      <c r="P25" s="140">
        <v>-0.31</v>
      </c>
      <c r="Q25" s="140">
        <v>-0.46</v>
      </c>
      <c r="R25" s="140">
        <v>-0.04</v>
      </c>
      <c r="S25" s="140">
        <v>-0.27</v>
      </c>
      <c r="T25" s="140">
        <v>-0.41</v>
      </c>
      <c r="U25" s="140">
        <v>9.6999999999999993</v>
      </c>
      <c r="V25" s="140">
        <v>45.7</v>
      </c>
      <c r="W25" s="140">
        <v>86</v>
      </c>
      <c r="X25" s="140">
        <v>2.2999999999999998</v>
      </c>
      <c r="Y25" s="140">
        <v>19.3</v>
      </c>
      <c r="Z25" s="140">
        <v>65.3</v>
      </c>
      <c r="AA25" s="140">
        <v>6.8</v>
      </c>
      <c r="AB25" s="140">
        <v>20.6</v>
      </c>
      <c r="AC25" s="140">
        <v>43.1</v>
      </c>
      <c r="AD25" s="140">
        <v>0.6</v>
      </c>
      <c r="AE25" s="140">
        <v>5.0999999999999996</v>
      </c>
      <c r="AF25" s="140">
        <v>26.5</v>
      </c>
      <c r="AG25" s="140">
        <v>0.4</v>
      </c>
      <c r="AH25" s="140">
        <v>4</v>
      </c>
      <c r="AI25" s="140">
        <v>24.7</v>
      </c>
      <c r="AJ25" s="140">
        <v>39191</v>
      </c>
      <c r="AK25" s="140">
        <v>16.399999999999999</v>
      </c>
      <c r="AL25" s="140">
        <v>51.5</v>
      </c>
      <c r="AM25" s="140">
        <v>32.1</v>
      </c>
      <c r="AN25" s="140">
        <v>26.5</v>
      </c>
      <c r="AO25" s="140">
        <v>41.5</v>
      </c>
      <c r="AP25" s="140">
        <v>59.2</v>
      </c>
      <c r="AQ25" s="140">
        <v>6433</v>
      </c>
      <c r="AR25" s="140">
        <v>20192</v>
      </c>
      <c r="AS25" s="140">
        <v>12566</v>
      </c>
      <c r="AT25" s="140">
        <v>0.13</v>
      </c>
      <c r="AU25" s="140">
        <v>7.0000000000000007E-2</v>
      </c>
      <c r="AV25" s="140">
        <v>0.01</v>
      </c>
      <c r="AW25" s="140">
        <v>0.1</v>
      </c>
      <c r="AX25" s="140">
        <v>0.05</v>
      </c>
      <c r="AY25" s="140">
        <v>-0.01</v>
      </c>
      <c r="AZ25" s="140">
        <v>0.16</v>
      </c>
      <c r="BA25" s="140">
        <v>0.09</v>
      </c>
      <c r="BB25" s="140">
        <v>0.03</v>
      </c>
      <c r="BC25" s="140">
        <v>9.6999999999999993</v>
      </c>
      <c r="BD25" s="140">
        <v>52.2</v>
      </c>
      <c r="BE25" s="140">
        <v>91.7</v>
      </c>
      <c r="BF25" s="140">
        <v>2.2999999999999998</v>
      </c>
      <c r="BG25" s="140">
        <v>22</v>
      </c>
      <c r="BH25" s="140">
        <v>73.099999999999994</v>
      </c>
      <c r="BI25" s="140">
        <v>11.2</v>
      </c>
      <c r="BJ25" s="140">
        <v>29.4</v>
      </c>
      <c r="BK25" s="140">
        <v>54.7</v>
      </c>
      <c r="BL25" s="140">
        <v>1.1000000000000001</v>
      </c>
      <c r="BM25" s="140">
        <v>10</v>
      </c>
      <c r="BN25" s="140">
        <v>40.799999999999997</v>
      </c>
      <c r="BO25" s="140">
        <v>0.7</v>
      </c>
      <c r="BP25" s="140">
        <v>7.1</v>
      </c>
      <c r="BQ25" s="140">
        <v>37.9</v>
      </c>
      <c r="BR25" s="140">
        <v>80481</v>
      </c>
      <c r="BS25" s="140">
        <v>17.5</v>
      </c>
      <c r="BT25" s="140">
        <v>50.7</v>
      </c>
      <c r="BU25" s="140">
        <v>31.8</v>
      </c>
      <c r="BV25" s="140">
        <v>25.2</v>
      </c>
      <c r="BW25" s="140">
        <v>39.6</v>
      </c>
      <c r="BX25" s="140">
        <v>56.9</v>
      </c>
      <c r="BY25" s="140">
        <v>14103</v>
      </c>
      <c r="BZ25" s="140">
        <v>40798</v>
      </c>
      <c r="CA25" s="140">
        <v>25578</v>
      </c>
      <c r="CB25" s="140">
        <v>0.02</v>
      </c>
      <c r="CC25" s="140">
        <v>-0.11</v>
      </c>
      <c r="CD25" s="140">
        <v>-0.22</v>
      </c>
      <c r="CE25" s="140">
        <v>0</v>
      </c>
      <c r="CF25" s="140">
        <v>-0.12</v>
      </c>
      <c r="CG25" s="140">
        <v>-0.23</v>
      </c>
      <c r="CH25" s="140">
        <v>0.04</v>
      </c>
      <c r="CI25" s="140">
        <v>-0.1</v>
      </c>
      <c r="CJ25" s="140">
        <v>-0.2</v>
      </c>
      <c r="CK25" s="140">
        <v>9.6999999999999993</v>
      </c>
      <c r="CL25" s="140">
        <v>48.9</v>
      </c>
      <c r="CM25" s="140">
        <v>88.8</v>
      </c>
      <c r="CN25" s="140">
        <v>2.2999999999999998</v>
      </c>
      <c r="CO25" s="140">
        <v>20.7</v>
      </c>
      <c r="CP25" s="140">
        <v>69.099999999999994</v>
      </c>
      <c r="CQ25" s="140">
        <v>8.8000000000000007</v>
      </c>
      <c r="CR25" s="140">
        <v>25</v>
      </c>
      <c r="CS25" s="140">
        <v>48.8</v>
      </c>
      <c r="CT25" s="140">
        <v>0.8</v>
      </c>
      <c r="CU25" s="140">
        <v>7.6</v>
      </c>
      <c r="CV25" s="140">
        <v>33.5</v>
      </c>
      <c r="CW25" s="140">
        <v>0.5</v>
      </c>
      <c r="CX25" s="140">
        <v>5.5</v>
      </c>
      <c r="CY25" s="140">
        <v>31.2</v>
      </c>
      <c r="DB25" s="390"/>
    </row>
    <row r="26" spans="1:139" x14ac:dyDescent="0.35">
      <c r="A26" s="390" t="s">
        <v>256</v>
      </c>
      <c r="B26" s="140">
        <v>118956</v>
      </c>
      <c r="C26" s="140">
        <v>11.7</v>
      </c>
      <c r="D26" s="140">
        <v>41.3</v>
      </c>
      <c r="E26" s="140">
        <v>46.9</v>
      </c>
      <c r="F26" s="140">
        <v>24.8</v>
      </c>
      <c r="G26" s="140">
        <v>40.1</v>
      </c>
      <c r="H26" s="140">
        <v>60</v>
      </c>
      <c r="I26" s="140">
        <v>13953</v>
      </c>
      <c r="J26" s="140">
        <v>49163</v>
      </c>
      <c r="K26" s="140">
        <v>55840</v>
      </c>
      <c r="L26" s="140">
        <v>-0.04</v>
      </c>
      <c r="M26" s="140">
        <v>-0.11</v>
      </c>
      <c r="N26" s="140">
        <v>-0.11</v>
      </c>
      <c r="O26" s="140">
        <v>-0.06</v>
      </c>
      <c r="P26" s="140">
        <v>-0.12</v>
      </c>
      <c r="Q26" s="140">
        <v>-0.12</v>
      </c>
      <c r="R26" s="140">
        <v>-0.02</v>
      </c>
      <c r="S26" s="140">
        <v>-0.1</v>
      </c>
      <c r="T26" s="140">
        <v>-0.1</v>
      </c>
      <c r="U26" s="140">
        <v>11.9</v>
      </c>
      <c r="V26" s="140">
        <v>56</v>
      </c>
      <c r="W26" s="140">
        <v>92.5</v>
      </c>
      <c r="X26" s="140">
        <v>2.8</v>
      </c>
      <c r="Y26" s="140">
        <v>24.7</v>
      </c>
      <c r="Z26" s="140">
        <v>77.099999999999994</v>
      </c>
      <c r="AA26" s="140">
        <v>7</v>
      </c>
      <c r="AB26" s="140">
        <v>25.7</v>
      </c>
      <c r="AC26" s="140">
        <v>57.4</v>
      </c>
      <c r="AD26" s="140">
        <v>0.7</v>
      </c>
      <c r="AE26" s="140">
        <v>7.9</v>
      </c>
      <c r="AF26" s="140">
        <v>42.8</v>
      </c>
      <c r="AG26" s="140">
        <v>0.4</v>
      </c>
      <c r="AH26" s="140">
        <v>6</v>
      </c>
      <c r="AI26" s="140">
        <v>40.9</v>
      </c>
      <c r="AJ26" s="140">
        <v>119427</v>
      </c>
      <c r="AK26" s="140">
        <v>9.6999999999999993</v>
      </c>
      <c r="AL26" s="140">
        <v>42.6</v>
      </c>
      <c r="AM26" s="140">
        <v>47.7</v>
      </c>
      <c r="AN26" s="140">
        <v>27.2</v>
      </c>
      <c r="AO26" s="140">
        <v>44.4</v>
      </c>
      <c r="AP26" s="140">
        <v>64.400000000000006</v>
      </c>
      <c r="AQ26" s="140">
        <v>11629</v>
      </c>
      <c r="AR26" s="140">
        <v>50891</v>
      </c>
      <c r="AS26" s="140">
        <v>56907</v>
      </c>
      <c r="AT26" s="140">
        <v>0.15</v>
      </c>
      <c r="AU26" s="140">
        <v>0.3</v>
      </c>
      <c r="AV26" s="140">
        <v>0.32</v>
      </c>
      <c r="AW26" s="140">
        <v>0.13</v>
      </c>
      <c r="AX26" s="140">
        <v>0.28999999999999998</v>
      </c>
      <c r="AY26" s="140">
        <v>0.31</v>
      </c>
      <c r="AZ26" s="140">
        <v>0.17</v>
      </c>
      <c r="BA26" s="140">
        <v>0.31</v>
      </c>
      <c r="BB26" s="140">
        <v>0.33</v>
      </c>
      <c r="BC26" s="140">
        <v>11.6</v>
      </c>
      <c r="BD26" s="140">
        <v>62.9</v>
      </c>
      <c r="BE26" s="140">
        <v>96.2</v>
      </c>
      <c r="BF26" s="140">
        <v>2.6</v>
      </c>
      <c r="BG26" s="140">
        <v>29</v>
      </c>
      <c r="BH26" s="140">
        <v>82.9</v>
      </c>
      <c r="BI26" s="140">
        <v>11.7</v>
      </c>
      <c r="BJ26" s="140">
        <v>38</v>
      </c>
      <c r="BK26" s="140">
        <v>67.3</v>
      </c>
      <c r="BL26" s="140">
        <v>1.3</v>
      </c>
      <c r="BM26" s="140">
        <v>16.5</v>
      </c>
      <c r="BN26" s="140">
        <v>57.7</v>
      </c>
      <c r="BO26" s="140">
        <v>0.7</v>
      </c>
      <c r="BP26" s="140">
        <v>11.8</v>
      </c>
      <c r="BQ26" s="140">
        <v>54.6</v>
      </c>
      <c r="BR26" s="140">
        <v>238383</v>
      </c>
      <c r="BS26" s="140">
        <v>10.7</v>
      </c>
      <c r="BT26" s="140">
        <v>42</v>
      </c>
      <c r="BU26" s="140">
        <v>47.3</v>
      </c>
      <c r="BV26" s="140">
        <v>25.9</v>
      </c>
      <c r="BW26" s="140">
        <v>42.3</v>
      </c>
      <c r="BX26" s="140">
        <v>62.2</v>
      </c>
      <c r="BY26" s="140">
        <v>25582</v>
      </c>
      <c r="BZ26" s="140">
        <v>100054</v>
      </c>
      <c r="CA26" s="140">
        <v>112747</v>
      </c>
      <c r="CB26" s="140">
        <v>0.05</v>
      </c>
      <c r="CC26" s="140">
        <v>0.1</v>
      </c>
      <c r="CD26" s="140">
        <v>0.11</v>
      </c>
      <c r="CE26" s="140">
        <v>0.03</v>
      </c>
      <c r="CF26" s="140">
        <v>0.09</v>
      </c>
      <c r="CG26" s="140">
        <v>0.1</v>
      </c>
      <c r="CH26" s="140">
        <v>0.06</v>
      </c>
      <c r="CI26" s="140">
        <v>0.11</v>
      </c>
      <c r="CJ26" s="140">
        <v>0.11</v>
      </c>
      <c r="CK26" s="140">
        <v>11.8</v>
      </c>
      <c r="CL26" s="140">
        <v>59.5</v>
      </c>
      <c r="CM26" s="140">
        <v>94.4</v>
      </c>
      <c r="CN26" s="140">
        <v>2.7</v>
      </c>
      <c r="CO26" s="140">
        <v>26.9</v>
      </c>
      <c r="CP26" s="140">
        <v>80</v>
      </c>
      <c r="CQ26" s="140">
        <v>9.1999999999999993</v>
      </c>
      <c r="CR26" s="140">
        <v>31.9</v>
      </c>
      <c r="CS26" s="140">
        <v>62.4</v>
      </c>
      <c r="CT26" s="140">
        <v>1</v>
      </c>
      <c r="CU26" s="140">
        <v>12.2</v>
      </c>
      <c r="CV26" s="140">
        <v>50.3</v>
      </c>
      <c r="CW26" s="140">
        <v>0.5</v>
      </c>
      <c r="CX26" s="140">
        <v>8.9</v>
      </c>
      <c r="CY26" s="140">
        <v>47.8</v>
      </c>
      <c r="DB26" s="390"/>
    </row>
    <row r="27" spans="1:139" ht="13.15" x14ac:dyDescent="0.4">
      <c r="A27" s="390" t="s">
        <v>257</v>
      </c>
      <c r="B27" s="140">
        <v>1669</v>
      </c>
      <c r="C27" s="140">
        <v>11.7</v>
      </c>
      <c r="D27" s="140">
        <v>46</v>
      </c>
      <c r="E27" s="140">
        <v>42.3</v>
      </c>
      <c r="F27" s="140">
        <v>26.5</v>
      </c>
      <c r="G27" s="140">
        <v>42.5</v>
      </c>
      <c r="H27" s="140">
        <v>60</v>
      </c>
      <c r="I27" s="140">
        <v>196</v>
      </c>
      <c r="J27" s="140">
        <v>767</v>
      </c>
      <c r="K27" s="140">
        <v>706</v>
      </c>
      <c r="L27" s="140">
        <v>0.14000000000000001</v>
      </c>
      <c r="M27" s="140">
        <v>0.1</v>
      </c>
      <c r="N27" s="140">
        <v>0.02</v>
      </c>
      <c r="O27" s="140">
        <v>-0.04</v>
      </c>
      <c r="P27" s="140">
        <v>0.01</v>
      </c>
      <c r="Q27" s="140">
        <v>-7.0000000000000007E-2</v>
      </c>
      <c r="R27" s="140">
        <v>0.31</v>
      </c>
      <c r="S27" s="140">
        <v>0.19</v>
      </c>
      <c r="T27" s="140">
        <v>0.11</v>
      </c>
      <c r="U27" s="140">
        <v>16.3</v>
      </c>
      <c r="V27" s="140">
        <v>62.8</v>
      </c>
      <c r="W27" s="140">
        <v>91.8</v>
      </c>
      <c r="X27" s="140">
        <v>5.0999999999999996</v>
      </c>
      <c r="Y27" s="140">
        <v>33.6</v>
      </c>
      <c r="Z27" s="140">
        <v>78.3</v>
      </c>
      <c r="AA27" s="140">
        <v>11.7</v>
      </c>
      <c r="AB27" s="140">
        <v>43.5</v>
      </c>
      <c r="AC27" s="140">
        <v>65.400000000000006</v>
      </c>
      <c r="AD27" s="140" t="s">
        <v>412</v>
      </c>
      <c r="AE27" s="140">
        <v>18.100000000000001</v>
      </c>
      <c r="AF27" s="140">
        <v>46.6</v>
      </c>
      <c r="AG27" s="140" t="s">
        <v>412</v>
      </c>
      <c r="AH27" s="140">
        <v>15.3</v>
      </c>
      <c r="AI27" s="140">
        <v>44.9</v>
      </c>
      <c r="AJ27" s="140">
        <v>1329</v>
      </c>
      <c r="AK27" s="140">
        <v>12.1</v>
      </c>
      <c r="AL27" s="140">
        <v>47.8</v>
      </c>
      <c r="AM27" s="140">
        <v>40.1</v>
      </c>
      <c r="AN27" s="140">
        <v>29.6</v>
      </c>
      <c r="AO27" s="140">
        <v>44.3</v>
      </c>
      <c r="AP27" s="140">
        <v>60.9</v>
      </c>
      <c r="AQ27" s="140">
        <v>161</v>
      </c>
      <c r="AR27" s="140">
        <v>635</v>
      </c>
      <c r="AS27" s="140">
        <v>533</v>
      </c>
      <c r="AT27" s="140">
        <v>0.35</v>
      </c>
      <c r="AU27" s="140">
        <v>0.31</v>
      </c>
      <c r="AV27" s="140">
        <v>0.13</v>
      </c>
      <c r="AW27" s="140">
        <v>0.16</v>
      </c>
      <c r="AX27" s="140">
        <v>0.21</v>
      </c>
      <c r="AY27" s="140">
        <v>0.03</v>
      </c>
      <c r="AZ27" s="140">
        <v>0.54</v>
      </c>
      <c r="BA27" s="140">
        <v>0.4</v>
      </c>
      <c r="BB27" s="140">
        <v>0.24</v>
      </c>
      <c r="BC27" s="140">
        <v>19.3</v>
      </c>
      <c r="BD27" s="140">
        <v>63.8</v>
      </c>
      <c r="BE27" s="140">
        <v>93.4</v>
      </c>
      <c r="BF27" s="140">
        <v>4.3</v>
      </c>
      <c r="BG27" s="140">
        <v>30.2</v>
      </c>
      <c r="BH27" s="140">
        <v>78.400000000000006</v>
      </c>
      <c r="BI27" s="140">
        <v>23</v>
      </c>
      <c r="BJ27" s="140">
        <v>54.6</v>
      </c>
      <c r="BK27" s="140">
        <v>72.400000000000006</v>
      </c>
      <c r="BL27" s="140" t="s">
        <v>412</v>
      </c>
      <c r="BM27" s="140">
        <v>26.3</v>
      </c>
      <c r="BN27" s="140">
        <v>59.5</v>
      </c>
      <c r="BO27" s="140" t="s">
        <v>412</v>
      </c>
      <c r="BP27" s="140">
        <v>19.5</v>
      </c>
      <c r="BQ27" s="140">
        <v>55</v>
      </c>
      <c r="BR27" s="140">
        <v>2998</v>
      </c>
      <c r="BS27" s="140">
        <v>11.9</v>
      </c>
      <c r="BT27" s="140">
        <v>46.8</v>
      </c>
      <c r="BU27" s="140">
        <v>41.3</v>
      </c>
      <c r="BV27" s="140">
        <v>27.9</v>
      </c>
      <c r="BW27" s="140">
        <v>43.3</v>
      </c>
      <c r="BX27" s="140">
        <v>60.4</v>
      </c>
      <c r="BY27" s="140">
        <v>357</v>
      </c>
      <c r="BZ27" s="140">
        <v>1402</v>
      </c>
      <c r="CA27" s="140">
        <v>1239</v>
      </c>
      <c r="CB27" s="140">
        <v>0.23</v>
      </c>
      <c r="CC27" s="140">
        <v>0.19</v>
      </c>
      <c r="CD27" s="140">
        <v>7.0000000000000007E-2</v>
      </c>
      <c r="CE27" s="140">
        <v>0.1</v>
      </c>
      <c r="CF27" s="140">
        <v>0.13</v>
      </c>
      <c r="CG27" s="140">
        <v>0</v>
      </c>
      <c r="CH27" s="140">
        <v>0.36</v>
      </c>
      <c r="CI27" s="140">
        <v>0.26</v>
      </c>
      <c r="CJ27" s="140">
        <v>0.14000000000000001</v>
      </c>
      <c r="CK27" s="140">
        <v>17.600000000000001</v>
      </c>
      <c r="CL27" s="140">
        <v>63.3</v>
      </c>
      <c r="CM27" s="140">
        <v>92.5</v>
      </c>
      <c r="CN27" s="140">
        <v>4.8</v>
      </c>
      <c r="CO27" s="140">
        <v>32.1</v>
      </c>
      <c r="CP27" s="140">
        <v>78.400000000000006</v>
      </c>
      <c r="CQ27" s="140">
        <v>16.8</v>
      </c>
      <c r="CR27" s="140">
        <v>48.6</v>
      </c>
      <c r="CS27" s="140">
        <v>68.400000000000006</v>
      </c>
      <c r="CT27" s="751" t="s">
        <v>412</v>
      </c>
      <c r="CU27" s="140">
        <v>21.8</v>
      </c>
      <c r="CV27" s="140">
        <v>52.1</v>
      </c>
      <c r="CW27" s="140" t="s">
        <v>412</v>
      </c>
      <c r="CX27" s="140">
        <v>17.2</v>
      </c>
      <c r="CY27" s="140">
        <v>49.2</v>
      </c>
      <c r="DB27" s="390"/>
    </row>
    <row r="28" spans="1:139" ht="13.15" x14ac:dyDescent="0.4">
      <c r="A28" s="390" t="s">
        <v>302</v>
      </c>
      <c r="B28" s="140">
        <v>1759</v>
      </c>
      <c r="C28" s="140">
        <v>13</v>
      </c>
      <c r="D28" s="140">
        <v>51.6</v>
      </c>
      <c r="E28" s="140">
        <v>35.5</v>
      </c>
      <c r="F28" s="140">
        <v>21.5</v>
      </c>
      <c r="G28" s="140">
        <v>32.700000000000003</v>
      </c>
      <c r="H28" s="140">
        <v>47.5</v>
      </c>
      <c r="I28" s="140">
        <v>228</v>
      </c>
      <c r="J28" s="140">
        <v>907</v>
      </c>
      <c r="K28" s="140">
        <v>624</v>
      </c>
      <c r="L28" s="140">
        <v>-0.44</v>
      </c>
      <c r="M28" s="140">
        <v>-0.8</v>
      </c>
      <c r="N28" s="140">
        <v>-1.1200000000000001</v>
      </c>
      <c r="O28" s="140">
        <v>-0.6</v>
      </c>
      <c r="P28" s="140">
        <v>-0.88</v>
      </c>
      <c r="Q28" s="140">
        <v>-1.21</v>
      </c>
      <c r="R28" s="140">
        <v>-0.28000000000000003</v>
      </c>
      <c r="S28" s="140">
        <v>-0.72</v>
      </c>
      <c r="T28" s="140">
        <v>-1.02</v>
      </c>
      <c r="U28" s="140">
        <v>7.9</v>
      </c>
      <c r="V28" s="140">
        <v>41.2</v>
      </c>
      <c r="W28" s="140">
        <v>79</v>
      </c>
      <c r="X28" s="140" t="s">
        <v>412</v>
      </c>
      <c r="Y28" s="140">
        <v>13.8</v>
      </c>
      <c r="Z28" s="140">
        <v>53.2</v>
      </c>
      <c r="AA28" s="751" t="s">
        <v>412</v>
      </c>
      <c r="AB28" s="140">
        <v>11.1</v>
      </c>
      <c r="AC28" s="140">
        <v>16</v>
      </c>
      <c r="AD28" s="140" t="s">
        <v>412</v>
      </c>
      <c r="AE28" s="751" t="s">
        <v>412</v>
      </c>
      <c r="AF28" s="140">
        <v>4.5</v>
      </c>
      <c r="AG28" s="140" t="s">
        <v>412</v>
      </c>
      <c r="AH28" s="140" t="s">
        <v>412</v>
      </c>
      <c r="AI28" s="140">
        <v>4.5</v>
      </c>
      <c r="AJ28" s="140">
        <v>627</v>
      </c>
      <c r="AK28" s="140">
        <v>7.3</v>
      </c>
      <c r="AL28" s="140">
        <v>49.3</v>
      </c>
      <c r="AM28" s="140">
        <v>43.4</v>
      </c>
      <c r="AN28" s="140">
        <v>19.600000000000001</v>
      </c>
      <c r="AO28" s="140">
        <v>34.299999999999997</v>
      </c>
      <c r="AP28" s="140">
        <v>48.4</v>
      </c>
      <c r="AQ28" s="140">
        <v>46</v>
      </c>
      <c r="AR28" s="140">
        <v>309</v>
      </c>
      <c r="AS28" s="140">
        <v>272</v>
      </c>
      <c r="AT28" s="140">
        <v>-0.57999999999999996</v>
      </c>
      <c r="AU28" s="140">
        <v>-0.74</v>
      </c>
      <c r="AV28" s="140">
        <v>-1.05</v>
      </c>
      <c r="AW28" s="140">
        <v>-0.94</v>
      </c>
      <c r="AX28" s="140">
        <v>-0.88</v>
      </c>
      <c r="AY28" s="140">
        <v>-1.2</v>
      </c>
      <c r="AZ28" s="140">
        <v>-0.23</v>
      </c>
      <c r="BA28" s="140">
        <v>-0.61</v>
      </c>
      <c r="BB28" s="140">
        <v>-0.9</v>
      </c>
      <c r="BC28" s="140">
        <v>8.6999999999999993</v>
      </c>
      <c r="BD28" s="140">
        <v>46.9</v>
      </c>
      <c r="BE28" s="140">
        <v>83.1</v>
      </c>
      <c r="BF28" s="140" t="s">
        <v>412</v>
      </c>
      <c r="BG28" s="140">
        <v>12.3</v>
      </c>
      <c r="BH28" s="140">
        <v>54.8</v>
      </c>
      <c r="BI28" s="751" t="s">
        <v>412</v>
      </c>
      <c r="BJ28" s="140">
        <v>16.5</v>
      </c>
      <c r="BK28" s="140">
        <v>26.1</v>
      </c>
      <c r="BL28" s="140" t="s">
        <v>412</v>
      </c>
      <c r="BM28" s="751" t="s">
        <v>412</v>
      </c>
      <c r="BN28" s="140">
        <v>14.3</v>
      </c>
      <c r="BO28" s="140" t="s">
        <v>412</v>
      </c>
      <c r="BP28" s="140" t="s">
        <v>412</v>
      </c>
      <c r="BQ28" s="140">
        <v>12.5</v>
      </c>
      <c r="BR28" s="140">
        <v>2386</v>
      </c>
      <c r="BS28" s="140">
        <v>11.5</v>
      </c>
      <c r="BT28" s="140">
        <v>51</v>
      </c>
      <c r="BU28" s="140">
        <v>37.6</v>
      </c>
      <c r="BV28" s="140">
        <v>21.2</v>
      </c>
      <c r="BW28" s="140">
        <v>33.1</v>
      </c>
      <c r="BX28" s="140">
        <v>47.7</v>
      </c>
      <c r="BY28" s="140">
        <v>274</v>
      </c>
      <c r="BZ28" s="140">
        <v>1216</v>
      </c>
      <c r="CA28" s="140">
        <v>896</v>
      </c>
      <c r="CB28" s="140">
        <v>-0.46</v>
      </c>
      <c r="CC28" s="140">
        <v>-0.78</v>
      </c>
      <c r="CD28" s="140">
        <v>-1.1000000000000001</v>
      </c>
      <c r="CE28" s="140">
        <v>-0.61</v>
      </c>
      <c r="CF28" s="140">
        <v>-0.85</v>
      </c>
      <c r="CG28" s="140">
        <v>-1.18</v>
      </c>
      <c r="CH28" s="140">
        <v>-0.32</v>
      </c>
      <c r="CI28" s="140">
        <v>-0.71</v>
      </c>
      <c r="CJ28" s="140">
        <v>-1.02</v>
      </c>
      <c r="CK28" s="140">
        <v>8</v>
      </c>
      <c r="CL28" s="140">
        <v>42.7</v>
      </c>
      <c r="CM28" s="140">
        <v>80.2</v>
      </c>
      <c r="CN28" s="140">
        <v>1.8</v>
      </c>
      <c r="CO28" s="140">
        <v>13.4</v>
      </c>
      <c r="CP28" s="140">
        <v>53.7</v>
      </c>
      <c r="CQ28" s="140">
        <v>8.4</v>
      </c>
      <c r="CR28" s="140">
        <v>12.5</v>
      </c>
      <c r="CS28" s="140">
        <v>19.100000000000001</v>
      </c>
      <c r="CT28" s="140" t="s">
        <v>412</v>
      </c>
      <c r="CU28" s="751" t="s">
        <v>412</v>
      </c>
      <c r="CV28" s="140">
        <v>7.5</v>
      </c>
      <c r="CW28" s="140" t="s">
        <v>412</v>
      </c>
      <c r="CX28" s="751" t="s">
        <v>412</v>
      </c>
      <c r="CY28" s="140">
        <v>6.9</v>
      </c>
      <c r="DB28" s="390"/>
    </row>
    <row r="29" spans="1:139" x14ac:dyDescent="0.35">
      <c r="A29" s="390" t="s">
        <v>303</v>
      </c>
      <c r="B29" s="140">
        <v>659</v>
      </c>
      <c r="C29" s="140">
        <v>16.7</v>
      </c>
      <c r="D29" s="140">
        <v>54.6</v>
      </c>
      <c r="E29" s="140">
        <v>28.7</v>
      </c>
      <c r="F29" s="140">
        <v>26.1</v>
      </c>
      <c r="G29" s="140">
        <v>33.1</v>
      </c>
      <c r="H29" s="140">
        <v>50.1</v>
      </c>
      <c r="I29" s="140">
        <v>110</v>
      </c>
      <c r="J29" s="140">
        <v>360</v>
      </c>
      <c r="K29" s="140">
        <v>189</v>
      </c>
      <c r="L29" s="140">
        <v>0.04</v>
      </c>
      <c r="M29" s="140">
        <v>-0.78</v>
      </c>
      <c r="N29" s="140">
        <v>-0.9</v>
      </c>
      <c r="O29" s="140">
        <v>-0.19</v>
      </c>
      <c r="P29" s="140">
        <v>-0.91</v>
      </c>
      <c r="Q29" s="140">
        <v>-1.08</v>
      </c>
      <c r="R29" s="140">
        <v>0.27</v>
      </c>
      <c r="S29" s="140">
        <v>-0.65</v>
      </c>
      <c r="T29" s="140">
        <v>-0.73</v>
      </c>
      <c r="U29" s="140">
        <v>7.3</v>
      </c>
      <c r="V29" s="140">
        <v>35.6</v>
      </c>
      <c r="W29" s="140">
        <v>78.3</v>
      </c>
      <c r="X29" s="140" t="s">
        <v>412</v>
      </c>
      <c r="Y29" s="140">
        <v>11.7</v>
      </c>
      <c r="Z29" s="140">
        <v>51.9</v>
      </c>
      <c r="AA29" s="140" t="s">
        <v>412</v>
      </c>
      <c r="AB29" s="140">
        <v>8.3000000000000007</v>
      </c>
      <c r="AC29" s="140">
        <v>15.9</v>
      </c>
      <c r="AD29" s="140">
        <v>0</v>
      </c>
      <c r="AE29" s="140" t="s">
        <v>412</v>
      </c>
      <c r="AF29" s="140">
        <v>5.8</v>
      </c>
      <c r="AG29" s="140">
        <v>0</v>
      </c>
      <c r="AH29" s="140" t="s">
        <v>412</v>
      </c>
      <c r="AI29" s="140">
        <v>5.8</v>
      </c>
      <c r="AJ29" s="140">
        <v>505</v>
      </c>
      <c r="AK29" s="140">
        <v>17.399999999999999</v>
      </c>
      <c r="AL29" s="140">
        <v>56.6</v>
      </c>
      <c r="AM29" s="140">
        <v>25.9</v>
      </c>
      <c r="AN29" s="140">
        <v>21.8</v>
      </c>
      <c r="AO29" s="140">
        <v>35</v>
      </c>
      <c r="AP29" s="140">
        <v>45.2</v>
      </c>
      <c r="AQ29" s="140">
        <v>88</v>
      </c>
      <c r="AR29" s="140">
        <v>286</v>
      </c>
      <c r="AS29" s="140">
        <v>131</v>
      </c>
      <c r="AT29" s="140">
        <v>-0.42</v>
      </c>
      <c r="AU29" s="140">
        <v>-0.54</v>
      </c>
      <c r="AV29" s="140">
        <v>-1.21</v>
      </c>
      <c r="AW29" s="140">
        <v>-0.67</v>
      </c>
      <c r="AX29" s="140">
        <v>-0.68</v>
      </c>
      <c r="AY29" s="140">
        <v>-1.42</v>
      </c>
      <c r="AZ29" s="140">
        <v>-0.16</v>
      </c>
      <c r="BA29" s="140">
        <v>-0.4</v>
      </c>
      <c r="BB29" s="140">
        <v>-1</v>
      </c>
      <c r="BC29" s="140">
        <v>5.7</v>
      </c>
      <c r="BD29" s="140">
        <v>40.6</v>
      </c>
      <c r="BE29" s="140">
        <v>75.599999999999994</v>
      </c>
      <c r="BF29" s="140" t="s">
        <v>412</v>
      </c>
      <c r="BG29" s="140">
        <v>13.6</v>
      </c>
      <c r="BH29" s="140">
        <v>42.7</v>
      </c>
      <c r="BI29" s="140" t="s">
        <v>412</v>
      </c>
      <c r="BJ29" s="140">
        <v>7</v>
      </c>
      <c r="BK29" s="140">
        <v>14.5</v>
      </c>
      <c r="BL29" s="140">
        <v>0</v>
      </c>
      <c r="BM29" s="140" t="s">
        <v>412</v>
      </c>
      <c r="BN29" s="140">
        <v>7.6</v>
      </c>
      <c r="BO29" s="140">
        <v>0</v>
      </c>
      <c r="BP29" s="140" t="s">
        <v>412</v>
      </c>
      <c r="BQ29" s="140">
        <v>5.3</v>
      </c>
      <c r="BR29" s="140">
        <v>1164</v>
      </c>
      <c r="BS29" s="140">
        <v>17</v>
      </c>
      <c r="BT29" s="140">
        <v>55.5</v>
      </c>
      <c r="BU29" s="140">
        <v>27.5</v>
      </c>
      <c r="BV29" s="140">
        <v>24.2</v>
      </c>
      <c r="BW29" s="140">
        <v>33.9</v>
      </c>
      <c r="BX29" s="140">
        <v>48.1</v>
      </c>
      <c r="BY29" s="140">
        <v>198</v>
      </c>
      <c r="BZ29" s="140">
        <v>646</v>
      </c>
      <c r="CA29" s="140">
        <v>320</v>
      </c>
      <c r="CB29" s="140">
        <v>-0.16</v>
      </c>
      <c r="CC29" s="140">
        <v>-0.67</v>
      </c>
      <c r="CD29" s="140">
        <v>-1.03</v>
      </c>
      <c r="CE29" s="140">
        <v>-0.33</v>
      </c>
      <c r="CF29" s="140">
        <v>-0.77</v>
      </c>
      <c r="CG29" s="140">
        <v>-1.1599999999999999</v>
      </c>
      <c r="CH29" s="140">
        <v>0.01</v>
      </c>
      <c r="CI29" s="140">
        <v>-0.57999999999999996</v>
      </c>
      <c r="CJ29" s="140">
        <v>-0.89</v>
      </c>
      <c r="CK29" s="140">
        <v>6.6</v>
      </c>
      <c r="CL29" s="140">
        <v>37.799999999999997</v>
      </c>
      <c r="CM29" s="140">
        <v>77.2</v>
      </c>
      <c r="CN29" s="140">
        <v>2</v>
      </c>
      <c r="CO29" s="140">
        <v>12.5</v>
      </c>
      <c r="CP29" s="140">
        <v>48.1</v>
      </c>
      <c r="CQ29" s="140">
        <v>1.5</v>
      </c>
      <c r="CR29" s="140">
        <v>7.7</v>
      </c>
      <c r="CS29" s="140">
        <v>15.3</v>
      </c>
      <c r="CT29" s="140">
        <v>0</v>
      </c>
      <c r="CU29" s="140" t="s">
        <v>412</v>
      </c>
      <c r="CV29" s="140">
        <v>6.6</v>
      </c>
      <c r="CW29" s="140">
        <v>0</v>
      </c>
      <c r="CX29" s="140" t="s">
        <v>412</v>
      </c>
      <c r="CY29" s="140">
        <v>5.6</v>
      </c>
      <c r="DB29" s="390"/>
    </row>
    <row r="30" spans="1:139" x14ac:dyDescent="0.35">
      <c r="A30" s="390" t="s">
        <v>304</v>
      </c>
      <c r="B30" s="140">
        <v>467</v>
      </c>
      <c r="C30" s="140">
        <v>31.5</v>
      </c>
      <c r="D30" s="140">
        <v>52.5</v>
      </c>
      <c r="E30" s="140">
        <v>16.100000000000001</v>
      </c>
      <c r="F30" s="140">
        <v>7.5</v>
      </c>
      <c r="G30" s="140">
        <v>16.5</v>
      </c>
      <c r="H30" s="140">
        <v>32.200000000000003</v>
      </c>
      <c r="I30" s="140">
        <v>147</v>
      </c>
      <c r="J30" s="140">
        <v>245</v>
      </c>
      <c r="K30" s="140">
        <v>75</v>
      </c>
      <c r="L30" s="140">
        <v>-1.62</v>
      </c>
      <c r="M30" s="140">
        <v>-2.33</v>
      </c>
      <c r="N30" s="140">
        <v>-2.5099999999999998</v>
      </c>
      <c r="O30" s="140">
        <v>-1.82</v>
      </c>
      <c r="P30" s="140">
        <v>-2.48</v>
      </c>
      <c r="Q30" s="140">
        <v>-2.79</v>
      </c>
      <c r="R30" s="140">
        <v>-1.42</v>
      </c>
      <c r="S30" s="140">
        <v>-2.1800000000000002</v>
      </c>
      <c r="T30" s="140">
        <v>-2.23</v>
      </c>
      <c r="U30" s="140" t="s">
        <v>412</v>
      </c>
      <c r="V30" s="140">
        <v>15.1</v>
      </c>
      <c r="W30" s="140">
        <v>46.7</v>
      </c>
      <c r="X30" s="140">
        <v>0</v>
      </c>
      <c r="Y30" s="140">
        <v>2.4</v>
      </c>
      <c r="Z30" s="140">
        <v>29.3</v>
      </c>
      <c r="AA30" s="140">
        <v>0</v>
      </c>
      <c r="AB30" s="140">
        <v>3.7</v>
      </c>
      <c r="AC30" s="140" t="s">
        <v>412</v>
      </c>
      <c r="AD30" s="140">
        <v>0</v>
      </c>
      <c r="AE30" s="140" t="s">
        <v>412</v>
      </c>
      <c r="AF30" s="140">
        <v>6.7</v>
      </c>
      <c r="AG30" s="140">
        <v>0</v>
      </c>
      <c r="AH30" s="140" t="s">
        <v>412</v>
      </c>
      <c r="AI30" s="140">
        <v>5.3</v>
      </c>
      <c r="AJ30" s="140">
        <v>401</v>
      </c>
      <c r="AK30" s="140">
        <v>24.4</v>
      </c>
      <c r="AL30" s="140">
        <v>56.1</v>
      </c>
      <c r="AM30" s="140">
        <v>19.5</v>
      </c>
      <c r="AN30" s="140">
        <v>9.6999999999999993</v>
      </c>
      <c r="AO30" s="140">
        <v>18.399999999999999</v>
      </c>
      <c r="AP30" s="140">
        <v>32.200000000000003</v>
      </c>
      <c r="AQ30" s="140">
        <v>98</v>
      </c>
      <c r="AR30" s="140">
        <v>225</v>
      </c>
      <c r="AS30" s="140">
        <v>78</v>
      </c>
      <c r="AT30" s="140">
        <v>-1.47</v>
      </c>
      <c r="AU30" s="140">
        <v>-2.17</v>
      </c>
      <c r="AV30" s="140">
        <v>-2.4900000000000002</v>
      </c>
      <c r="AW30" s="140">
        <v>-1.72</v>
      </c>
      <c r="AX30" s="140">
        <v>-2.33</v>
      </c>
      <c r="AY30" s="140">
        <v>-2.76</v>
      </c>
      <c r="AZ30" s="140">
        <v>-1.23</v>
      </c>
      <c r="BA30" s="140">
        <v>-2</v>
      </c>
      <c r="BB30" s="140">
        <v>-2.2200000000000002</v>
      </c>
      <c r="BC30" s="140" t="s">
        <v>412</v>
      </c>
      <c r="BD30" s="140">
        <v>12</v>
      </c>
      <c r="BE30" s="140">
        <v>48.7</v>
      </c>
      <c r="BF30" s="140">
        <v>0</v>
      </c>
      <c r="BG30" s="140">
        <v>2.2000000000000002</v>
      </c>
      <c r="BH30" s="140">
        <v>24.4</v>
      </c>
      <c r="BI30" s="140">
        <v>0</v>
      </c>
      <c r="BJ30" s="140">
        <v>1.8</v>
      </c>
      <c r="BK30" s="140" t="s">
        <v>412</v>
      </c>
      <c r="BL30" s="140">
        <v>0</v>
      </c>
      <c r="BM30" s="140" t="s">
        <v>412</v>
      </c>
      <c r="BN30" s="140">
        <v>0</v>
      </c>
      <c r="BO30" s="140">
        <v>0</v>
      </c>
      <c r="BP30" s="140" t="s">
        <v>412</v>
      </c>
      <c r="BQ30" s="140">
        <v>0</v>
      </c>
      <c r="BR30" s="140">
        <v>868</v>
      </c>
      <c r="BS30" s="140">
        <v>28.2</v>
      </c>
      <c r="BT30" s="140">
        <v>54.1</v>
      </c>
      <c r="BU30" s="140">
        <v>17.600000000000001</v>
      </c>
      <c r="BV30" s="140">
        <v>8.3000000000000007</v>
      </c>
      <c r="BW30" s="140">
        <v>17.399999999999999</v>
      </c>
      <c r="BX30" s="140">
        <v>32.200000000000003</v>
      </c>
      <c r="BY30" s="140">
        <v>245</v>
      </c>
      <c r="BZ30" s="140">
        <v>470</v>
      </c>
      <c r="CA30" s="140">
        <v>153</v>
      </c>
      <c r="CB30" s="140">
        <v>-1.56</v>
      </c>
      <c r="CC30" s="140">
        <v>-2.25</v>
      </c>
      <c r="CD30" s="140">
        <v>-2.5</v>
      </c>
      <c r="CE30" s="140">
        <v>-1.71</v>
      </c>
      <c r="CF30" s="140">
        <v>-2.36</v>
      </c>
      <c r="CG30" s="140">
        <v>-2.69</v>
      </c>
      <c r="CH30" s="140">
        <v>-1.41</v>
      </c>
      <c r="CI30" s="140">
        <v>-2.14</v>
      </c>
      <c r="CJ30" s="140">
        <v>-2.2999999999999998</v>
      </c>
      <c r="CK30" s="140">
        <v>1.6</v>
      </c>
      <c r="CL30" s="140">
        <v>13.6</v>
      </c>
      <c r="CM30" s="140">
        <v>47.7</v>
      </c>
      <c r="CN30" s="140">
        <v>0</v>
      </c>
      <c r="CO30" s="140">
        <v>2.2999999999999998</v>
      </c>
      <c r="CP30" s="140">
        <v>26.8</v>
      </c>
      <c r="CQ30" s="140">
        <v>0</v>
      </c>
      <c r="CR30" s="140">
        <v>2.8</v>
      </c>
      <c r="CS30" s="140">
        <v>9.8000000000000007</v>
      </c>
      <c r="CT30" s="140">
        <v>0</v>
      </c>
      <c r="CU30" s="140" t="s">
        <v>412</v>
      </c>
      <c r="CV30" s="140">
        <v>3.3</v>
      </c>
      <c r="CW30" s="140">
        <v>0</v>
      </c>
      <c r="CX30" s="140" t="s">
        <v>412</v>
      </c>
      <c r="CY30" s="140">
        <v>2.6</v>
      </c>
      <c r="DB30" s="390"/>
    </row>
    <row r="31" spans="1:139" x14ac:dyDescent="0.35">
      <c r="A31" s="390" t="s">
        <v>305</v>
      </c>
      <c r="B31" s="140">
        <v>6757</v>
      </c>
      <c r="C31" s="140">
        <v>86.4</v>
      </c>
      <c r="D31" s="140">
        <v>11.3</v>
      </c>
      <c r="E31" s="140">
        <v>2.2000000000000002</v>
      </c>
      <c r="F31" s="140">
        <v>2.1</v>
      </c>
      <c r="G31" s="140">
        <v>8.6</v>
      </c>
      <c r="H31" s="140">
        <v>15.6</v>
      </c>
      <c r="I31" s="140">
        <v>5839</v>
      </c>
      <c r="J31" s="140">
        <v>766</v>
      </c>
      <c r="K31" s="140">
        <v>152</v>
      </c>
      <c r="L31" s="140">
        <v>-1.49</v>
      </c>
      <c r="M31" s="140">
        <v>-3.01</v>
      </c>
      <c r="N31" s="140">
        <v>-4.08</v>
      </c>
      <c r="O31" s="140">
        <v>-1.52</v>
      </c>
      <c r="P31" s="140">
        <v>-3.09</v>
      </c>
      <c r="Q31" s="140">
        <v>-4.2699999999999996</v>
      </c>
      <c r="R31" s="140">
        <v>-1.45</v>
      </c>
      <c r="S31" s="140">
        <v>-2.92</v>
      </c>
      <c r="T31" s="140">
        <v>-3.88</v>
      </c>
      <c r="U31" s="140" t="s">
        <v>412</v>
      </c>
      <c r="V31" s="140">
        <v>6.1</v>
      </c>
      <c r="W31" s="140" t="s">
        <v>412</v>
      </c>
      <c r="X31" s="140" t="s">
        <v>412</v>
      </c>
      <c r="Y31" s="140" t="s">
        <v>412</v>
      </c>
      <c r="Z31" s="140" t="s">
        <v>412</v>
      </c>
      <c r="AA31" s="140" t="s">
        <v>412</v>
      </c>
      <c r="AB31" s="140">
        <v>0</v>
      </c>
      <c r="AC31" s="140" t="s">
        <v>412</v>
      </c>
      <c r="AD31" s="140">
        <v>0</v>
      </c>
      <c r="AE31" s="140">
        <v>0</v>
      </c>
      <c r="AF31" s="140">
        <v>0</v>
      </c>
      <c r="AG31" s="140">
        <v>0</v>
      </c>
      <c r="AH31" s="140">
        <v>0</v>
      </c>
      <c r="AI31" s="140">
        <v>0</v>
      </c>
      <c r="AJ31" s="140">
        <v>2587</v>
      </c>
      <c r="AK31" s="140">
        <v>93.4</v>
      </c>
      <c r="AL31" s="140">
        <v>5.6</v>
      </c>
      <c r="AM31" s="140">
        <v>1</v>
      </c>
      <c r="AN31" s="140">
        <v>1.3</v>
      </c>
      <c r="AO31" s="140">
        <v>8</v>
      </c>
      <c r="AP31" s="140">
        <v>16.899999999999999</v>
      </c>
      <c r="AQ31" s="140">
        <v>2416</v>
      </c>
      <c r="AR31" s="140">
        <v>146</v>
      </c>
      <c r="AS31" s="140">
        <v>25</v>
      </c>
      <c r="AT31" s="140">
        <v>-1.46</v>
      </c>
      <c r="AU31" s="140">
        <v>-3.14</v>
      </c>
      <c r="AV31" s="140">
        <v>-4.16</v>
      </c>
      <c r="AW31" s="140">
        <v>-1.5</v>
      </c>
      <c r="AX31" s="140">
        <v>-3.34</v>
      </c>
      <c r="AY31" s="140">
        <v>-4.6399999999999997</v>
      </c>
      <c r="AZ31" s="140">
        <v>-1.41</v>
      </c>
      <c r="BA31" s="140">
        <v>-2.94</v>
      </c>
      <c r="BB31" s="140">
        <v>-3.68</v>
      </c>
      <c r="BC31" s="140" t="s">
        <v>412</v>
      </c>
      <c r="BD31" s="140">
        <v>6.2</v>
      </c>
      <c r="BE31" s="140" t="s">
        <v>412</v>
      </c>
      <c r="BF31" s="140" t="s">
        <v>412</v>
      </c>
      <c r="BG31" s="140" t="s">
        <v>412</v>
      </c>
      <c r="BH31" s="140" t="s">
        <v>412</v>
      </c>
      <c r="BI31" s="140" t="s">
        <v>412</v>
      </c>
      <c r="BJ31" s="140">
        <v>0</v>
      </c>
      <c r="BK31" s="140" t="s">
        <v>412</v>
      </c>
      <c r="BL31" s="140">
        <v>0</v>
      </c>
      <c r="BM31" s="140">
        <v>0</v>
      </c>
      <c r="BN31" s="140">
        <v>0</v>
      </c>
      <c r="BO31" s="140">
        <v>0</v>
      </c>
      <c r="BP31" s="140">
        <v>0</v>
      </c>
      <c r="BQ31" s="140">
        <v>0</v>
      </c>
      <c r="BR31" s="140">
        <v>9344</v>
      </c>
      <c r="BS31" s="140">
        <v>88.3</v>
      </c>
      <c r="BT31" s="140">
        <v>9.8000000000000007</v>
      </c>
      <c r="BU31" s="140">
        <v>1.9</v>
      </c>
      <c r="BV31" s="140">
        <v>1.8</v>
      </c>
      <c r="BW31" s="140">
        <v>8.5</v>
      </c>
      <c r="BX31" s="140">
        <v>15.8</v>
      </c>
      <c r="BY31" s="140">
        <v>8255</v>
      </c>
      <c r="BZ31" s="140">
        <v>912</v>
      </c>
      <c r="CA31" s="140">
        <v>177</v>
      </c>
      <c r="CB31" s="140">
        <v>-1.48</v>
      </c>
      <c r="CC31" s="140">
        <v>-3.03</v>
      </c>
      <c r="CD31" s="140">
        <v>-4.09</v>
      </c>
      <c r="CE31" s="140">
        <v>-1.5</v>
      </c>
      <c r="CF31" s="140">
        <v>-3.11</v>
      </c>
      <c r="CG31" s="140">
        <v>-4.2699999999999996</v>
      </c>
      <c r="CH31" s="140">
        <v>-1.45</v>
      </c>
      <c r="CI31" s="140">
        <v>-2.95</v>
      </c>
      <c r="CJ31" s="140">
        <v>-3.91</v>
      </c>
      <c r="CK31" s="140">
        <v>0.2</v>
      </c>
      <c r="CL31" s="140">
        <v>6.1</v>
      </c>
      <c r="CM31" s="140">
        <v>14.1</v>
      </c>
      <c r="CN31" s="140" t="s">
        <v>412</v>
      </c>
      <c r="CO31" s="140">
        <v>1.2</v>
      </c>
      <c r="CP31" s="140">
        <v>7.3</v>
      </c>
      <c r="CQ31" s="140" t="s">
        <v>412</v>
      </c>
      <c r="CR31" s="140">
        <v>0</v>
      </c>
      <c r="CS31" s="140" t="s">
        <v>412</v>
      </c>
      <c r="CT31" s="140">
        <v>0</v>
      </c>
      <c r="CU31" s="140">
        <v>0</v>
      </c>
      <c r="CV31" s="140">
        <v>0</v>
      </c>
      <c r="CW31" s="140">
        <v>0</v>
      </c>
      <c r="CX31" s="140">
        <v>0</v>
      </c>
      <c r="CY31" s="140">
        <v>0</v>
      </c>
      <c r="DB31" s="390"/>
    </row>
    <row r="32" spans="1:139" x14ac:dyDescent="0.35">
      <c r="A32" s="390" t="s">
        <v>306</v>
      </c>
      <c r="B32" s="140">
        <v>253193</v>
      </c>
      <c r="C32" s="140">
        <v>15.7</v>
      </c>
      <c r="D32" s="140">
        <v>43.4</v>
      </c>
      <c r="E32" s="140">
        <v>40.9</v>
      </c>
      <c r="F32" s="140">
        <v>20.8</v>
      </c>
      <c r="G32" s="140">
        <v>38.799999999999997</v>
      </c>
      <c r="H32" s="140">
        <v>58.3</v>
      </c>
      <c r="I32" s="140">
        <v>39771</v>
      </c>
      <c r="J32" s="140">
        <v>109978</v>
      </c>
      <c r="K32" s="140">
        <v>103441</v>
      </c>
      <c r="L32" s="140">
        <v>-0.3</v>
      </c>
      <c r="M32" s="140">
        <v>-0.23</v>
      </c>
      <c r="N32" s="140">
        <v>-0.23</v>
      </c>
      <c r="O32" s="140">
        <v>-0.31</v>
      </c>
      <c r="P32" s="140">
        <v>-0.23</v>
      </c>
      <c r="Q32" s="140">
        <v>-0.23</v>
      </c>
      <c r="R32" s="140">
        <v>-0.28999999999999998</v>
      </c>
      <c r="S32" s="140">
        <v>-0.22</v>
      </c>
      <c r="T32" s="140">
        <v>-0.22</v>
      </c>
      <c r="U32" s="140">
        <v>9.3000000000000007</v>
      </c>
      <c r="V32" s="140">
        <v>51.7</v>
      </c>
      <c r="W32" s="140">
        <v>90.6</v>
      </c>
      <c r="X32" s="140">
        <v>2.2000000000000002</v>
      </c>
      <c r="Y32" s="140">
        <v>22.3</v>
      </c>
      <c r="Z32" s="140">
        <v>73.5</v>
      </c>
      <c r="AA32" s="140">
        <v>5.9</v>
      </c>
      <c r="AB32" s="140">
        <v>23.5</v>
      </c>
      <c r="AC32" s="140">
        <v>52.9</v>
      </c>
      <c r="AD32" s="140">
        <v>0.6</v>
      </c>
      <c r="AE32" s="140">
        <v>7</v>
      </c>
      <c r="AF32" s="140">
        <v>38.200000000000003</v>
      </c>
      <c r="AG32" s="140">
        <v>0.4</v>
      </c>
      <c r="AH32" s="140">
        <v>5.3</v>
      </c>
      <c r="AI32" s="140">
        <v>36.200000000000003</v>
      </c>
      <c r="AJ32" s="140">
        <v>245716</v>
      </c>
      <c r="AK32" s="140">
        <v>12.4</v>
      </c>
      <c r="AL32" s="140">
        <v>45.1</v>
      </c>
      <c r="AM32" s="140">
        <v>42.5</v>
      </c>
      <c r="AN32" s="140">
        <v>24.6</v>
      </c>
      <c r="AO32" s="140">
        <v>43.2</v>
      </c>
      <c r="AP32" s="140">
        <v>62.7</v>
      </c>
      <c r="AQ32" s="140">
        <v>30538</v>
      </c>
      <c r="AR32" s="140">
        <v>110731</v>
      </c>
      <c r="AS32" s="140">
        <v>104445</v>
      </c>
      <c r="AT32" s="140">
        <v>-0.01</v>
      </c>
      <c r="AU32" s="140">
        <v>0.19</v>
      </c>
      <c r="AV32" s="140">
        <v>0.23</v>
      </c>
      <c r="AW32" s="140">
        <v>-0.02</v>
      </c>
      <c r="AX32" s="140">
        <v>0.19</v>
      </c>
      <c r="AY32" s="140">
        <v>0.22</v>
      </c>
      <c r="AZ32" s="140">
        <v>0.01</v>
      </c>
      <c r="BA32" s="140">
        <v>0.2</v>
      </c>
      <c r="BB32" s="140">
        <v>0.23</v>
      </c>
      <c r="BC32" s="140">
        <v>9.9</v>
      </c>
      <c r="BD32" s="140">
        <v>58.8</v>
      </c>
      <c r="BE32" s="140">
        <v>94.8</v>
      </c>
      <c r="BF32" s="140">
        <v>2.4</v>
      </c>
      <c r="BG32" s="140">
        <v>26.1</v>
      </c>
      <c r="BH32" s="140">
        <v>79.8</v>
      </c>
      <c r="BI32" s="140">
        <v>10.7</v>
      </c>
      <c r="BJ32" s="140">
        <v>34.6</v>
      </c>
      <c r="BK32" s="140">
        <v>63.6</v>
      </c>
      <c r="BL32" s="140">
        <v>1.2</v>
      </c>
      <c r="BM32" s="140">
        <v>14.2</v>
      </c>
      <c r="BN32" s="140">
        <v>53</v>
      </c>
      <c r="BO32" s="140">
        <v>0.6</v>
      </c>
      <c r="BP32" s="140">
        <v>10.1</v>
      </c>
      <c r="BQ32" s="140">
        <v>49.8</v>
      </c>
      <c r="BR32" s="140">
        <v>498909</v>
      </c>
      <c r="BS32" s="140">
        <v>14.1</v>
      </c>
      <c r="BT32" s="140">
        <v>44.2</v>
      </c>
      <c r="BU32" s="140">
        <v>41.7</v>
      </c>
      <c r="BV32" s="140">
        <v>22.5</v>
      </c>
      <c r="BW32" s="140">
        <v>41</v>
      </c>
      <c r="BX32" s="140">
        <v>60.5</v>
      </c>
      <c r="BY32" s="140">
        <v>70309</v>
      </c>
      <c r="BZ32" s="140">
        <v>220709</v>
      </c>
      <c r="CA32" s="140">
        <v>207886</v>
      </c>
      <c r="CB32" s="140">
        <v>-0.17</v>
      </c>
      <c r="CC32" s="140">
        <v>-0.02</v>
      </c>
      <c r="CD32" s="140">
        <v>0</v>
      </c>
      <c r="CE32" s="140">
        <v>-0.18</v>
      </c>
      <c r="CF32" s="140">
        <v>-0.02</v>
      </c>
      <c r="CG32" s="140">
        <v>0</v>
      </c>
      <c r="CH32" s="140">
        <v>-0.16</v>
      </c>
      <c r="CI32" s="140">
        <v>-0.01</v>
      </c>
      <c r="CJ32" s="140">
        <v>0.01</v>
      </c>
      <c r="CK32" s="140">
        <v>9.6</v>
      </c>
      <c r="CL32" s="140">
        <v>55.3</v>
      </c>
      <c r="CM32" s="140">
        <v>92.7</v>
      </c>
      <c r="CN32" s="140">
        <v>2.2999999999999998</v>
      </c>
      <c r="CO32" s="140">
        <v>24.2</v>
      </c>
      <c r="CP32" s="140">
        <v>76.7</v>
      </c>
      <c r="CQ32" s="140">
        <v>8</v>
      </c>
      <c r="CR32" s="140">
        <v>29.1</v>
      </c>
      <c r="CS32" s="140">
        <v>58.3</v>
      </c>
      <c r="CT32" s="140">
        <v>0.9</v>
      </c>
      <c r="CU32" s="140">
        <v>10.6</v>
      </c>
      <c r="CV32" s="140">
        <v>45.6</v>
      </c>
      <c r="CW32" s="140">
        <v>0.5</v>
      </c>
      <c r="CX32" s="140">
        <v>7.7</v>
      </c>
      <c r="CY32" s="140">
        <v>43</v>
      </c>
      <c r="DB32" s="390"/>
    </row>
    <row r="33" spans="1:105" s="390" customFormat="1" x14ac:dyDescent="0.35">
      <c r="A33" s="390" t="s">
        <v>17</v>
      </c>
      <c r="B33" s="140">
        <v>10264</v>
      </c>
      <c r="C33" s="140">
        <v>0</v>
      </c>
      <c r="D33" s="140">
        <v>5.6</v>
      </c>
      <c r="E33" s="140">
        <v>94.3</v>
      </c>
      <c r="F33" s="140">
        <v>61.6</v>
      </c>
      <c r="G33" s="140">
        <v>53.5</v>
      </c>
      <c r="H33" s="140">
        <v>68.5</v>
      </c>
      <c r="I33" s="140">
        <v>4</v>
      </c>
      <c r="J33" s="140">
        <v>579</v>
      </c>
      <c r="K33" s="140">
        <v>9681</v>
      </c>
      <c r="L33" s="140">
        <v>3.5</v>
      </c>
      <c r="M33" s="140">
        <v>0.82</v>
      </c>
      <c r="N33" s="140">
        <v>0.26</v>
      </c>
      <c r="O33" s="140">
        <v>2.2999999999999998</v>
      </c>
      <c r="P33" s="140">
        <v>0.71</v>
      </c>
      <c r="Q33" s="140">
        <v>0.23</v>
      </c>
      <c r="R33" s="140">
        <v>4.71</v>
      </c>
      <c r="S33" s="140">
        <v>0.92</v>
      </c>
      <c r="T33" s="140">
        <v>0.28000000000000003</v>
      </c>
      <c r="U33" s="140" t="s">
        <v>412</v>
      </c>
      <c r="V33" s="140">
        <v>89.1</v>
      </c>
      <c r="W33" s="140">
        <v>95.2</v>
      </c>
      <c r="X33" s="140" t="s">
        <v>412</v>
      </c>
      <c r="Y33" s="140">
        <v>64.8</v>
      </c>
      <c r="Z33" s="140">
        <v>90.2</v>
      </c>
      <c r="AA33" s="140" t="s">
        <v>412</v>
      </c>
      <c r="AB33" s="140">
        <v>61.8</v>
      </c>
      <c r="AC33" s="140">
        <v>76.7</v>
      </c>
      <c r="AD33" s="140" t="s">
        <v>412</v>
      </c>
      <c r="AE33" s="140">
        <v>35.6</v>
      </c>
      <c r="AF33" s="140">
        <v>67.400000000000006</v>
      </c>
      <c r="AG33" s="140" t="s">
        <v>412</v>
      </c>
      <c r="AH33" s="140">
        <v>30.7</v>
      </c>
      <c r="AI33" s="140">
        <v>66.3</v>
      </c>
      <c r="AJ33" s="140">
        <v>10295</v>
      </c>
      <c r="AK33" s="140">
        <v>0</v>
      </c>
      <c r="AL33" s="140">
        <v>6.9</v>
      </c>
      <c r="AM33" s="140">
        <v>93.1</v>
      </c>
      <c r="AN33" s="140">
        <v>37.700000000000003</v>
      </c>
      <c r="AO33" s="140">
        <v>54.7</v>
      </c>
      <c r="AP33" s="140">
        <v>71.900000000000006</v>
      </c>
      <c r="AQ33" s="140">
        <v>3</v>
      </c>
      <c r="AR33" s="140">
        <v>712</v>
      </c>
      <c r="AS33" s="140">
        <v>9580</v>
      </c>
      <c r="AT33" s="140">
        <v>0.73</v>
      </c>
      <c r="AU33" s="140">
        <v>0.95</v>
      </c>
      <c r="AV33" s="140">
        <v>0.59</v>
      </c>
      <c r="AW33" s="140">
        <v>-0.66</v>
      </c>
      <c r="AX33" s="140">
        <v>0.86</v>
      </c>
      <c r="AY33" s="140">
        <v>0.56000000000000005</v>
      </c>
      <c r="AZ33" s="140">
        <v>2.12</v>
      </c>
      <c r="BA33" s="140">
        <v>1.04</v>
      </c>
      <c r="BB33" s="140">
        <v>0.61</v>
      </c>
      <c r="BC33" s="140" t="s">
        <v>412</v>
      </c>
      <c r="BD33" s="140">
        <v>92</v>
      </c>
      <c r="BE33" s="140">
        <v>98.9</v>
      </c>
      <c r="BF33" s="140" t="s">
        <v>412</v>
      </c>
      <c r="BG33" s="140">
        <v>62.6</v>
      </c>
      <c r="BH33" s="140">
        <v>94.7</v>
      </c>
      <c r="BI33" s="140" t="s">
        <v>412</v>
      </c>
      <c r="BJ33" s="140">
        <v>70.900000000000006</v>
      </c>
      <c r="BK33" s="140">
        <v>82.7</v>
      </c>
      <c r="BL33" s="140" t="s">
        <v>412</v>
      </c>
      <c r="BM33" s="140">
        <v>44.7</v>
      </c>
      <c r="BN33" s="140">
        <v>77.8</v>
      </c>
      <c r="BO33" s="140" t="s">
        <v>412</v>
      </c>
      <c r="BP33" s="140">
        <v>36.700000000000003</v>
      </c>
      <c r="BQ33" s="140">
        <v>76.099999999999994</v>
      </c>
      <c r="BR33" s="140">
        <v>20559</v>
      </c>
      <c r="BS33" s="140">
        <v>0</v>
      </c>
      <c r="BT33" s="140">
        <v>6.3</v>
      </c>
      <c r="BU33" s="140">
        <v>93.7</v>
      </c>
      <c r="BV33" s="140">
        <v>51.4</v>
      </c>
      <c r="BW33" s="140">
        <v>54.2</v>
      </c>
      <c r="BX33" s="140">
        <v>70.2</v>
      </c>
      <c r="BY33" s="140">
        <v>7</v>
      </c>
      <c r="BZ33" s="140">
        <v>1291</v>
      </c>
      <c r="CA33" s="140">
        <v>19261</v>
      </c>
      <c r="CB33" s="140">
        <v>2.31</v>
      </c>
      <c r="CC33" s="140">
        <v>0.89</v>
      </c>
      <c r="CD33" s="140">
        <v>0.42</v>
      </c>
      <c r="CE33" s="140">
        <v>1.4</v>
      </c>
      <c r="CF33" s="140">
        <v>0.82</v>
      </c>
      <c r="CG33" s="140">
        <v>0.4</v>
      </c>
      <c r="CH33" s="140">
        <v>3.22</v>
      </c>
      <c r="CI33" s="140">
        <v>0.96</v>
      </c>
      <c r="CJ33" s="140">
        <v>0.44</v>
      </c>
      <c r="CK33" s="140">
        <v>71.400000000000006</v>
      </c>
      <c r="CL33" s="140">
        <v>90.7</v>
      </c>
      <c r="CM33" s="140">
        <v>97</v>
      </c>
      <c r="CN33" s="140">
        <v>71.400000000000006</v>
      </c>
      <c r="CO33" s="140">
        <v>63.6</v>
      </c>
      <c r="CP33" s="140">
        <v>92.4</v>
      </c>
      <c r="CQ33" s="140">
        <v>71.400000000000006</v>
      </c>
      <c r="CR33" s="140">
        <v>66.8</v>
      </c>
      <c r="CS33" s="140">
        <v>79.7</v>
      </c>
      <c r="CT33" s="140" t="s">
        <v>412</v>
      </c>
      <c r="CU33" s="140">
        <v>40.6</v>
      </c>
      <c r="CV33" s="140">
        <v>72.599999999999994</v>
      </c>
      <c r="CW33" s="140" t="s">
        <v>412</v>
      </c>
      <c r="CX33" s="140">
        <v>34</v>
      </c>
      <c r="CY33" s="140">
        <v>71.2</v>
      </c>
    </row>
    <row r="34" spans="1:105" s="390" customFormat="1" x14ac:dyDescent="0.35">
      <c r="A34" s="390" t="s">
        <v>405</v>
      </c>
      <c r="B34" s="140">
        <v>16184</v>
      </c>
      <c r="C34" s="140">
        <v>16.899999999999999</v>
      </c>
      <c r="D34" s="140">
        <v>53.5</v>
      </c>
      <c r="E34" s="140">
        <v>29.5</v>
      </c>
      <c r="F34" s="140">
        <v>23.8</v>
      </c>
      <c r="G34" s="140">
        <v>38</v>
      </c>
      <c r="H34" s="140">
        <v>53</v>
      </c>
      <c r="I34" s="140">
        <v>2737</v>
      </c>
      <c r="J34" s="140">
        <v>8666</v>
      </c>
      <c r="K34" s="140">
        <v>4781</v>
      </c>
      <c r="L34" s="140">
        <v>-0.14000000000000001</v>
      </c>
      <c r="M34" s="140">
        <v>-0.28000000000000003</v>
      </c>
      <c r="N34" s="140">
        <v>-0.49</v>
      </c>
      <c r="O34" s="140">
        <v>-0.19</v>
      </c>
      <c r="P34" s="140">
        <v>-0.31</v>
      </c>
      <c r="Q34" s="140">
        <v>-0.53</v>
      </c>
      <c r="R34" s="140">
        <v>-0.09</v>
      </c>
      <c r="S34" s="140">
        <v>-0.25</v>
      </c>
      <c r="T34" s="140">
        <v>-0.46</v>
      </c>
      <c r="U34" s="140">
        <v>8.8000000000000007</v>
      </c>
      <c r="V34" s="140">
        <v>47.4</v>
      </c>
      <c r="W34" s="140">
        <v>85.9</v>
      </c>
      <c r="X34" s="140">
        <v>1.9</v>
      </c>
      <c r="Y34" s="140">
        <v>18.399999999999999</v>
      </c>
      <c r="Z34" s="140">
        <v>61.5</v>
      </c>
      <c r="AA34" s="140">
        <v>3.5</v>
      </c>
      <c r="AB34" s="140">
        <v>18.3</v>
      </c>
      <c r="AC34" s="140">
        <v>37.9</v>
      </c>
      <c r="AD34" s="140">
        <v>0.1</v>
      </c>
      <c r="AE34" s="140">
        <v>4.3</v>
      </c>
      <c r="AF34" s="140">
        <v>21.5</v>
      </c>
      <c r="AG34" s="140">
        <v>0.1</v>
      </c>
      <c r="AH34" s="140">
        <v>3.1</v>
      </c>
      <c r="AI34" s="140">
        <v>19.5</v>
      </c>
      <c r="AJ34" s="140">
        <v>15784</v>
      </c>
      <c r="AK34" s="140">
        <v>14.8</v>
      </c>
      <c r="AL34" s="140">
        <v>54.2</v>
      </c>
      <c r="AM34" s="140">
        <v>31</v>
      </c>
      <c r="AN34" s="140">
        <v>25.7</v>
      </c>
      <c r="AO34" s="140">
        <v>42</v>
      </c>
      <c r="AP34" s="140">
        <v>57.4</v>
      </c>
      <c r="AQ34" s="140">
        <v>2334</v>
      </c>
      <c r="AR34" s="140">
        <v>8554</v>
      </c>
      <c r="AS34" s="140">
        <v>4896</v>
      </c>
      <c r="AT34" s="140">
        <v>0.02</v>
      </c>
      <c r="AU34" s="140">
        <v>0.1</v>
      </c>
      <c r="AV34" s="140">
        <v>-0.04</v>
      </c>
      <c r="AW34" s="140">
        <v>-0.03</v>
      </c>
      <c r="AX34" s="140">
        <v>7.0000000000000007E-2</v>
      </c>
      <c r="AY34" s="140">
        <v>-7.0000000000000007E-2</v>
      </c>
      <c r="AZ34" s="140">
        <v>7.0000000000000007E-2</v>
      </c>
      <c r="BA34" s="140">
        <v>0.12</v>
      </c>
      <c r="BB34" s="140">
        <v>0</v>
      </c>
      <c r="BC34" s="140">
        <v>9.5</v>
      </c>
      <c r="BD34" s="140">
        <v>55.6</v>
      </c>
      <c r="BE34" s="140">
        <v>92.2</v>
      </c>
      <c r="BF34" s="140">
        <v>2</v>
      </c>
      <c r="BG34" s="140">
        <v>23.4</v>
      </c>
      <c r="BH34" s="140">
        <v>69.8</v>
      </c>
      <c r="BI34" s="140">
        <v>7.9</v>
      </c>
      <c r="BJ34" s="140">
        <v>26.7</v>
      </c>
      <c r="BK34" s="140">
        <v>50.5</v>
      </c>
      <c r="BL34" s="140">
        <v>0.8</v>
      </c>
      <c r="BM34" s="140">
        <v>9.6999999999999993</v>
      </c>
      <c r="BN34" s="140">
        <v>36.799999999999997</v>
      </c>
      <c r="BO34" s="140">
        <v>0.3</v>
      </c>
      <c r="BP34" s="140">
        <v>6.9</v>
      </c>
      <c r="BQ34" s="140">
        <v>33.200000000000003</v>
      </c>
      <c r="BR34" s="140">
        <v>31968</v>
      </c>
      <c r="BS34" s="140">
        <v>15.9</v>
      </c>
      <c r="BT34" s="140">
        <v>53.9</v>
      </c>
      <c r="BU34" s="140">
        <v>30.3</v>
      </c>
      <c r="BV34" s="140">
        <v>24.7</v>
      </c>
      <c r="BW34" s="140">
        <v>40</v>
      </c>
      <c r="BX34" s="140">
        <v>55.2</v>
      </c>
      <c r="BY34" s="140">
        <v>5071</v>
      </c>
      <c r="BZ34" s="140">
        <v>17220</v>
      </c>
      <c r="CA34" s="140">
        <v>9677</v>
      </c>
      <c r="CB34" s="140">
        <v>-0.06</v>
      </c>
      <c r="CC34" s="140">
        <v>-0.09</v>
      </c>
      <c r="CD34" s="140">
        <v>-0.26</v>
      </c>
      <c r="CE34" s="140">
        <v>-0.1</v>
      </c>
      <c r="CF34" s="140">
        <v>-0.11</v>
      </c>
      <c r="CG34" s="140">
        <v>-0.28999999999999998</v>
      </c>
      <c r="CH34" s="140">
        <v>-0.03</v>
      </c>
      <c r="CI34" s="140">
        <v>-7.0000000000000007E-2</v>
      </c>
      <c r="CJ34" s="140">
        <v>-0.24</v>
      </c>
      <c r="CK34" s="140">
        <v>9.1</v>
      </c>
      <c r="CL34" s="140">
        <v>51.4</v>
      </c>
      <c r="CM34" s="140">
        <v>89.1</v>
      </c>
      <c r="CN34" s="140">
        <v>1.9</v>
      </c>
      <c r="CO34" s="140">
        <v>20.9</v>
      </c>
      <c r="CP34" s="140">
        <v>65.7</v>
      </c>
      <c r="CQ34" s="140">
        <v>5.5</v>
      </c>
      <c r="CR34" s="140">
        <v>22.5</v>
      </c>
      <c r="CS34" s="140">
        <v>44.3</v>
      </c>
      <c r="CT34" s="140">
        <v>0.4</v>
      </c>
      <c r="CU34" s="140">
        <v>7</v>
      </c>
      <c r="CV34" s="140">
        <v>29.3</v>
      </c>
      <c r="CW34" s="140">
        <v>0.2</v>
      </c>
      <c r="CX34" s="140">
        <v>5</v>
      </c>
      <c r="CY34" s="140">
        <v>26.4</v>
      </c>
    </row>
    <row r="35" spans="1:105" s="390" customFormat="1" x14ac:dyDescent="0.35">
      <c r="A35" s="390" t="s">
        <v>406</v>
      </c>
      <c r="B35" s="140">
        <v>219521</v>
      </c>
      <c r="C35" s="140">
        <v>14.1</v>
      </c>
      <c r="D35" s="140">
        <v>45.4</v>
      </c>
      <c r="E35" s="140">
        <v>40.4</v>
      </c>
      <c r="F35" s="140">
        <v>24.2</v>
      </c>
      <c r="G35" s="140">
        <v>39.1</v>
      </c>
      <c r="H35" s="140">
        <v>57.5</v>
      </c>
      <c r="I35" s="140">
        <v>31044</v>
      </c>
      <c r="J35" s="140">
        <v>99722</v>
      </c>
      <c r="K35" s="140">
        <v>88752</v>
      </c>
      <c r="L35" s="140">
        <v>-0.08</v>
      </c>
      <c r="M35" s="140">
        <v>-0.2</v>
      </c>
      <c r="N35" s="140">
        <v>-0.26</v>
      </c>
      <c r="O35" s="140">
        <v>-0.1</v>
      </c>
      <c r="P35" s="140">
        <v>-0.21</v>
      </c>
      <c r="Q35" s="140">
        <v>-0.27</v>
      </c>
      <c r="R35" s="140">
        <v>-7.0000000000000007E-2</v>
      </c>
      <c r="S35" s="140">
        <v>-0.19</v>
      </c>
      <c r="T35" s="140">
        <v>-0.25</v>
      </c>
      <c r="U35" s="140">
        <v>11</v>
      </c>
      <c r="V35" s="140">
        <v>52.3</v>
      </c>
      <c r="W35" s="140">
        <v>90.6</v>
      </c>
      <c r="X35" s="140">
        <v>2.7</v>
      </c>
      <c r="Y35" s="140">
        <v>22.6</v>
      </c>
      <c r="Z35" s="140">
        <v>72.400000000000006</v>
      </c>
      <c r="AA35" s="140">
        <v>7.3</v>
      </c>
      <c r="AB35" s="140">
        <v>24</v>
      </c>
      <c r="AC35" s="140">
        <v>51.3</v>
      </c>
      <c r="AD35" s="140">
        <v>0.8</v>
      </c>
      <c r="AE35" s="140">
        <v>7.1</v>
      </c>
      <c r="AF35" s="140">
        <v>36</v>
      </c>
      <c r="AG35" s="140">
        <v>0.4</v>
      </c>
      <c r="AH35" s="140">
        <v>5.4</v>
      </c>
      <c r="AI35" s="140">
        <v>33.9</v>
      </c>
      <c r="AJ35" s="140">
        <v>216649</v>
      </c>
      <c r="AK35" s="140">
        <v>11.9</v>
      </c>
      <c r="AL35" s="140">
        <v>46.7</v>
      </c>
      <c r="AM35" s="140">
        <v>41.5</v>
      </c>
      <c r="AN35" s="140">
        <v>26.8</v>
      </c>
      <c r="AO35" s="140">
        <v>43.3</v>
      </c>
      <c r="AP35" s="140">
        <v>62.1</v>
      </c>
      <c r="AQ35" s="140">
        <v>25687</v>
      </c>
      <c r="AR35" s="140">
        <v>101094</v>
      </c>
      <c r="AS35" s="140">
        <v>89866</v>
      </c>
      <c r="AT35" s="140">
        <v>0.13</v>
      </c>
      <c r="AU35" s="140">
        <v>0.21</v>
      </c>
      <c r="AV35" s="140">
        <v>0.21</v>
      </c>
      <c r="AW35" s="140">
        <v>0.12</v>
      </c>
      <c r="AX35" s="140">
        <v>0.2</v>
      </c>
      <c r="AY35" s="140">
        <v>0.2</v>
      </c>
      <c r="AZ35" s="140">
        <v>0.15</v>
      </c>
      <c r="BA35" s="140">
        <v>0.21</v>
      </c>
      <c r="BB35" s="140">
        <v>0.21</v>
      </c>
      <c r="BC35" s="140">
        <v>10.9</v>
      </c>
      <c r="BD35" s="140">
        <v>59</v>
      </c>
      <c r="BE35" s="140">
        <v>94.6</v>
      </c>
      <c r="BF35" s="140">
        <v>2.6</v>
      </c>
      <c r="BG35" s="140">
        <v>26.2</v>
      </c>
      <c r="BH35" s="140">
        <v>78.900000000000006</v>
      </c>
      <c r="BI35" s="140">
        <v>12</v>
      </c>
      <c r="BJ35" s="140">
        <v>35.200000000000003</v>
      </c>
      <c r="BK35" s="140">
        <v>62.3</v>
      </c>
      <c r="BL35" s="140">
        <v>1.3</v>
      </c>
      <c r="BM35" s="140">
        <v>14.4</v>
      </c>
      <c r="BN35" s="140">
        <v>51.3</v>
      </c>
      <c r="BO35" s="140">
        <v>0.7</v>
      </c>
      <c r="BP35" s="140">
        <v>10.199999999999999</v>
      </c>
      <c r="BQ35" s="140">
        <v>48</v>
      </c>
      <c r="BR35" s="140">
        <v>436170</v>
      </c>
      <c r="BS35" s="140">
        <v>13</v>
      </c>
      <c r="BT35" s="140">
        <v>46</v>
      </c>
      <c r="BU35" s="140">
        <v>41</v>
      </c>
      <c r="BV35" s="140">
        <v>25.3</v>
      </c>
      <c r="BW35" s="140">
        <v>41.2</v>
      </c>
      <c r="BX35" s="140">
        <v>59.8</v>
      </c>
      <c r="BY35" s="140">
        <v>56731</v>
      </c>
      <c r="BZ35" s="140">
        <v>200816</v>
      </c>
      <c r="CA35" s="140">
        <v>178618</v>
      </c>
      <c r="CB35" s="140">
        <v>0.01</v>
      </c>
      <c r="CC35" s="140">
        <v>0</v>
      </c>
      <c r="CD35" s="140">
        <v>-0.02</v>
      </c>
      <c r="CE35" s="140">
        <v>0</v>
      </c>
      <c r="CF35" s="140">
        <v>0</v>
      </c>
      <c r="CG35" s="140">
        <v>-0.03</v>
      </c>
      <c r="CH35" s="140">
        <v>0.02</v>
      </c>
      <c r="CI35" s="140">
        <v>0.01</v>
      </c>
      <c r="CJ35" s="140">
        <v>-0.02</v>
      </c>
      <c r="CK35" s="140">
        <v>11</v>
      </c>
      <c r="CL35" s="140">
        <v>55.7</v>
      </c>
      <c r="CM35" s="140">
        <v>92.6</v>
      </c>
      <c r="CN35" s="140">
        <v>2.6</v>
      </c>
      <c r="CO35" s="140">
        <v>24.4</v>
      </c>
      <c r="CP35" s="140">
        <v>75.7</v>
      </c>
      <c r="CQ35" s="140">
        <v>9.4</v>
      </c>
      <c r="CR35" s="140">
        <v>29.6</v>
      </c>
      <c r="CS35" s="140">
        <v>56.8</v>
      </c>
      <c r="CT35" s="140">
        <v>1</v>
      </c>
      <c r="CU35" s="140">
        <v>10.8</v>
      </c>
      <c r="CV35" s="140">
        <v>43.7</v>
      </c>
      <c r="CW35" s="140">
        <v>0.6</v>
      </c>
      <c r="CX35" s="140">
        <v>7.8</v>
      </c>
      <c r="CY35" s="140">
        <v>41</v>
      </c>
    </row>
    <row r="36" spans="1:105" s="390" customFormat="1" x14ac:dyDescent="0.35">
      <c r="A36" s="390" t="s">
        <v>100</v>
      </c>
      <c r="B36" s="140">
        <v>246436</v>
      </c>
      <c r="C36" s="140">
        <v>13.8</v>
      </c>
      <c r="D36" s="140">
        <v>44.3</v>
      </c>
      <c r="E36" s="140">
        <v>41.9</v>
      </c>
      <c r="F36" s="140">
        <v>24.1</v>
      </c>
      <c r="G36" s="140">
        <v>39</v>
      </c>
      <c r="H36" s="140">
        <v>58.3</v>
      </c>
      <c r="I36" s="140">
        <v>33932</v>
      </c>
      <c r="J36" s="140">
        <v>109212</v>
      </c>
      <c r="K36" s="140">
        <v>103289</v>
      </c>
      <c r="L36" s="140">
        <v>-0.1</v>
      </c>
      <c r="M36" s="140">
        <v>-0.21</v>
      </c>
      <c r="N36" s="140">
        <v>-0.22</v>
      </c>
      <c r="O36" s="140">
        <v>-0.11</v>
      </c>
      <c r="P36" s="140">
        <v>-0.21</v>
      </c>
      <c r="Q36" s="140">
        <v>-0.23</v>
      </c>
      <c r="R36" s="140">
        <v>-0.08</v>
      </c>
      <c r="S36" s="140">
        <v>-0.2</v>
      </c>
      <c r="T36" s="140">
        <v>-0.21</v>
      </c>
      <c r="U36" s="140">
        <v>10.8</v>
      </c>
      <c r="V36" s="140">
        <v>52</v>
      </c>
      <c r="W36" s="140">
        <v>90.7</v>
      </c>
      <c r="X36" s="140">
        <v>2.6</v>
      </c>
      <c r="Y36" s="140">
        <v>22.4</v>
      </c>
      <c r="Z36" s="140">
        <v>73.599999999999994</v>
      </c>
      <c r="AA36" s="140">
        <v>6.9</v>
      </c>
      <c r="AB36" s="140">
        <v>23.7</v>
      </c>
      <c r="AC36" s="140">
        <v>53</v>
      </c>
      <c r="AD36" s="140">
        <v>0.7</v>
      </c>
      <c r="AE36" s="140">
        <v>7</v>
      </c>
      <c r="AF36" s="140">
        <v>38.200000000000003</v>
      </c>
      <c r="AG36" s="140">
        <v>0.4</v>
      </c>
      <c r="AH36" s="140">
        <v>5.4</v>
      </c>
      <c r="AI36" s="140">
        <v>36.200000000000003</v>
      </c>
      <c r="AJ36" s="140">
        <v>243129</v>
      </c>
      <c r="AK36" s="140">
        <v>11.6</v>
      </c>
      <c r="AL36" s="140">
        <v>45.5</v>
      </c>
      <c r="AM36" s="140">
        <v>42.9</v>
      </c>
      <c r="AN36" s="140">
        <v>26.6</v>
      </c>
      <c r="AO36" s="140">
        <v>43.2</v>
      </c>
      <c r="AP36" s="140">
        <v>62.7</v>
      </c>
      <c r="AQ36" s="140">
        <v>28122</v>
      </c>
      <c r="AR36" s="140">
        <v>110585</v>
      </c>
      <c r="AS36" s="140">
        <v>104420</v>
      </c>
      <c r="AT36" s="140">
        <v>0.12</v>
      </c>
      <c r="AU36" s="140">
        <v>0.2</v>
      </c>
      <c r="AV36" s="140">
        <v>0.23</v>
      </c>
      <c r="AW36" s="140">
        <v>0.1</v>
      </c>
      <c r="AX36" s="140">
        <v>0.19</v>
      </c>
      <c r="AY36" s="140">
        <v>0.22</v>
      </c>
      <c r="AZ36" s="140">
        <v>0.13</v>
      </c>
      <c r="BA36" s="140">
        <v>0.21</v>
      </c>
      <c r="BB36" s="140">
        <v>0.23</v>
      </c>
      <c r="BC36" s="140">
        <v>10.8</v>
      </c>
      <c r="BD36" s="140">
        <v>58.9</v>
      </c>
      <c r="BE36" s="140">
        <v>94.9</v>
      </c>
      <c r="BF36" s="140">
        <v>2.6</v>
      </c>
      <c r="BG36" s="140">
        <v>26.1</v>
      </c>
      <c r="BH36" s="140">
        <v>79.900000000000006</v>
      </c>
      <c r="BI36" s="140">
        <v>11.6</v>
      </c>
      <c r="BJ36" s="140">
        <v>34.700000000000003</v>
      </c>
      <c r="BK36" s="140">
        <v>63.6</v>
      </c>
      <c r="BL36" s="140">
        <v>1.3</v>
      </c>
      <c r="BM36" s="140">
        <v>14.2</v>
      </c>
      <c r="BN36" s="140">
        <v>53</v>
      </c>
      <c r="BO36" s="140">
        <v>0.7</v>
      </c>
      <c r="BP36" s="140">
        <v>10.1</v>
      </c>
      <c r="BQ36" s="140">
        <v>49.8</v>
      </c>
      <c r="BR36" s="140">
        <v>489565</v>
      </c>
      <c r="BS36" s="140">
        <v>12.7</v>
      </c>
      <c r="BT36" s="140">
        <v>44.9</v>
      </c>
      <c r="BU36" s="140">
        <v>42.4</v>
      </c>
      <c r="BV36" s="140">
        <v>25.2</v>
      </c>
      <c r="BW36" s="140">
        <v>41.1</v>
      </c>
      <c r="BX36" s="140">
        <v>60.5</v>
      </c>
      <c r="BY36" s="140">
        <v>62054</v>
      </c>
      <c r="BZ36" s="140">
        <v>219797</v>
      </c>
      <c r="CA36" s="140">
        <v>207709</v>
      </c>
      <c r="CB36" s="140">
        <v>0</v>
      </c>
      <c r="CC36" s="140">
        <v>0</v>
      </c>
      <c r="CD36" s="140">
        <v>0</v>
      </c>
      <c r="CE36" s="140">
        <v>-0.01</v>
      </c>
      <c r="CF36" s="140">
        <v>-0.01</v>
      </c>
      <c r="CG36" s="140">
        <v>0</v>
      </c>
      <c r="CH36" s="140">
        <v>0.01</v>
      </c>
      <c r="CI36" s="140">
        <v>0</v>
      </c>
      <c r="CJ36" s="140">
        <v>0.01</v>
      </c>
      <c r="CK36" s="140">
        <v>10.8</v>
      </c>
      <c r="CL36" s="140">
        <v>55.5</v>
      </c>
      <c r="CM36" s="140">
        <v>92.8</v>
      </c>
      <c r="CN36" s="140">
        <v>2.6</v>
      </c>
      <c r="CO36" s="140">
        <v>24.3</v>
      </c>
      <c r="CP36" s="140">
        <v>76.7</v>
      </c>
      <c r="CQ36" s="140">
        <v>9</v>
      </c>
      <c r="CR36" s="140">
        <v>29.2</v>
      </c>
      <c r="CS36" s="140">
        <v>58.3</v>
      </c>
      <c r="CT36" s="140">
        <v>1</v>
      </c>
      <c r="CU36" s="140">
        <v>10.7</v>
      </c>
      <c r="CV36" s="140">
        <v>45.7</v>
      </c>
      <c r="CW36" s="140">
        <v>0.6</v>
      </c>
      <c r="CX36" s="140">
        <v>7.7</v>
      </c>
      <c r="CY36" s="140">
        <v>43.1</v>
      </c>
    </row>
    <row r="37" spans="1:105" x14ac:dyDescent="0.35">
      <c r="B37" s="390"/>
      <c r="C37" s="390"/>
      <c r="D37" s="390"/>
      <c r="E37" s="390"/>
      <c r="F37" s="390"/>
      <c r="G37" s="390"/>
      <c r="H37" s="390"/>
      <c r="I37" s="390"/>
      <c r="J37" s="390"/>
      <c r="K37" s="390"/>
      <c r="L37" s="390"/>
      <c r="M37" s="390"/>
      <c r="N37" s="390"/>
      <c r="U37" s="390"/>
      <c r="V37" s="390"/>
      <c r="W37" s="390"/>
      <c r="X37" s="390"/>
      <c r="Y37" s="390"/>
      <c r="Z37" s="390"/>
      <c r="AA37" s="390"/>
      <c r="AB37" s="390"/>
      <c r="AC37" s="390"/>
      <c r="AE37" s="390"/>
      <c r="AF37" s="390"/>
      <c r="AG37" s="390"/>
      <c r="AH37" s="390"/>
      <c r="AI37" s="390"/>
      <c r="AJ37" s="390"/>
      <c r="AK37" s="390"/>
      <c r="AL37" s="390"/>
      <c r="AM37" s="390"/>
      <c r="AN37" s="390"/>
      <c r="AO37" s="390"/>
      <c r="AP37" s="390"/>
      <c r="AW37" s="390"/>
      <c r="AX37" s="390"/>
      <c r="AY37" s="390"/>
      <c r="AZ37" s="390"/>
      <c r="BA37" s="390"/>
      <c r="BB37" s="390"/>
      <c r="BC37" s="390"/>
      <c r="BD37" s="390"/>
      <c r="BE37" s="390"/>
      <c r="BF37" s="390"/>
      <c r="BG37" s="390"/>
      <c r="BH37" s="390"/>
      <c r="BI37" s="390"/>
      <c r="BJ37" s="390"/>
      <c r="BK37" s="390"/>
      <c r="BL37" s="390"/>
      <c r="BM37" s="390"/>
      <c r="BN37" s="390"/>
      <c r="BO37" s="390"/>
      <c r="BP37" s="390"/>
      <c r="BQ37" s="390"/>
      <c r="BR37" s="390"/>
      <c r="BY37" s="390"/>
      <c r="BZ37" s="390"/>
      <c r="CA37" s="390"/>
      <c r="CB37" s="390"/>
      <c r="CC37" s="390"/>
      <c r="CD37" s="390"/>
      <c r="CE37" s="390"/>
      <c r="CF37" s="390"/>
      <c r="CG37" s="390"/>
    </row>
    <row r="38" spans="1:105" x14ac:dyDescent="0.35">
      <c r="I38" s="390"/>
      <c r="Y38" s="390"/>
      <c r="Z38" s="390"/>
      <c r="CL38" s="278"/>
      <c r="CM38" s="278"/>
      <c r="CN38" s="278"/>
      <c r="CO38" s="278"/>
      <c r="CP38" s="278"/>
      <c r="CQ38" s="278"/>
      <c r="CR38" s="278"/>
      <c r="CS38" s="278"/>
      <c r="CT38" s="278"/>
      <c r="CU38" s="278"/>
      <c r="CV38" s="278"/>
      <c r="CW38" s="278"/>
      <c r="CX38" s="278"/>
      <c r="CY38" s="278"/>
      <c r="CZ38" s="278"/>
      <c r="DA38" s="278"/>
    </row>
    <row r="39" spans="1:105" x14ac:dyDescent="0.35">
      <c r="A39" s="392"/>
    </row>
    <row r="40" spans="1:105" ht="13.15" x14ac:dyDescent="0.4">
      <c r="A40" s="399"/>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c r="CS40" s="399"/>
      <c r="CT40" s="399"/>
      <c r="CU40" s="399"/>
      <c r="CV40" s="399"/>
      <c r="CW40" s="399"/>
      <c r="CX40" s="399"/>
      <c r="CY40" s="399"/>
    </row>
    <row r="41" spans="1:105" x14ac:dyDescent="0.35">
      <c r="A41" s="390"/>
      <c r="C41" s="390"/>
      <c r="D41" s="390"/>
      <c r="E41" s="390"/>
      <c r="F41" s="390"/>
      <c r="G41" s="390"/>
      <c r="H41" s="390"/>
      <c r="I41" s="390"/>
      <c r="J41" s="390"/>
      <c r="K41" s="390"/>
      <c r="L41" s="390"/>
      <c r="M41" s="390"/>
      <c r="N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Y41" s="390"/>
      <c r="BZ41" s="390"/>
      <c r="CA41" s="390"/>
      <c r="CB41" s="390"/>
      <c r="CC41" s="390"/>
      <c r="CD41" s="390"/>
      <c r="CE41" s="390"/>
      <c r="CF41" s="390"/>
      <c r="CG41" s="390"/>
      <c r="CL41" s="390"/>
    </row>
    <row r="42" spans="1:105" x14ac:dyDescent="0.35">
      <c r="A42" s="390"/>
      <c r="B42" s="390"/>
      <c r="C42" s="390"/>
      <c r="D42" s="390"/>
      <c r="E42" s="390"/>
      <c r="F42" s="390"/>
      <c r="G42" s="390"/>
      <c r="H42" s="390"/>
      <c r="I42" s="390"/>
      <c r="J42" s="390"/>
      <c r="K42" s="390"/>
      <c r="L42" s="390"/>
      <c r="M42" s="390"/>
      <c r="N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W42" s="390"/>
      <c r="AX42" s="390"/>
      <c r="AY42" s="390"/>
      <c r="AZ42" s="390"/>
      <c r="BA42" s="390"/>
      <c r="BB42" s="390"/>
      <c r="BC42" s="390"/>
      <c r="BD42" s="390"/>
      <c r="BE42" s="390"/>
      <c r="BF42" s="390"/>
      <c r="BG42" s="390"/>
      <c r="BH42" s="390"/>
      <c r="BI42" s="390"/>
      <c r="BJ42" s="390"/>
      <c r="BK42" s="390"/>
      <c r="BL42" s="390"/>
      <c r="BM42" s="390"/>
      <c r="BN42" s="390"/>
      <c r="BO42" s="390"/>
      <c r="BP42" s="390"/>
      <c r="BQ42" s="390"/>
      <c r="BR42" s="390"/>
      <c r="BY42" s="390"/>
      <c r="BZ42" s="390"/>
      <c r="CA42" s="390"/>
      <c r="CB42" s="390"/>
      <c r="CC42" s="390"/>
      <c r="CD42" s="390"/>
      <c r="CE42" s="390"/>
      <c r="CF42" s="390"/>
      <c r="CG42" s="390"/>
      <c r="CL42" s="390"/>
    </row>
    <row r="43" spans="1:105" x14ac:dyDescent="0.35">
      <c r="A43" s="390"/>
      <c r="B43" s="390"/>
      <c r="C43" s="390"/>
      <c r="D43" s="390"/>
      <c r="E43" s="390"/>
      <c r="F43" s="390"/>
      <c r="G43" s="390"/>
      <c r="H43" s="390"/>
      <c r="I43" s="390"/>
      <c r="J43" s="390"/>
      <c r="K43" s="390"/>
      <c r="L43" s="390"/>
      <c r="M43" s="390"/>
      <c r="N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W43" s="390"/>
      <c r="AX43" s="390"/>
      <c r="AY43" s="390"/>
      <c r="AZ43" s="390"/>
      <c r="BA43" s="390"/>
      <c r="BB43" s="390"/>
      <c r="BC43" s="390"/>
      <c r="BD43" s="390"/>
      <c r="BE43" s="390"/>
      <c r="BF43" s="390"/>
      <c r="BG43" s="390"/>
      <c r="BH43" s="390"/>
      <c r="BI43" s="390"/>
      <c r="BJ43" s="390"/>
      <c r="BK43" s="390"/>
      <c r="BL43" s="390"/>
      <c r="BM43" s="390"/>
      <c r="BN43" s="390"/>
      <c r="BO43" s="390"/>
      <c r="BP43" s="390"/>
      <c r="BQ43" s="390"/>
      <c r="BR43" s="390"/>
      <c r="BY43" s="390"/>
      <c r="BZ43" s="390"/>
      <c r="CA43" s="390"/>
      <c r="CB43" s="390"/>
      <c r="CC43" s="390"/>
      <c r="CD43" s="390"/>
      <c r="CE43" s="390"/>
      <c r="CF43" s="390"/>
      <c r="CG43" s="390"/>
      <c r="CL43" s="390"/>
    </row>
    <row r="44" spans="1:105" x14ac:dyDescent="0.35">
      <c r="A44" s="390"/>
      <c r="B44" s="390"/>
      <c r="C44" s="390"/>
      <c r="D44" s="390"/>
      <c r="E44" s="390"/>
      <c r="F44" s="390"/>
      <c r="G44" s="390"/>
      <c r="H44" s="390"/>
      <c r="I44" s="390"/>
      <c r="J44" s="390"/>
      <c r="K44" s="390"/>
      <c r="L44" s="390"/>
      <c r="M44" s="390"/>
      <c r="N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W44" s="390"/>
      <c r="AX44" s="390"/>
      <c r="AY44" s="390"/>
      <c r="AZ44" s="390"/>
      <c r="BA44" s="390"/>
      <c r="BB44" s="390"/>
      <c r="BC44" s="390"/>
      <c r="BD44" s="390"/>
      <c r="BE44" s="390"/>
      <c r="BF44" s="390"/>
      <c r="BG44" s="390"/>
      <c r="BH44" s="390"/>
      <c r="BI44" s="390"/>
      <c r="BJ44" s="390"/>
      <c r="BK44" s="390"/>
      <c r="BL44" s="390"/>
      <c r="BM44" s="390"/>
      <c r="BN44" s="390"/>
      <c r="BO44" s="390"/>
      <c r="BP44" s="390"/>
      <c r="BQ44" s="390"/>
      <c r="BR44" s="390"/>
      <c r="BY44" s="390"/>
      <c r="BZ44" s="390"/>
      <c r="CA44" s="390"/>
      <c r="CB44" s="390"/>
      <c r="CC44" s="390"/>
      <c r="CD44" s="390"/>
      <c r="CE44" s="390"/>
      <c r="CF44" s="390"/>
      <c r="CG44" s="390"/>
      <c r="CL44" s="390"/>
    </row>
    <row r="45" spans="1:105" x14ac:dyDescent="0.35">
      <c r="A45" s="390"/>
      <c r="B45" s="390"/>
      <c r="C45" s="390"/>
      <c r="D45" s="390"/>
      <c r="E45" s="390"/>
      <c r="F45" s="390"/>
      <c r="G45" s="390"/>
      <c r="H45" s="390"/>
      <c r="I45" s="390"/>
      <c r="J45" s="390"/>
      <c r="K45" s="390"/>
      <c r="L45" s="390"/>
      <c r="M45" s="390"/>
      <c r="N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W45" s="390"/>
      <c r="AX45" s="390"/>
      <c r="AY45" s="390"/>
      <c r="AZ45" s="390"/>
      <c r="BA45" s="390"/>
      <c r="BB45" s="390"/>
      <c r="BC45" s="390"/>
      <c r="BD45" s="390"/>
      <c r="BE45" s="390"/>
      <c r="BF45" s="390"/>
      <c r="BG45" s="390"/>
      <c r="BH45" s="390"/>
      <c r="BI45" s="390"/>
      <c r="BJ45" s="390"/>
      <c r="BK45" s="390"/>
      <c r="BL45" s="390"/>
      <c r="BM45" s="390"/>
      <c r="BN45" s="390"/>
      <c r="BO45" s="390"/>
      <c r="BP45" s="390"/>
      <c r="BQ45" s="390"/>
      <c r="BR45" s="390"/>
      <c r="BY45" s="390"/>
      <c r="BZ45" s="390"/>
      <c r="CA45" s="390"/>
      <c r="CB45" s="390"/>
      <c r="CC45" s="390"/>
      <c r="CD45" s="390"/>
      <c r="CE45" s="390"/>
      <c r="CF45" s="390"/>
      <c r="CG45" s="390"/>
      <c r="CL45" s="390"/>
    </row>
    <row r="46" spans="1:105" x14ac:dyDescent="0.35">
      <c r="A46" s="390"/>
      <c r="B46" s="390"/>
      <c r="C46" s="390"/>
      <c r="D46" s="390"/>
      <c r="E46" s="390"/>
      <c r="F46" s="390"/>
      <c r="G46" s="390"/>
      <c r="H46" s="390"/>
      <c r="I46" s="390"/>
      <c r="J46" s="390"/>
      <c r="K46" s="390"/>
      <c r="L46" s="390"/>
      <c r="M46" s="390"/>
      <c r="N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Y46" s="390"/>
      <c r="BZ46" s="390"/>
      <c r="CA46" s="390"/>
      <c r="CB46" s="390"/>
      <c r="CC46" s="390"/>
      <c r="CD46" s="390"/>
      <c r="CE46" s="390"/>
      <c r="CF46" s="390"/>
      <c r="CG46" s="390"/>
      <c r="CL46" s="390"/>
    </row>
    <row r="47" spans="1:105" x14ac:dyDescent="0.35">
      <c r="A47" s="390"/>
      <c r="B47" s="390"/>
      <c r="C47" s="390"/>
      <c r="D47" s="390"/>
      <c r="E47" s="390"/>
      <c r="F47" s="390"/>
      <c r="G47" s="390"/>
      <c r="H47" s="390"/>
      <c r="I47" s="390"/>
      <c r="J47" s="390"/>
      <c r="K47" s="390"/>
      <c r="L47" s="390"/>
      <c r="M47" s="390"/>
      <c r="N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Y47" s="390"/>
      <c r="BZ47" s="390"/>
      <c r="CA47" s="390"/>
      <c r="CB47" s="390"/>
      <c r="CC47" s="390"/>
      <c r="CD47" s="390"/>
      <c r="CE47" s="390"/>
      <c r="CF47" s="390"/>
      <c r="CG47" s="390"/>
      <c r="CL47" s="390"/>
    </row>
    <row r="48" spans="1:105" x14ac:dyDescent="0.35">
      <c r="A48" s="390"/>
      <c r="B48" s="390"/>
      <c r="C48" s="390"/>
      <c r="D48" s="390"/>
      <c r="E48" s="390"/>
      <c r="F48" s="390"/>
      <c r="G48" s="390"/>
      <c r="H48" s="390"/>
      <c r="I48" s="390"/>
      <c r="J48" s="390"/>
      <c r="K48" s="390"/>
      <c r="L48" s="390"/>
      <c r="M48" s="390"/>
      <c r="N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W48" s="390"/>
      <c r="AX48" s="390"/>
      <c r="AY48" s="390"/>
      <c r="AZ48" s="390"/>
      <c r="BA48" s="390"/>
      <c r="BB48" s="390"/>
      <c r="BC48" s="390"/>
      <c r="BD48" s="390"/>
      <c r="BE48" s="390"/>
      <c r="BF48" s="390"/>
      <c r="BG48" s="390"/>
      <c r="BH48" s="390"/>
      <c r="BI48" s="390"/>
      <c r="BJ48" s="390"/>
      <c r="BK48" s="390"/>
      <c r="BL48" s="390"/>
      <c r="BM48" s="390"/>
      <c r="BN48" s="390"/>
      <c r="BO48" s="390"/>
      <c r="BP48" s="390"/>
      <c r="BQ48" s="390"/>
      <c r="BR48" s="390"/>
      <c r="BY48" s="390"/>
      <c r="BZ48" s="390"/>
      <c r="CA48" s="390"/>
      <c r="CB48" s="390"/>
      <c r="CC48" s="390"/>
      <c r="CD48" s="390"/>
      <c r="CE48" s="390"/>
      <c r="CF48" s="390"/>
      <c r="CG48" s="390"/>
      <c r="CL48" s="390"/>
    </row>
    <row r="49" spans="1:90" x14ac:dyDescent="0.35">
      <c r="A49" s="390"/>
      <c r="B49" s="390"/>
      <c r="C49" s="390"/>
      <c r="D49" s="390"/>
      <c r="E49" s="390"/>
      <c r="F49" s="390"/>
      <c r="G49" s="390"/>
      <c r="H49" s="390"/>
      <c r="I49" s="390"/>
      <c r="J49" s="390"/>
      <c r="K49" s="390"/>
      <c r="L49" s="390"/>
      <c r="M49" s="390"/>
      <c r="N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W49" s="390"/>
      <c r="AX49" s="390"/>
      <c r="AY49" s="390"/>
      <c r="AZ49" s="390"/>
      <c r="BA49" s="390"/>
      <c r="BB49" s="390"/>
      <c r="BC49" s="390"/>
      <c r="BD49" s="390"/>
      <c r="BE49" s="390"/>
      <c r="BF49" s="390"/>
      <c r="BG49" s="390"/>
      <c r="BH49" s="390"/>
      <c r="BI49" s="390"/>
      <c r="BJ49" s="390"/>
      <c r="BK49" s="390"/>
      <c r="BL49" s="390"/>
      <c r="BM49" s="390"/>
      <c r="BN49" s="390"/>
      <c r="BO49" s="390"/>
      <c r="BP49" s="390"/>
      <c r="BQ49" s="390"/>
      <c r="BR49" s="390"/>
      <c r="BY49" s="390"/>
      <c r="BZ49" s="390"/>
      <c r="CA49" s="390"/>
      <c r="CB49" s="390"/>
      <c r="CC49" s="390"/>
      <c r="CD49" s="390"/>
      <c r="CE49" s="390"/>
      <c r="CF49" s="390"/>
      <c r="CG49" s="390"/>
      <c r="CL49" s="390"/>
    </row>
    <row r="50" spans="1:90" x14ac:dyDescent="0.35">
      <c r="A50" s="390"/>
      <c r="B50" s="390"/>
      <c r="C50" s="390"/>
      <c r="D50" s="390"/>
      <c r="E50" s="390"/>
      <c r="F50" s="390"/>
      <c r="G50" s="390"/>
      <c r="H50" s="390"/>
      <c r="I50" s="390"/>
      <c r="J50" s="390"/>
      <c r="K50" s="390"/>
      <c r="L50" s="390"/>
      <c r="M50" s="390"/>
      <c r="N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Y50" s="390"/>
      <c r="BZ50" s="390"/>
      <c r="CA50" s="390"/>
      <c r="CB50" s="390"/>
      <c r="CC50" s="390"/>
      <c r="CD50" s="390"/>
      <c r="CE50" s="390"/>
      <c r="CF50" s="390"/>
      <c r="CG50" s="390"/>
      <c r="CL50" s="390"/>
    </row>
    <row r="51" spans="1:90" x14ac:dyDescent="0.35">
      <c r="A51" s="390"/>
      <c r="B51" s="390"/>
      <c r="C51" s="390"/>
      <c r="D51" s="390"/>
      <c r="E51" s="390"/>
      <c r="F51" s="390"/>
      <c r="G51" s="390"/>
      <c r="H51" s="390"/>
      <c r="I51" s="390"/>
      <c r="J51" s="390"/>
      <c r="K51" s="390"/>
      <c r="L51" s="390"/>
      <c r="M51" s="390"/>
      <c r="N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W51" s="390"/>
      <c r="AX51" s="390"/>
      <c r="AY51" s="390"/>
      <c r="AZ51" s="390"/>
      <c r="BA51" s="390"/>
      <c r="BB51" s="390"/>
      <c r="BC51" s="390"/>
      <c r="BD51" s="390"/>
      <c r="BE51" s="390"/>
      <c r="BF51" s="390"/>
      <c r="BG51" s="390"/>
      <c r="BH51" s="390"/>
      <c r="BI51" s="390"/>
      <c r="BJ51" s="390"/>
      <c r="BK51" s="390"/>
      <c r="BL51" s="390"/>
      <c r="BM51" s="390"/>
      <c r="BN51" s="390"/>
      <c r="BO51" s="390"/>
      <c r="BP51" s="390"/>
      <c r="BQ51" s="390"/>
      <c r="BR51" s="390"/>
      <c r="BY51" s="390"/>
      <c r="BZ51" s="390"/>
      <c r="CA51" s="390"/>
      <c r="CB51" s="390"/>
      <c r="CC51" s="390"/>
      <c r="CD51" s="390"/>
      <c r="CE51" s="390"/>
      <c r="CF51" s="390"/>
      <c r="CG51" s="390"/>
      <c r="CL51" s="390"/>
    </row>
    <row r="52" spans="1:90" x14ac:dyDescent="0.35">
      <c r="A52" s="390"/>
      <c r="B52" s="390"/>
      <c r="C52" s="390"/>
      <c r="D52" s="390"/>
      <c r="E52" s="390"/>
      <c r="F52" s="390"/>
      <c r="G52" s="390"/>
      <c r="H52" s="390"/>
      <c r="I52" s="390"/>
      <c r="J52" s="390"/>
      <c r="K52" s="390"/>
      <c r="L52" s="390"/>
      <c r="M52" s="390"/>
      <c r="N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Y52" s="390"/>
      <c r="BZ52" s="390"/>
      <c r="CA52" s="390"/>
      <c r="CB52" s="390"/>
      <c r="CC52" s="390"/>
      <c r="CD52" s="390"/>
      <c r="CE52" s="390"/>
      <c r="CF52" s="390"/>
      <c r="CG52" s="390"/>
      <c r="CL52" s="390"/>
    </row>
    <row r="53" spans="1:90" x14ac:dyDescent="0.35">
      <c r="A53" s="390"/>
      <c r="B53" s="390"/>
      <c r="C53" s="390"/>
      <c r="D53" s="390"/>
      <c r="E53" s="390"/>
      <c r="F53" s="390"/>
      <c r="G53" s="390"/>
      <c r="H53" s="390"/>
      <c r="I53" s="390"/>
      <c r="J53" s="390"/>
      <c r="K53" s="390"/>
      <c r="L53" s="390"/>
      <c r="M53" s="390"/>
      <c r="N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W53" s="390"/>
      <c r="AX53" s="390"/>
      <c r="AY53" s="390"/>
      <c r="AZ53" s="390"/>
      <c r="BA53" s="390"/>
      <c r="BB53" s="390"/>
      <c r="BC53" s="390"/>
      <c r="BD53" s="390"/>
      <c r="BE53" s="390"/>
      <c r="BF53" s="390"/>
      <c r="BG53" s="390"/>
      <c r="BH53" s="390"/>
      <c r="BI53" s="390"/>
      <c r="BJ53" s="390"/>
      <c r="BK53" s="390"/>
      <c r="BL53" s="390"/>
      <c r="BM53" s="390"/>
      <c r="BN53" s="390"/>
      <c r="BO53" s="390"/>
      <c r="BP53" s="390"/>
      <c r="BQ53" s="390"/>
      <c r="BR53" s="390"/>
      <c r="BY53" s="390"/>
      <c r="BZ53" s="390"/>
      <c r="CA53" s="390"/>
      <c r="CB53" s="390"/>
      <c r="CC53" s="390"/>
      <c r="CD53" s="390"/>
      <c r="CE53" s="390"/>
      <c r="CF53" s="390"/>
      <c r="CG53" s="390"/>
      <c r="CL53" s="390"/>
    </row>
    <row r="54" spans="1:90" x14ac:dyDescent="0.35">
      <c r="A54" s="390"/>
      <c r="B54" s="390"/>
      <c r="C54" s="390"/>
      <c r="D54" s="390"/>
      <c r="E54" s="390"/>
      <c r="F54" s="390"/>
      <c r="G54" s="390"/>
      <c r="H54" s="390"/>
      <c r="I54" s="390"/>
      <c r="J54" s="390"/>
      <c r="K54" s="390"/>
      <c r="L54" s="390"/>
      <c r="M54" s="390"/>
      <c r="N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W54" s="390"/>
      <c r="AX54" s="390"/>
      <c r="AY54" s="390"/>
      <c r="AZ54" s="390"/>
      <c r="BA54" s="390"/>
      <c r="BB54" s="390"/>
      <c r="BC54" s="390"/>
      <c r="BD54" s="390"/>
      <c r="BE54" s="390"/>
      <c r="BF54" s="390"/>
      <c r="BG54" s="390"/>
      <c r="BH54" s="390"/>
      <c r="BI54" s="390"/>
      <c r="BJ54" s="390"/>
      <c r="BK54" s="390"/>
      <c r="BL54" s="390"/>
      <c r="BM54" s="390"/>
      <c r="BN54" s="390"/>
      <c r="BO54" s="390"/>
      <c r="BP54" s="390"/>
      <c r="BQ54" s="390"/>
      <c r="BR54" s="390"/>
      <c r="BY54" s="390"/>
      <c r="BZ54" s="390"/>
      <c r="CA54" s="390"/>
      <c r="CB54" s="390"/>
      <c r="CC54" s="390"/>
      <c r="CD54" s="390"/>
      <c r="CE54" s="390"/>
      <c r="CF54" s="390"/>
      <c r="CG54" s="390"/>
      <c r="CL54" s="390"/>
    </row>
    <row r="55" spans="1:90" x14ac:dyDescent="0.35">
      <c r="A55" s="390"/>
      <c r="B55" s="390"/>
      <c r="C55" s="390"/>
      <c r="D55" s="390"/>
      <c r="E55" s="390"/>
      <c r="F55" s="390"/>
      <c r="G55" s="390"/>
      <c r="H55" s="390"/>
      <c r="I55" s="390"/>
      <c r="J55" s="390"/>
      <c r="K55" s="390"/>
      <c r="L55" s="390"/>
      <c r="M55" s="390"/>
      <c r="N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W55" s="390"/>
      <c r="AX55" s="390"/>
      <c r="AY55" s="390"/>
      <c r="AZ55" s="390"/>
      <c r="BA55" s="390"/>
      <c r="BB55" s="390"/>
      <c r="BC55" s="390"/>
      <c r="BD55" s="390"/>
      <c r="BE55" s="390"/>
      <c r="BF55" s="390"/>
      <c r="BG55" s="390"/>
      <c r="BH55" s="390"/>
      <c r="BI55" s="390"/>
      <c r="BJ55" s="390"/>
      <c r="BK55" s="390"/>
      <c r="BL55" s="390"/>
      <c r="BM55" s="390"/>
      <c r="BN55" s="390"/>
      <c r="BO55" s="390"/>
      <c r="BP55" s="390"/>
      <c r="BQ55" s="390"/>
      <c r="BR55" s="390"/>
      <c r="BY55" s="390"/>
      <c r="BZ55" s="390"/>
      <c r="CA55" s="390"/>
      <c r="CB55" s="390"/>
      <c r="CC55" s="390"/>
      <c r="CD55" s="390"/>
      <c r="CE55" s="390"/>
      <c r="CF55" s="390"/>
      <c r="CG55" s="390"/>
      <c r="CL55" s="390"/>
    </row>
    <row r="56" spans="1:90" x14ac:dyDescent="0.35">
      <c r="B56" s="390"/>
      <c r="C56" s="390"/>
      <c r="D56" s="390"/>
      <c r="E56" s="390"/>
      <c r="F56" s="390"/>
      <c r="G56" s="390"/>
      <c r="H56" s="390"/>
      <c r="I56" s="390"/>
      <c r="J56" s="390"/>
      <c r="K56" s="390"/>
      <c r="L56" s="390"/>
      <c r="M56" s="390"/>
      <c r="N56" s="390"/>
      <c r="U56" s="390"/>
      <c r="V56" s="390"/>
      <c r="W56" s="390"/>
      <c r="X56" s="390"/>
      <c r="Y56" s="390"/>
      <c r="Z56" s="390"/>
      <c r="AA56" s="390"/>
      <c r="AB56" s="390"/>
      <c r="AC56" s="390"/>
      <c r="AE56" s="390"/>
      <c r="AF56" s="390"/>
      <c r="AG56" s="390"/>
      <c r="AH56" s="390"/>
      <c r="AI56" s="390"/>
      <c r="AJ56" s="390"/>
      <c r="AK56" s="390"/>
      <c r="AL56" s="390"/>
      <c r="AM56" s="390"/>
      <c r="AN56" s="390"/>
      <c r="AO56" s="390"/>
      <c r="AP56" s="390"/>
      <c r="AW56" s="390"/>
      <c r="AX56" s="390"/>
      <c r="AY56" s="390"/>
      <c r="AZ56" s="390"/>
      <c r="BA56" s="390"/>
      <c r="BB56" s="390"/>
      <c r="BC56" s="390"/>
      <c r="BD56" s="390"/>
      <c r="BE56" s="390"/>
      <c r="BF56" s="390"/>
      <c r="BG56" s="390"/>
      <c r="BH56" s="390"/>
      <c r="BI56" s="390"/>
      <c r="BJ56" s="390"/>
      <c r="BK56" s="390"/>
      <c r="BL56" s="390"/>
      <c r="BM56" s="390"/>
      <c r="BN56" s="390"/>
      <c r="BO56" s="390"/>
      <c r="BP56" s="390"/>
      <c r="BQ56" s="390"/>
      <c r="BR56" s="390"/>
      <c r="BY56" s="390"/>
      <c r="BZ56" s="390"/>
      <c r="CA56" s="390"/>
      <c r="CB56" s="390"/>
      <c r="CC56" s="390"/>
      <c r="CD56" s="390"/>
      <c r="CE56" s="390"/>
      <c r="CF56" s="390"/>
      <c r="CG56" s="390"/>
    </row>
    <row r="57" spans="1:90" x14ac:dyDescent="0.35">
      <c r="B57" s="390"/>
      <c r="C57" s="390"/>
      <c r="D57" s="390"/>
      <c r="E57" s="390"/>
      <c r="F57" s="390"/>
      <c r="G57" s="390"/>
      <c r="H57" s="390"/>
      <c r="I57" s="390"/>
      <c r="J57" s="390"/>
      <c r="K57" s="390"/>
      <c r="L57" s="390"/>
      <c r="M57" s="390"/>
      <c r="N57" s="390"/>
      <c r="U57" s="390"/>
      <c r="V57" s="390"/>
      <c r="W57" s="390"/>
      <c r="X57" s="390"/>
      <c r="Y57" s="390"/>
      <c r="Z57" s="390"/>
      <c r="AA57" s="390"/>
      <c r="AB57" s="390"/>
      <c r="AC57" s="390"/>
      <c r="AE57" s="390"/>
      <c r="AF57" s="390"/>
      <c r="AG57" s="390"/>
      <c r="AH57" s="390"/>
      <c r="AI57" s="390"/>
      <c r="AJ57" s="390"/>
      <c r="AK57" s="390"/>
      <c r="AL57" s="390"/>
      <c r="AM57" s="390"/>
      <c r="AN57" s="390"/>
      <c r="AO57" s="390"/>
      <c r="AP57" s="390"/>
      <c r="AW57" s="390"/>
      <c r="AX57" s="390"/>
      <c r="AY57" s="390"/>
      <c r="AZ57" s="390"/>
      <c r="BA57" s="390"/>
      <c r="BB57" s="390"/>
      <c r="BC57" s="390"/>
      <c r="BD57" s="390"/>
      <c r="BE57" s="390"/>
      <c r="BF57" s="390"/>
      <c r="BG57" s="390"/>
      <c r="BH57" s="390"/>
      <c r="BI57" s="390"/>
      <c r="BJ57" s="390"/>
      <c r="BK57" s="390"/>
      <c r="BL57" s="390"/>
      <c r="BM57" s="390"/>
      <c r="BN57" s="390"/>
      <c r="BO57" s="390"/>
      <c r="BP57" s="390"/>
      <c r="BQ57" s="390"/>
      <c r="BR57" s="390"/>
      <c r="BY57" s="390"/>
      <c r="BZ57" s="390"/>
      <c r="CA57" s="390"/>
      <c r="CB57" s="390"/>
      <c r="CC57" s="390"/>
      <c r="CD57" s="390"/>
      <c r="CE57" s="390"/>
      <c r="CF57" s="390"/>
      <c r="CG57" s="390"/>
    </row>
    <row r="59" spans="1:90" x14ac:dyDescent="0.35">
      <c r="A59" s="390"/>
    </row>
    <row r="60" spans="1:90" x14ac:dyDescent="0.35">
      <c r="A60" s="392"/>
    </row>
    <row r="61" spans="1:90" x14ac:dyDescent="0.35">
      <c r="A61" s="390"/>
      <c r="C61" s="390"/>
      <c r="D61" s="390"/>
      <c r="E61" s="390"/>
      <c r="F61" s="390"/>
      <c r="G61" s="390"/>
      <c r="H61" s="390"/>
      <c r="I61" s="390"/>
      <c r="J61" s="390"/>
      <c r="K61" s="390"/>
      <c r="L61" s="390"/>
      <c r="M61" s="390"/>
      <c r="N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W61" s="390"/>
      <c r="AX61" s="390"/>
      <c r="AY61" s="390"/>
      <c r="AZ61" s="390"/>
      <c r="BA61" s="390"/>
      <c r="BB61" s="390"/>
      <c r="BC61" s="390"/>
      <c r="BD61" s="390"/>
      <c r="BE61" s="390"/>
      <c r="BF61" s="390"/>
      <c r="BG61" s="390"/>
      <c r="BH61" s="390"/>
      <c r="BI61" s="390"/>
      <c r="BJ61" s="390"/>
      <c r="BK61" s="390"/>
      <c r="BL61" s="390"/>
      <c r="BM61" s="390"/>
      <c r="BN61" s="390"/>
      <c r="BO61" s="390"/>
      <c r="BP61" s="390"/>
      <c r="BQ61" s="390"/>
      <c r="BR61" s="390"/>
      <c r="BY61" s="390"/>
      <c r="BZ61" s="390"/>
      <c r="CA61" s="390"/>
      <c r="CB61" s="390"/>
      <c r="CC61" s="390"/>
      <c r="CD61" s="390"/>
      <c r="CE61" s="390"/>
      <c r="CF61" s="390"/>
      <c r="CG61" s="390"/>
      <c r="CL61" s="390"/>
    </row>
    <row r="62" spans="1:90" x14ac:dyDescent="0.35">
      <c r="A62" s="392"/>
      <c r="C62" s="390"/>
      <c r="D62" s="390"/>
      <c r="E62" s="390"/>
      <c r="F62" s="390"/>
      <c r="G62" s="390"/>
      <c r="H62" s="390"/>
      <c r="I62" s="390"/>
      <c r="J62" s="390"/>
      <c r="K62" s="390"/>
      <c r="L62" s="390"/>
      <c r="M62" s="390"/>
      <c r="N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W62" s="390"/>
      <c r="AX62" s="390"/>
      <c r="AY62" s="390"/>
      <c r="AZ62" s="390"/>
      <c r="BA62" s="390"/>
      <c r="BB62" s="390"/>
      <c r="BC62" s="390"/>
      <c r="BD62" s="390"/>
      <c r="BE62" s="390"/>
      <c r="BF62" s="390"/>
      <c r="BG62" s="390"/>
      <c r="BH62" s="390"/>
      <c r="BI62" s="390"/>
      <c r="BJ62" s="390"/>
      <c r="BK62" s="390"/>
      <c r="BL62" s="390"/>
      <c r="BM62" s="390"/>
      <c r="BN62" s="390"/>
      <c r="BO62" s="390"/>
      <c r="BP62" s="390"/>
      <c r="BQ62" s="390"/>
      <c r="BR62" s="390"/>
      <c r="BY62" s="390"/>
      <c r="BZ62" s="390"/>
      <c r="CA62" s="390"/>
      <c r="CB62" s="390"/>
      <c r="CC62" s="390"/>
      <c r="CD62" s="390"/>
      <c r="CE62" s="390"/>
      <c r="CF62" s="390"/>
      <c r="CG62" s="390"/>
      <c r="CL62" s="390"/>
    </row>
    <row r="63" spans="1:90" x14ac:dyDescent="0.35">
      <c r="A63" s="392"/>
      <c r="B63" s="390"/>
      <c r="C63" s="390"/>
      <c r="D63" s="390"/>
      <c r="E63" s="390"/>
      <c r="F63" s="390"/>
      <c r="G63" s="390"/>
      <c r="H63" s="390"/>
      <c r="I63" s="390"/>
      <c r="J63" s="390"/>
      <c r="K63" s="390"/>
      <c r="L63" s="390"/>
      <c r="M63" s="390"/>
      <c r="N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W63" s="390"/>
      <c r="AX63" s="390"/>
      <c r="AY63" s="390"/>
      <c r="AZ63" s="390"/>
      <c r="BA63" s="390"/>
      <c r="BB63" s="390"/>
      <c r="BC63" s="390"/>
      <c r="BD63" s="390"/>
      <c r="BE63" s="390"/>
      <c r="BF63" s="390"/>
      <c r="BG63" s="390"/>
      <c r="BH63" s="390"/>
      <c r="BI63" s="390"/>
      <c r="BJ63" s="390"/>
      <c r="BK63" s="390"/>
      <c r="BL63" s="390"/>
      <c r="BM63" s="390"/>
      <c r="BN63" s="390"/>
      <c r="BO63" s="390"/>
      <c r="BP63" s="390"/>
      <c r="BQ63" s="390"/>
      <c r="BR63" s="390"/>
      <c r="BY63" s="390"/>
      <c r="BZ63" s="390"/>
      <c r="CA63" s="390"/>
      <c r="CB63" s="390"/>
      <c r="CC63" s="390"/>
      <c r="CD63" s="390"/>
      <c r="CE63" s="390"/>
      <c r="CF63" s="390"/>
      <c r="CG63" s="390"/>
    </row>
    <row r="64" spans="1:90" x14ac:dyDescent="0.35">
      <c r="A64" s="392"/>
      <c r="B64" s="390"/>
      <c r="C64" s="390"/>
      <c r="D64" s="390"/>
      <c r="E64" s="390"/>
      <c r="F64" s="390"/>
      <c r="G64" s="390"/>
      <c r="H64" s="390"/>
      <c r="I64" s="390"/>
      <c r="J64" s="390"/>
      <c r="K64" s="390"/>
      <c r="L64" s="390"/>
      <c r="M64" s="390"/>
      <c r="N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W64" s="390"/>
      <c r="AX64" s="390"/>
      <c r="AY64" s="390"/>
      <c r="AZ64" s="390"/>
      <c r="BA64" s="390"/>
      <c r="BB64" s="390"/>
      <c r="BC64" s="390"/>
      <c r="BD64" s="390"/>
      <c r="BE64" s="390"/>
      <c r="BF64" s="390"/>
      <c r="BG64" s="390"/>
      <c r="BH64" s="390"/>
      <c r="BI64" s="390"/>
      <c r="BJ64" s="390"/>
      <c r="BK64" s="390"/>
      <c r="BL64" s="390"/>
      <c r="BM64" s="390"/>
      <c r="BN64" s="390"/>
      <c r="BO64" s="390"/>
      <c r="BP64" s="390"/>
      <c r="BQ64" s="390"/>
      <c r="BR64" s="390"/>
      <c r="BY64" s="390"/>
      <c r="BZ64" s="390"/>
      <c r="CA64" s="390"/>
      <c r="CB64" s="390"/>
      <c r="CC64" s="390"/>
      <c r="CD64" s="390"/>
      <c r="CE64" s="390"/>
      <c r="CF64" s="390"/>
      <c r="CG64" s="390"/>
    </row>
    <row r="65" spans="2:2" x14ac:dyDescent="0.35">
      <c r="B65" s="392"/>
    </row>
  </sheetData>
  <sheetProtection sheet="1" objects="1" scenarios="1"/>
  <conditionalFormatting sqref="J37:CK37 I37:I38 CZ22:DB36 B23:H37 B22:N22 I23:N36 O22:AI27 O29:AI36 O28:Z28 AB28:AD28 AF28:AI28">
    <cfRule type="cellIs" dxfId="61" priority="13" operator="equal">
      <formula>"x"</formula>
    </cfRule>
  </conditionalFormatting>
  <conditionalFormatting sqref="CL4:CY18 B4:CK19">
    <cfRule type="cellIs" dxfId="60" priority="12" operator="equal">
      <formula>"x"</formula>
    </cfRule>
  </conditionalFormatting>
  <conditionalFormatting sqref="B56:CK57 DB4:EI18 B41:CY55">
    <cfRule type="cellIs" dxfId="59" priority="11" operator="equal">
      <formula>1</formula>
    </cfRule>
  </conditionalFormatting>
  <conditionalFormatting sqref="DB19:DS19 DB4:EI18">
    <cfRule type="cellIs" dxfId="58" priority="10" operator="equal">
      <formula>1</formula>
    </cfRule>
  </conditionalFormatting>
  <conditionalFormatting sqref="B61:CY62">
    <cfRule type="cellIs" dxfId="57" priority="9" operator="equal">
      <formula>1</formula>
    </cfRule>
  </conditionalFormatting>
  <conditionalFormatting sqref="B63:CK63">
    <cfRule type="cellIs" dxfId="56" priority="7" operator="equal">
      <formula>1</formula>
    </cfRule>
  </conditionalFormatting>
  <conditionalFormatting sqref="B64:CK64">
    <cfRule type="cellIs" dxfId="55" priority="6" operator="equal">
      <formula>1</formula>
    </cfRule>
  </conditionalFormatting>
  <conditionalFormatting sqref="BR22:CY26 BR29:CY36 BR27:CS27 CU27:CY27 BR28:CT28 CV28:CW28 CY28">
    <cfRule type="cellIs" dxfId="54" priority="2" operator="equal">
      <formula>"x"</formula>
    </cfRule>
  </conditionalFormatting>
  <conditionalFormatting sqref="AJ22:BQ27 AJ29:BQ36 AJ28:BH28 BJ28:BL28 BN28:BQ28">
    <cfRule type="cellIs" dxfId="53" priority="3" operator="equal">
      <formula>"x"</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showGridLines="0" workbookViewId="0"/>
  </sheetViews>
  <sheetFormatPr defaultColWidth="9.1328125" defaultRowHeight="10.15" x14ac:dyDescent="0.3"/>
  <cols>
    <col min="1" max="1" width="35" style="192" customWidth="1"/>
    <col min="2" max="2" width="7" style="58" customWidth="1"/>
    <col min="3" max="4" width="6.73046875" style="59" customWidth="1"/>
    <col min="5" max="5" width="0.86328125" style="47" customWidth="1"/>
    <col min="6" max="8" width="6.73046875" style="47" customWidth="1"/>
    <col min="9" max="9" width="0.86328125" style="47" customWidth="1"/>
    <col min="10" max="12" width="6.73046875" style="47" customWidth="1"/>
    <col min="13" max="13" width="1.265625" style="47" customWidth="1"/>
    <col min="14" max="16" width="6.73046875" style="47" customWidth="1"/>
    <col min="17" max="17" width="0.86328125" style="47" customWidth="1"/>
    <col min="18" max="20" width="6.73046875" style="47" customWidth="1"/>
    <col min="21" max="21" width="0.86328125" style="47" customWidth="1"/>
    <col min="22" max="24" width="6.73046875" style="47" customWidth="1"/>
    <col min="25" max="25" width="1.59765625" style="47" customWidth="1"/>
    <col min="26" max="27" width="6.73046875" style="47" customWidth="1"/>
    <col min="28" max="28" width="8.1328125" style="47" customWidth="1"/>
    <col min="29" max="29" width="0.86328125" style="47" customWidth="1"/>
    <col min="30" max="32" width="6.73046875" style="47" customWidth="1"/>
    <col min="33" max="33" width="0.86328125" style="47" customWidth="1"/>
    <col min="34" max="36" width="6.73046875" style="47" customWidth="1"/>
    <col min="37" max="37" width="0.86328125" style="47" customWidth="1"/>
    <col min="38" max="40" width="6.73046875" style="47" customWidth="1"/>
    <col min="41" max="41" width="0.86328125" style="58" customWidth="1"/>
    <col min="42" max="42" width="9.1328125" style="58"/>
    <col min="43" max="43" width="9.1328125" style="58" customWidth="1"/>
    <col min="44" max="44" width="9.1328125" style="58" hidden="1" customWidth="1"/>
    <col min="45" max="16384" width="9.1328125" style="58"/>
  </cols>
  <sheetData>
    <row r="1" spans="1:44" ht="13.5" customHeight="1" x14ac:dyDescent="0.35">
      <c r="A1" s="551" t="s">
        <v>163</v>
      </c>
      <c r="B1" s="551"/>
      <c r="C1" s="551"/>
      <c r="D1" s="551"/>
      <c r="E1" s="551"/>
      <c r="F1" s="551"/>
      <c r="G1" s="551"/>
      <c r="H1" s="551"/>
      <c r="I1" s="551"/>
      <c r="J1" s="551"/>
      <c r="K1" s="551"/>
      <c r="L1" s="551"/>
      <c r="M1" s="551"/>
      <c r="N1" s="551"/>
      <c r="O1" s="551"/>
      <c r="P1" s="551"/>
      <c r="Q1" s="551"/>
      <c r="R1" s="551"/>
      <c r="S1" s="93"/>
      <c r="T1" s="93"/>
      <c r="U1" s="93"/>
      <c r="V1" s="93"/>
      <c r="W1" s="93"/>
      <c r="X1" s="93"/>
      <c r="Y1" s="93"/>
      <c r="Z1" s="93"/>
      <c r="AA1" s="93"/>
      <c r="AB1" s="93"/>
      <c r="AC1" s="93"/>
      <c r="AD1" s="93"/>
      <c r="AE1" s="93"/>
      <c r="AF1" s="93"/>
      <c r="AG1" s="93"/>
      <c r="AH1" s="93"/>
      <c r="AI1" s="93"/>
      <c r="AJ1" s="93"/>
      <c r="AK1" s="93"/>
      <c r="AL1" s="93"/>
      <c r="AM1" s="93"/>
      <c r="AN1" s="93"/>
    </row>
    <row r="2" spans="1:44" ht="13.5" customHeight="1" x14ac:dyDescent="0.35">
      <c r="A2" s="985" t="s">
        <v>687</v>
      </c>
      <c r="B2" s="985"/>
      <c r="C2" s="129"/>
      <c r="D2" s="129"/>
      <c r="E2" s="130"/>
      <c r="F2" s="131"/>
      <c r="G2" s="131"/>
      <c r="H2" s="131"/>
      <c r="I2" s="131"/>
      <c r="AK2" s="404"/>
      <c r="AL2" s="986" t="s">
        <v>49</v>
      </c>
      <c r="AM2" s="986"/>
      <c r="AN2" s="986"/>
      <c r="AQ2" s="248"/>
      <c r="AR2" s="58" t="s">
        <v>6</v>
      </c>
    </row>
    <row r="3" spans="1:44" ht="12.75" customHeight="1" x14ac:dyDescent="0.4">
      <c r="A3" s="121" t="s">
        <v>0</v>
      </c>
      <c r="B3" s="122"/>
      <c r="C3" s="191"/>
      <c r="D3" s="129"/>
      <c r="E3" s="130"/>
      <c r="F3" s="131"/>
      <c r="G3" s="131"/>
      <c r="H3" s="131"/>
      <c r="I3" s="131"/>
      <c r="AC3" s="511"/>
      <c r="AD3" s="511"/>
      <c r="AE3" s="511"/>
      <c r="AF3" s="511"/>
      <c r="AG3" s="511"/>
      <c r="AK3" s="511"/>
      <c r="AL3" s="987" t="s">
        <v>46</v>
      </c>
      <c r="AM3" s="987"/>
      <c r="AN3" s="91" t="s">
        <v>33</v>
      </c>
      <c r="AR3" s="404" t="s">
        <v>7</v>
      </c>
    </row>
    <row r="4" spans="1:44" s="404" customFormat="1" ht="11.25" customHeight="1" x14ac:dyDescent="0.4">
      <c r="A4" s="638"/>
      <c r="D4" s="63"/>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R4" s="404" t="s">
        <v>33</v>
      </c>
    </row>
    <row r="5" spans="1:44" s="404" customFormat="1" ht="79.5" customHeight="1" x14ac:dyDescent="0.35">
      <c r="A5" s="988" t="str">
        <f>IF(AN3="All", "All pupils",AN3)</f>
        <v>All pupils</v>
      </c>
      <c r="B5" s="990" t="s">
        <v>398</v>
      </c>
      <c r="C5" s="990"/>
      <c r="D5" s="990"/>
      <c r="E5" s="588"/>
      <c r="F5" s="980" t="s">
        <v>338</v>
      </c>
      <c r="G5" s="980"/>
      <c r="H5" s="980"/>
      <c r="I5" s="588"/>
      <c r="J5" s="979" t="s">
        <v>734</v>
      </c>
      <c r="K5" s="979"/>
      <c r="L5" s="979"/>
      <c r="M5" s="629"/>
      <c r="N5" s="991" t="s">
        <v>733</v>
      </c>
      <c r="O5" s="991"/>
      <c r="P5" s="991"/>
      <c r="Q5" s="588"/>
      <c r="R5" s="992" t="s">
        <v>399</v>
      </c>
      <c r="S5" s="992"/>
      <c r="T5" s="992"/>
      <c r="U5" s="588"/>
      <c r="V5" s="991" t="s">
        <v>732</v>
      </c>
      <c r="W5" s="991"/>
      <c r="X5" s="991"/>
      <c r="Y5" s="629"/>
      <c r="Z5" s="979" t="s">
        <v>731</v>
      </c>
      <c r="AA5" s="979"/>
      <c r="AB5" s="979"/>
      <c r="AC5" s="513"/>
      <c r="AD5" s="980" t="s">
        <v>361</v>
      </c>
      <c r="AE5" s="980"/>
      <c r="AF5" s="980"/>
      <c r="AG5" s="513"/>
      <c r="AH5" s="981" t="s">
        <v>359</v>
      </c>
      <c r="AI5" s="981"/>
      <c r="AJ5" s="981"/>
      <c r="AK5" s="514"/>
      <c r="AL5" s="982" t="s">
        <v>360</v>
      </c>
      <c r="AM5" s="982"/>
      <c r="AN5" s="982"/>
    </row>
    <row r="6" spans="1:44" s="192" customFormat="1" ht="20.25" x14ac:dyDescent="0.3">
      <c r="A6" s="989"/>
      <c r="B6" s="401" t="s">
        <v>21</v>
      </c>
      <c r="C6" s="401" t="s">
        <v>59</v>
      </c>
      <c r="D6" s="401" t="s">
        <v>22</v>
      </c>
      <c r="E6" s="92"/>
      <c r="F6" s="95" t="s">
        <v>21</v>
      </c>
      <c r="G6" s="95" t="s">
        <v>59</v>
      </c>
      <c r="H6" s="95" t="s">
        <v>22</v>
      </c>
      <c r="I6" s="92"/>
      <c r="J6" s="401" t="s">
        <v>21</v>
      </c>
      <c r="K6" s="401" t="s">
        <v>59</v>
      </c>
      <c r="L6" s="401" t="s">
        <v>22</v>
      </c>
      <c r="M6" s="401"/>
      <c r="N6" s="687" t="s">
        <v>21</v>
      </c>
      <c r="O6" s="687" t="s">
        <v>59</v>
      </c>
      <c r="P6" s="687" t="s">
        <v>22</v>
      </c>
      <c r="Q6" s="92"/>
      <c r="R6" s="401" t="s">
        <v>21</v>
      </c>
      <c r="S6" s="401" t="s">
        <v>59</v>
      </c>
      <c r="T6" s="401" t="s">
        <v>22</v>
      </c>
      <c r="U6" s="92"/>
      <c r="V6" s="687" t="s">
        <v>21</v>
      </c>
      <c r="W6" s="687" t="s">
        <v>59</v>
      </c>
      <c r="X6" s="687" t="s">
        <v>22</v>
      </c>
      <c r="Y6" s="401"/>
      <c r="Z6" s="401" t="s">
        <v>21</v>
      </c>
      <c r="AA6" s="401" t="s">
        <v>59</v>
      </c>
      <c r="AB6" s="401" t="s">
        <v>22</v>
      </c>
      <c r="AC6" s="95"/>
      <c r="AD6" s="95" t="s">
        <v>21</v>
      </c>
      <c r="AE6" s="95" t="s">
        <v>59</v>
      </c>
      <c r="AF6" s="95" t="s">
        <v>22</v>
      </c>
      <c r="AG6" s="95"/>
      <c r="AH6" s="519" t="s">
        <v>21</v>
      </c>
      <c r="AI6" s="519" t="s">
        <v>59</v>
      </c>
      <c r="AJ6" s="519" t="s">
        <v>22</v>
      </c>
      <c r="AK6" s="515"/>
      <c r="AL6" s="515" t="s">
        <v>21</v>
      </c>
      <c r="AM6" s="515" t="s">
        <v>59</v>
      </c>
      <c r="AN6" s="515" t="s">
        <v>22</v>
      </c>
    </row>
    <row r="7" spans="1:44" ht="6" customHeight="1" x14ac:dyDescent="0.3">
      <c r="B7" s="688"/>
      <c r="C7" s="689"/>
      <c r="D7" s="689"/>
      <c r="E7" s="690"/>
      <c r="F7" s="690"/>
      <c r="G7" s="690"/>
      <c r="H7" s="691"/>
      <c r="I7" s="691"/>
      <c r="J7" s="689"/>
      <c r="K7" s="689"/>
      <c r="L7" s="689"/>
      <c r="M7" s="689"/>
      <c r="N7" s="692"/>
      <c r="O7" s="692"/>
      <c r="P7" s="692"/>
      <c r="Q7" s="691"/>
      <c r="R7" s="693"/>
      <c r="S7" s="693"/>
      <c r="T7" s="689"/>
      <c r="U7" s="691"/>
      <c r="V7" s="692"/>
      <c r="W7" s="692"/>
      <c r="X7" s="692"/>
      <c r="Y7" s="689"/>
      <c r="Z7" s="689"/>
      <c r="AA7" s="689"/>
      <c r="AB7" s="689"/>
      <c r="AC7" s="691"/>
      <c r="AD7" s="690"/>
      <c r="AE7" s="690"/>
      <c r="AF7" s="691"/>
      <c r="AG7" s="691"/>
      <c r="AH7" s="520"/>
      <c r="AI7" s="520"/>
      <c r="AJ7" s="520"/>
      <c r="AK7" s="516"/>
      <c r="AL7" s="516"/>
      <c r="AM7" s="516"/>
      <c r="AN7" s="516"/>
    </row>
    <row r="8" spans="1:44" s="379" customFormat="1" ht="12" customHeight="1" x14ac:dyDescent="0.3">
      <c r="A8" s="620" t="s">
        <v>418</v>
      </c>
      <c r="B8" s="694">
        <f>IF($AN$3="Boys",'Suppression and % 4ab'!C22,IF($AN$3="Girls",'Suppression and % 4ab'!AK22,'Suppression and % 4ab'!BS22))</f>
        <v>12.7</v>
      </c>
      <c r="C8" s="694">
        <f>IF($AN$3="Boys",'Suppression and % 4ab'!D22,IF($AN$3="Girls",'Suppression and % 4ab'!AL22,'Suppression and % 4ab'!BT22))</f>
        <v>44.9</v>
      </c>
      <c r="D8" s="694">
        <f>IF($AN$3="Boys",'Suppression and % 4ab'!E22,IF($AN$3="Girls",'Suppression and % 4ab'!AM22,'Suppression and % 4ab'!BU22))</f>
        <v>42.4</v>
      </c>
      <c r="E8" s="695"/>
      <c r="F8" s="696">
        <f>IF($AN$3="Boys",'Suppression and % 4ab'!F22,IF($AN$3="Girls",'Suppression and % 4ab'!AN22,'Suppression and % 4ab'!BV22))</f>
        <v>25.2</v>
      </c>
      <c r="G8" s="696">
        <f>IF($AN$3="Boys",'Suppression and % 4ab'!G22,IF($AN$3="Girls",'Suppression and % 4ab'!AO22,'Suppression and % 4ab'!BW22))</f>
        <v>41.1</v>
      </c>
      <c r="H8" s="696">
        <f>IF($AN$3="Boys",'Suppression and % 4ab'!H22,IF($AN$3="Girls",'Suppression and % 4ab'!AP22,'Suppression and % 4ab'!BX22))</f>
        <v>60.5</v>
      </c>
      <c r="I8" s="696"/>
      <c r="J8" s="694">
        <f>IF($AN$3="Boys",'Suppression and % 4ab'!X22,IF($AN$3="Girls",'Suppression and % 4ab'!BF22,'Suppression and % 4ab'!CN22))</f>
        <v>2.6</v>
      </c>
      <c r="K8" s="694">
        <f>IF($AN$3="Boys",'Suppression and % 4ab'!Y22,IF($AN$3="Girls",'Suppression and % 4ab'!BG22,'Suppression and % 4ab'!CO22))</f>
        <v>24.3</v>
      </c>
      <c r="L8" s="694">
        <f>IF($AN$3="Boys",'Suppression and % 4ab'!Z22,IF($AN$3="Girls",'Suppression and % 4ab'!BH22,'Suppression and % 4ab'!CP22))</f>
        <v>76.7</v>
      </c>
      <c r="M8" s="694"/>
      <c r="N8" s="696">
        <f>IF($AN$3="Boys",'Suppression and % 4ab'!U22,IF($AN$3="Girls",'Suppression and % 4ab'!BC22,'Suppression and % 4ab'!CK22))</f>
        <v>10.8</v>
      </c>
      <c r="O8" s="696">
        <f>IF($AN$3="Boys",'Suppression and % 4ab'!V22,IF($AN$3="Girls",'Suppression and % 4ab'!BD22,'Suppression and % 4ab'!CL22))</f>
        <v>55.5</v>
      </c>
      <c r="P8" s="696">
        <f>IF($AN$3="Boys",'Suppression and % 4ab'!W22,IF($AN$3="Girls",'Suppression and % 4ab'!BE22,'Suppression and % 4ab'!CM22))</f>
        <v>92.8</v>
      </c>
      <c r="Q8" s="696">
        <f>IF($AN$3="Boys",'Suppression and % 4ab'!X22,IF($AN$3="Girls",'Suppression and % 4ab'!BF22,'Suppression and % 4ab'!CN22))</f>
        <v>2.6</v>
      </c>
      <c r="R8" s="694">
        <f>IF($AN$3="Boys",'Suppression and % 4ab'!AA22,IF($AN$3="Girls",'Suppression and % 4ab'!BI22,'Suppression and % 4ab'!CQ22))</f>
        <v>9</v>
      </c>
      <c r="S8" s="694">
        <f>IF($AN$3="Boys",'Suppression and % 4ab'!AB22,IF($AN$3="Girls",'Suppression and % 4ab'!BJ22,'Suppression and % 4ab'!CR22))</f>
        <v>29.2</v>
      </c>
      <c r="T8" s="694">
        <f>IF($AN$3="Boys",'Suppression and % 4ab'!AC22,IF($AN$3="Girls",'Suppression and % 4ab'!BK22,'Suppression and % 4ab'!CS22))</f>
        <v>58.3</v>
      </c>
      <c r="U8" s="695"/>
      <c r="V8" s="696">
        <f>IF($AN$3="Boys",'Suppression and % 4ab'!AG22,IF($AN$3="Girls",'Suppression and % 4ab'!BO22,'Suppression and % 4ab'!CW22))</f>
        <v>0.6</v>
      </c>
      <c r="W8" s="696">
        <f>IF($AN$3="Boys",'Suppression and % 4ab'!AH22,IF($AN$3="Girls",'Suppression and % 4ab'!BP22,'Suppression and % 4ab'!CX22))</f>
        <v>7.7</v>
      </c>
      <c r="X8" s="696">
        <f>IF($AN$3="Boys",'Suppression and % 4ab'!AI22,IF($AN$3="Girls",'Suppression and % 4ab'!BQ22,'Suppression and % 4ab'!CY22))</f>
        <v>43.1</v>
      </c>
      <c r="Y8" s="694"/>
      <c r="Z8" s="694">
        <f>IF($AN$3="Boys",'Suppression and % 4ab'!AD22,IF($AN$3="Girls",'Suppression and % 4ab'!BL22,'Suppression and % 4ab'!CT22))</f>
        <v>1</v>
      </c>
      <c r="AA8" s="694">
        <f>IF($AN$3="Boys",'Suppression and % 4ab'!AE22,IF($AN$3="Girls",'Suppression and % 4ab'!BM22,'Suppression and % 4ab'!CU22))</f>
        <v>10.7</v>
      </c>
      <c r="AB8" s="694">
        <f>IF($AN$3="Boys",'Suppression and % 4ab'!AF22,IF($AN$3="Girls",'Suppression and % 4ab'!BN22,'Suppression and % 4ab'!CV22))</f>
        <v>45.7</v>
      </c>
      <c r="AC8" s="90"/>
      <c r="AD8" s="697">
        <f>IF($AN$3="Boys",'Suppression and % 4ab'!L22,IF($AN$3="Girls",'Suppression and % 4ab'!AT22,'Suppression and % 4ab'!CB22))</f>
        <v>0</v>
      </c>
      <c r="AE8" s="697">
        <f>IF($AN$3="Boys",'Suppression and % 4ab'!M22,IF($AN$3="Girls",'Suppression and % 4ab'!AU22,'Suppression and % 4ab'!CC22))</f>
        <v>0</v>
      </c>
      <c r="AF8" s="697">
        <f>IF($AN$3="Boys",'Suppression and % 4ab'!N22,IF($AN$3="Girls",'Suppression and % 4ab'!AV22,'Suppression and % 4ab'!CD22))</f>
        <v>0</v>
      </c>
      <c r="AG8" s="695"/>
      <c r="AH8" s="698">
        <f>IF($AN$3="Boys",'Suppression and % 4ab'!O22,IF($AN$3="Girls",'Suppression and % 4ab'!AW22,'Suppression and % 4ab'!CE22))</f>
        <v>-0.01</v>
      </c>
      <c r="AI8" s="698">
        <f>IF($AN$3="Boys",'Suppression and % 4ab'!P22,IF($AN$3="Girls",'Suppression and % 4ab'!AX22,'Suppression and % 4ab'!CF22))</f>
        <v>-0.01</v>
      </c>
      <c r="AJ8" s="698">
        <f>IF($AN$3="Boys",'Suppression and % 4ab'!Q22,IF($AN$3="Girls",'Suppression and % 4ab'!AY22,'Suppression and % 4ab'!CG22))</f>
        <v>0</v>
      </c>
      <c r="AK8" s="695"/>
      <c r="AL8" s="517">
        <f>IF($AN$3="Boys",'Suppression and % 4ab'!R22,IF($AN$3="Girls",'Suppression and % 4ab'!AZ22,'Suppression and % 4ab'!CH22))</f>
        <v>0.01</v>
      </c>
      <c r="AM8" s="517">
        <f>IF($AN$3="Boys",'Suppression and % 4ab'!S22,IF($AN$3="Girls",'Suppression and % 4ab'!BA22,'Suppression and % 4ab'!CI22))</f>
        <v>0</v>
      </c>
      <c r="AN8" s="517">
        <f>IF($AN$3="Boys",'Suppression and % 4ab'!T22,IF($AN$3="Girls",'Suppression and % 4ab'!BB22,'Suppression and % 4ab'!CJ22))</f>
        <v>0.01</v>
      </c>
      <c r="AO8" s="695"/>
      <c r="AP8" s="90"/>
    </row>
    <row r="9" spans="1:44" s="379" customFormat="1" ht="20.45" customHeight="1" x14ac:dyDescent="0.3">
      <c r="A9" s="88" t="s">
        <v>419</v>
      </c>
      <c r="B9" s="694">
        <f>IF($AN$3="Boys",'Suppression and % 4ab'!C23,IF($AN$3="Girls",'Suppression and % 4ab'!AK23,'Suppression and % 4ab'!BS23))</f>
        <v>13.1</v>
      </c>
      <c r="C9" s="694">
        <f>IF($AN$3="Boys",'Suppression and % 4ab'!D23,IF($AN$3="Girls",'Suppression and % 4ab'!AL23,'Suppression and % 4ab'!BT23))</f>
        <v>46.1</v>
      </c>
      <c r="D9" s="694">
        <f>IF($AN$3="Boys",'Suppression and % 4ab'!E23,IF($AN$3="Girls",'Suppression and % 4ab'!AM23,'Suppression and % 4ab'!BU23))</f>
        <v>40.799999999999997</v>
      </c>
      <c r="E9" s="695"/>
      <c r="F9" s="696">
        <f>IF($AN$3="Boys",'Suppression and % 4ab'!F23,IF($AN$3="Girls",'Suppression and % 4ab'!AN23,'Suppression and % 4ab'!BV23))</f>
        <v>24.7</v>
      </c>
      <c r="G9" s="696">
        <f>IF($AN$3="Boys",'Suppression and % 4ab'!G23,IF($AN$3="Girls",'Suppression and % 4ab'!AO23,'Suppression and % 4ab'!BW23))</f>
        <v>40.6</v>
      </c>
      <c r="H9" s="696">
        <f>IF($AN$3="Boys",'Suppression and % 4ab'!H23,IF($AN$3="Girls",'Suppression and % 4ab'!AP23,'Suppression and % 4ab'!BX23))</f>
        <v>59.4</v>
      </c>
      <c r="I9" s="695"/>
      <c r="J9" s="694">
        <f>IF($AN$3="Boys",'Suppression and % 4ab'!X23,IF($AN$3="Girls",'Suppression and % 4ab'!BF23,'Suppression and % 4ab'!CN23))</f>
        <v>2.6</v>
      </c>
      <c r="K9" s="694">
        <f>IF($AN$3="Boys",'Suppression and % 4ab'!Y23,IF($AN$3="Girls",'Suppression and % 4ab'!BG23,'Suppression and % 4ab'!CO23))</f>
        <v>23.1</v>
      </c>
      <c r="L9" s="694">
        <f>IF($AN$3="Boys",'Suppression and % 4ab'!Z23,IF($AN$3="Girls",'Suppression and % 4ab'!BH23,'Suppression and % 4ab'!CP23))</f>
        <v>74.599999999999994</v>
      </c>
      <c r="M9" s="694"/>
      <c r="N9" s="696">
        <f>IF($AN$3="Boys",'Suppression and % 4ab'!U23,IF($AN$3="Girls",'Suppression and % 4ab'!BC23,'Suppression and % 4ab'!CK23))</f>
        <v>10.4</v>
      </c>
      <c r="O9" s="696">
        <f>IF($AN$3="Boys",'Suppression and % 4ab'!V23,IF($AN$3="Girls",'Suppression and % 4ab'!BD23,'Suppression and % 4ab'!CL23))</f>
        <v>54.1</v>
      </c>
      <c r="P9" s="696">
        <f>IF($AN$3="Boys",'Suppression and % 4ab'!W23,IF($AN$3="Girls",'Suppression and % 4ab'!BE23,'Suppression and % 4ab'!CM23))</f>
        <v>92</v>
      </c>
      <c r="Q9" s="695"/>
      <c r="R9" s="694">
        <f>IF($AN$3="Boys",'Suppression and % 4ab'!AA23,IF($AN$3="Girls",'Suppression and % 4ab'!BI23,'Suppression and % 4ab'!CQ23))</f>
        <v>9.1</v>
      </c>
      <c r="S9" s="694">
        <f>IF($AN$3="Boys",'Suppression and % 4ab'!AB23,IF($AN$3="Girls",'Suppression and % 4ab'!BJ23,'Suppression and % 4ab'!CR23))</f>
        <v>28.1</v>
      </c>
      <c r="T9" s="694">
        <f>IF($AN$3="Boys",'Suppression and % 4ab'!AC23,IF($AN$3="Girls",'Suppression and % 4ab'!BK23,'Suppression and % 4ab'!CS23))</f>
        <v>55.7</v>
      </c>
      <c r="U9" s="695"/>
      <c r="V9" s="696">
        <f>IF($AN$3="Boys",'Suppression and % 4ab'!AG23,IF($AN$3="Girls",'Suppression and % 4ab'!BO23,'Suppression and % 4ab'!CW23))</f>
        <v>0.6</v>
      </c>
      <c r="W9" s="696">
        <f>IF($AN$3="Boys",'Suppression and % 4ab'!AH23,IF($AN$3="Girls",'Suppression and % 4ab'!BP23,'Suppression and % 4ab'!CX23))</f>
        <v>7.4</v>
      </c>
      <c r="X9" s="696">
        <f>IF($AN$3="Boys",'Suppression and % 4ab'!AI23,IF($AN$3="Girls",'Suppression and % 4ab'!BQ23,'Suppression and % 4ab'!CY23))</f>
        <v>40.200000000000003</v>
      </c>
      <c r="Y9" s="694"/>
      <c r="Z9" s="694">
        <f>IF($AN$3="Boys",'Suppression and % 4ab'!AD23,IF($AN$3="Girls",'Suppression and % 4ab'!BL23,'Suppression and % 4ab'!CT23))</f>
        <v>1.1000000000000001</v>
      </c>
      <c r="AA9" s="694">
        <f>IF($AN$3="Boys",'Suppression and % 4ab'!AE23,IF($AN$3="Girls",'Suppression and % 4ab'!BM23,'Suppression and % 4ab'!CU23))</f>
        <v>10.3</v>
      </c>
      <c r="AB9" s="694">
        <f>IF($AN$3="Boys",'Suppression and % 4ab'!AF23,IF($AN$3="Girls",'Suppression and % 4ab'!BN23,'Suppression and % 4ab'!CV23))</f>
        <v>43</v>
      </c>
      <c r="AC9" s="90"/>
      <c r="AD9" s="697">
        <f>IF($AN$3="Boys",'Suppression and % 4ab'!L23,IF($AN$3="Girls",'Suppression and % 4ab'!AT23,'Suppression and % 4ab'!CB23))</f>
        <v>-0.05</v>
      </c>
      <c r="AE9" s="697">
        <f>IF($AN$3="Boys",'Suppression and % 4ab'!M23,IF($AN$3="Girls",'Suppression and % 4ab'!AU23,'Suppression and % 4ab'!CC23))</f>
        <v>-0.05</v>
      </c>
      <c r="AF9" s="697">
        <f>IF($AN$3="Boys",'Suppression and % 4ab'!N23,IF($AN$3="Girls",'Suppression and % 4ab'!AV23,'Suppression and % 4ab'!CD23))</f>
        <v>-0.06</v>
      </c>
      <c r="AG9" s="90"/>
      <c r="AH9" s="698">
        <f>IF($AN$3="Boys",'Suppression and % 4ab'!O23,IF($AN$3="Girls",'Suppression and % 4ab'!AW23,'Suppression and % 4ab'!CE23))</f>
        <v>-0.06</v>
      </c>
      <c r="AI9" s="698">
        <f>IF($AN$3="Boys",'Suppression and % 4ab'!P23,IF($AN$3="Girls",'Suppression and % 4ab'!AX23,'Suppression and % 4ab'!CF23))</f>
        <v>-0.06</v>
      </c>
      <c r="AJ9" s="698">
        <f>IF($AN$3="Boys",'Suppression and % 4ab'!Q23,IF($AN$3="Girls",'Suppression and % 4ab'!AY23,'Suppression and % 4ab'!CG23))</f>
        <v>-7.0000000000000007E-2</v>
      </c>
      <c r="AK9" s="695"/>
      <c r="AL9" s="517">
        <f>IF($AN$3="Boys",'Suppression and % 4ab'!R23,IF($AN$3="Girls",'Suppression and % 4ab'!AZ23,'Suppression and % 4ab'!CH23))</f>
        <v>-0.03</v>
      </c>
      <c r="AM9" s="517">
        <f>IF($AN$3="Boys",'Suppression and % 4ab'!S23,IF($AN$3="Girls",'Suppression and % 4ab'!BA23,'Suppression and % 4ab'!CI23))</f>
        <v>-0.04</v>
      </c>
      <c r="AN9" s="517">
        <f>IF($AN$3="Boys",'Suppression and % 4ab'!T23,IF($AN$3="Girls",'Suppression and % 4ab'!BB23,'Suppression and % 4ab'!CJ23))</f>
        <v>-0.05</v>
      </c>
      <c r="AO9" s="695"/>
      <c r="AP9" s="695"/>
    </row>
    <row r="10" spans="1:44" s="379" customFormat="1" ht="15" customHeight="1" x14ac:dyDescent="0.3">
      <c r="A10" s="105" t="s">
        <v>410</v>
      </c>
      <c r="B10" s="694">
        <f>IF($AN$3="Boys",'Suppression and % 4ab'!C24,IF($AN$3="Girls",'Suppression and % 4ab'!AK24,'Suppression and % 4ab'!BS24))</f>
        <v>12.5</v>
      </c>
      <c r="C10" s="694">
        <f>IF($AN$3="Boys",'Suppression and % 4ab'!D24,IF($AN$3="Girls",'Suppression and % 4ab'!AL24,'Suppression and % 4ab'!BT24))</f>
        <v>44.3</v>
      </c>
      <c r="D10" s="694">
        <f>IF($AN$3="Boys",'Suppression and % 4ab'!E24,IF($AN$3="Girls",'Suppression and % 4ab'!AM24,'Suppression and % 4ab'!BU24))</f>
        <v>43.3</v>
      </c>
      <c r="E10" s="695"/>
      <c r="F10" s="696">
        <f>IF($AN$3="Boys",'Suppression and % 4ab'!F24,IF($AN$3="Girls",'Suppression and % 4ab'!AN24,'Suppression and % 4ab'!BV24))</f>
        <v>25.6</v>
      </c>
      <c r="G10" s="696">
        <f>IF($AN$3="Boys",'Suppression and % 4ab'!G24,IF($AN$3="Girls",'Suppression and % 4ab'!AO24,'Suppression and % 4ab'!BW24))</f>
        <v>41.5</v>
      </c>
      <c r="H10" s="696">
        <f>IF($AN$3="Boys",'Suppression and % 4ab'!H24,IF($AN$3="Girls",'Suppression and % 4ab'!AP24,'Suppression and % 4ab'!BX24))</f>
        <v>61.1</v>
      </c>
      <c r="I10" s="695"/>
      <c r="J10" s="694">
        <f>IF($AN$3="Boys",'Suppression and % 4ab'!X24,IF($AN$3="Girls",'Suppression and % 4ab'!BF24,'Suppression and % 4ab'!CN24))</f>
        <v>2.6</v>
      </c>
      <c r="K10" s="694">
        <f>IF($AN$3="Boys",'Suppression and % 4ab'!Y24,IF($AN$3="Girls",'Suppression and % 4ab'!BG24,'Suppression and % 4ab'!CO24))</f>
        <v>25</v>
      </c>
      <c r="L10" s="694">
        <f>IF($AN$3="Boys",'Suppression and % 4ab'!Z24,IF($AN$3="Girls",'Suppression and % 4ab'!BH24,'Suppression and % 4ab'!CP24))</f>
        <v>77.8</v>
      </c>
      <c r="M10" s="694"/>
      <c r="N10" s="696">
        <f>IF($AN$3="Boys",'Suppression and % 4ab'!U24,IF($AN$3="Girls",'Suppression and % 4ab'!BC24,'Suppression and % 4ab'!CK24))</f>
        <v>11.1</v>
      </c>
      <c r="O10" s="696">
        <f>IF($AN$3="Boys",'Suppression and % 4ab'!V24,IF($AN$3="Girls",'Suppression and % 4ab'!BD24,'Suppression and % 4ab'!CL24))</f>
        <v>56.3</v>
      </c>
      <c r="P10" s="696">
        <f>IF($AN$3="Boys",'Suppression and % 4ab'!W24,IF($AN$3="Girls",'Suppression and % 4ab'!BE24,'Suppression and % 4ab'!CM24))</f>
        <v>93.2</v>
      </c>
      <c r="Q10" s="695"/>
      <c r="R10" s="694">
        <f>IF($AN$3="Boys",'Suppression and % 4ab'!AA24,IF($AN$3="Girls",'Suppression and % 4ab'!BI24,'Suppression and % 4ab'!CQ24))</f>
        <v>9</v>
      </c>
      <c r="S10" s="694">
        <f>IF($AN$3="Boys",'Suppression and % 4ab'!AB24,IF($AN$3="Girls",'Suppression and % 4ab'!BJ24,'Suppression and % 4ab'!CR24))</f>
        <v>29.9</v>
      </c>
      <c r="T10" s="694">
        <f>IF($AN$3="Boys",'Suppression and % 4ab'!AC24,IF($AN$3="Girls",'Suppression and % 4ab'!BK24,'Suppression and % 4ab'!CS24))</f>
        <v>59.6</v>
      </c>
      <c r="U10" s="695"/>
      <c r="V10" s="696">
        <f>IF($AN$3="Boys",'Suppression and % 4ab'!AG24,IF($AN$3="Girls",'Suppression and % 4ab'!BO24,'Suppression and % 4ab'!CW24))</f>
        <v>0.5</v>
      </c>
      <c r="W10" s="696">
        <f>IF($AN$3="Boys",'Suppression and % 4ab'!AH24,IF($AN$3="Girls",'Suppression and % 4ab'!BP24,'Suppression and % 4ab'!CX24))</f>
        <v>7.9</v>
      </c>
      <c r="X10" s="696">
        <f>IF($AN$3="Boys",'Suppression and % 4ab'!AI24,IF($AN$3="Girls",'Suppression and % 4ab'!BQ24,'Suppression and % 4ab'!CY24))</f>
        <v>44.4</v>
      </c>
      <c r="Y10" s="694"/>
      <c r="Z10" s="694">
        <f>IF($AN$3="Boys",'Suppression and % 4ab'!AD24,IF($AN$3="Girls",'Suppression and % 4ab'!BL24,'Suppression and % 4ab'!CT24))</f>
        <v>0.9</v>
      </c>
      <c r="AA10" s="694">
        <f>IF($AN$3="Boys",'Suppression and % 4ab'!AE24,IF($AN$3="Girls",'Suppression and % 4ab'!BM24,'Suppression and % 4ab'!CU24))</f>
        <v>10.9</v>
      </c>
      <c r="AB10" s="694">
        <f>IF($AN$3="Boys",'Suppression and % 4ab'!AF24,IF($AN$3="Girls",'Suppression and % 4ab'!BN24,'Suppression and % 4ab'!CV24))</f>
        <v>46.9</v>
      </c>
      <c r="AC10" s="90"/>
      <c r="AD10" s="697">
        <f>IF($AN$3="Boys",'Suppression and % 4ab'!L24,IF($AN$3="Girls",'Suppression and % 4ab'!AT24,'Suppression and % 4ab'!CB24))</f>
        <v>0.04</v>
      </c>
      <c r="AE10" s="697">
        <f>IF($AN$3="Boys",'Suppression and % 4ab'!M24,IF($AN$3="Girls",'Suppression and % 4ab'!AU24,'Suppression and % 4ab'!CC24))</f>
        <v>0.03</v>
      </c>
      <c r="AF10" s="697">
        <f>IF($AN$3="Boys",'Suppression and % 4ab'!N24,IF($AN$3="Girls",'Suppression and % 4ab'!AV24,'Suppression and % 4ab'!CD24))</f>
        <v>0.04</v>
      </c>
      <c r="AG10" s="90"/>
      <c r="AH10" s="698">
        <f>IF($AN$3="Boys",'Suppression and % 4ab'!O24,IF($AN$3="Girls",'Suppression and % 4ab'!AW24,'Suppression and % 4ab'!CE24))</f>
        <v>0.02</v>
      </c>
      <c r="AI10" s="698">
        <f>IF($AN$3="Boys",'Suppression and % 4ab'!P24,IF($AN$3="Girls",'Suppression and % 4ab'!AX24,'Suppression and % 4ab'!CF24))</f>
        <v>0.02</v>
      </c>
      <c r="AJ10" s="698">
        <f>IF($AN$3="Boys",'Suppression and % 4ab'!Q24,IF($AN$3="Girls",'Suppression and % 4ab'!AY24,'Suppression and % 4ab'!CG24))</f>
        <v>0.03</v>
      </c>
      <c r="AK10" s="695"/>
      <c r="AL10" s="517">
        <f>IF($AN$3="Boys",'Suppression and % 4ab'!R24,IF($AN$3="Girls",'Suppression and % 4ab'!AZ24,'Suppression and % 4ab'!CH24))</f>
        <v>0.05</v>
      </c>
      <c r="AM10" s="517">
        <f>IF($AN$3="Boys",'Suppression and % 4ab'!S24,IF($AN$3="Girls",'Suppression and % 4ab'!BA24,'Suppression and % 4ab'!CI24))</f>
        <v>0.04</v>
      </c>
      <c r="AN10" s="517">
        <f>IF($AN$3="Boys",'Suppression and % 4ab'!T24,IF($AN$3="Girls",'Suppression and % 4ab'!BB24,'Suppression and % 4ab'!CJ24))</f>
        <v>0.04</v>
      </c>
      <c r="AO10" s="695"/>
      <c r="AP10" s="695"/>
    </row>
    <row r="11" spans="1:44" s="379" customFormat="1" ht="9.9499999999999993" customHeight="1" x14ac:dyDescent="0.3">
      <c r="A11" s="106" t="s">
        <v>127</v>
      </c>
      <c r="B11" s="694">
        <f>IF($AN$3="Boys",'Suppression and % 4ab'!C25,IF($AN$3="Girls",'Suppression and % 4ab'!AK25,'Suppression and % 4ab'!BS25))</f>
        <v>17.5</v>
      </c>
      <c r="C11" s="694">
        <f>IF($AN$3="Boys",'Suppression and % 4ab'!D25,IF($AN$3="Girls",'Suppression and % 4ab'!AL25,'Suppression and % 4ab'!BT25))</f>
        <v>50.7</v>
      </c>
      <c r="D11" s="694">
        <f>IF($AN$3="Boys",'Suppression and % 4ab'!E25,IF($AN$3="Girls",'Suppression and % 4ab'!AM25,'Suppression and % 4ab'!BU25))</f>
        <v>31.8</v>
      </c>
      <c r="E11" s="695"/>
      <c r="F11" s="696">
        <f>IF($AN$3="Boys",'Suppression and % 4ab'!F25,IF($AN$3="Girls",'Suppression and % 4ab'!AN25,'Suppression and % 4ab'!BV25))</f>
        <v>25.2</v>
      </c>
      <c r="G11" s="696">
        <f>IF($AN$3="Boys",'Suppression and % 4ab'!G25,IF($AN$3="Girls",'Suppression and % 4ab'!AO25,'Suppression and % 4ab'!BW25))</f>
        <v>39.6</v>
      </c>
      <c r="H11" s="696">
        <f>IF($AN$3="Boys",'Suppression and % 4ab'!H25,IF($AN$3="Girls",'Suppression and % 4ab'!AP25,'Suppression and % 4ab'!BX25))</f>
        <v>56.9</v>
      </c>
      <c r="I11" s="695"/>
      <c r="J11" s="694">
        <f>IF($AN$3="Boys",'Suppression and % 4ab'!X25,IF($AN$3="Girls",'Suppression and % 4ab'!BF25,'Suppression and % 4ab'!CN25))</f>
        <v>2.2999999999999998</v>
      </c>
      <c r="K11" s="694">
        <f>IF($AN$3="Boys",'Suppression and % 4ab'!Y25,IF($AN$3="Girls",'Suppression and % 4ab'!BG25,'Suppression and % 4ab'!CO25))</f>
        <v>20.7</v>
      </c>
      <c r="L11" s="694">
        <f>IF($AN$3="Boys",'Suppression and % 4ab'!Z25,IF($AN$3="Girls",'Suppression and % 4ab'!BH25,'Suppression and % 4ab'!CP25))</f>
        <v>69.099999999999994</v>
      </c>
      <c r="M11" s="694"/>
      <c r="N11" s="696">
        <f>IF($AN$3="Boys",'Suppression and % 4ab'!U25,IF($AN$3="Girls",'Suppression and % 4ab'!BC25,'Suppression and % 4ab'!CK25))</f>
        <v>9.6999999999999993</v>
      </c>
      <c r="O11" s="696">
        <f>IF($AN$3="Boys",'Suppression and % 4ab'!V25,IF($AN$3="Girls",'Suppression and % 4ab'!BD25,'Suppression and % 4ab'!CL25))</f>
        <v>48.9</v>
      </c>
      <c r="P11" s="696">
        <f>IF($AN$3="Boys",'Suppression and % 4ab'!W25,IF($AN$3="Girls",'Suppression and % 4ab'!BE25,'Suppression and % 4ab'!CM25))</f>
        <v>88.8</v>
      </c>
      <c r="Q11" s="695"/>
      <c r="R11" s="694">
        <f>IF($AN$3="Boys",'Suppression and % 4ab'!AA25,IF($AN$3="Girls",'Suppression and % 4ab'!BI25,'Suppression and % 4ab'!CQ25))</f>
        <v>8.8000000000000007</v>
      </c>
      <c r="S11" s="694">
        <f>IF($AN$3="Boys",'Suppression and % 4ab'!AB25,IF($AN$3="Girls",'Suppression and % 4ab'!BJ25,'Suppression and % 4ab'!CR25))</f>
        <v>25</v>
      </c>
      <c r="T11" s="694">
        <f>IF($AN$3="Boys",'Suppression and % 4ab'!AC25,IF($AN$3="Girls",'Suppression and % 4ab'!BK25,'Suppression and % 4ab'!CS25))</f>
        <v>48.8</v>
      </c>
      <c r="U11" s="695"/>
      <c r="V11" s="696">
        <f>IF($AN$3="Boys",'Suppression and % 4ab'!AG25,IF($AN$3="Girls",'Suppression and % 4ab'!BO25,'Suppression and % 4ab'!CW25))</f>
        <v>0.5</v>
      </c>
      <c r="W11" s="696">
        <f>IF($AN$3="Boys",'Suppression and % 4ab'!AH25,IF($AN$3="Girls",'Suppression and % 4ab'!BP25,'Suppression and % 4ab'!CX25))</f>
        <v>5.5</v>
      </c>
      <c r="X11" s="696">
        <f>IF($AN$3="Boys",'Suppression and % 4ab'!AI25,IF($AN$3="Girls",'Suppression and % 4ab'!BQ25,'Suppression and % 4ab'!CY25))</f>
        <v>31.2</v>
      </c>
      <c r="Y11" s="694"/>
      <c r="Z11" s="694">
        <f>IF($AN$3="Boys",'Suppression and % 4ab'!AD25,IF($AN$3="Girls",'Suppression and % 4ab'!BL25,'Suppression and % 4ab'!CT25))</f>
        <v>0.8</v>
      </c>
      <c r="AA11" s="694">
        <f>IF($AN$3="Boys",'Suppression and % 4ab'!AE25,IF($AN$3="Girls",'Suppression and % 4ab'!BM25,'Suppression and % 4ab'!CU25))</f>
        <v>7.6</v>
      </c>
      <c r="AB11" s="694">
        <f>IF($AN$3="Boys",'Suppression and % 4ab'!AF25,IF($AN$3="Girls",'Suppression and % 4ab'!BN25,'Suppression and % 4ab'!CV25))</f>
        <v>33.5</v>
      </c>
      <c r="AC11" s="90"/>
      <c r="AD11" s="697">
        <f>IF($AN$3="Boys",'Suppression and % 4ab'!L25,IF($AN$3="Girls",'Suppression and % 4ab'!AT25,'Suppression and % 4ab'!CB25))</f>
        <v>0.02</v>
      </c>
      <c r="AE11" s="697">
        <f>IF($AN$3="Boys",'Suppression and % 4ab'!M25,IF($AN$3="Girls",'Suppression and % 4ab'!AU25,'Suppression and % 4ab'!CC25))</f>
        <v>-0.11</v>
      </c>
      <c r="AF11" s="697">
        <f>IF($AN$3="Boys",'Suppression and % 4ab'!N25,IF($AN$3="Girls",'Suppression and % 4ab'!AV25,'Suppression and % 4ab'!CD25))</f>
        <v>-0.22</v>
      </c>
      <c r="AG11" s="90"/>
      <c r="AH11" s="698">
        <f>IF($AN$3="Boys",'Suppression and % 4ab'!O25,IF($AN$3="Girls",'Suppression and % 4ab'!AW25,'Suppression and % 4ab'!CE25))</f>
        <v>0</v>
      </c>
      <c r="AI11" s="698">
        <f>IF($AN$3="Boys",'Suppression and % 4ab'!P25,IF($AN$3="Girls",'Suppression and % 4ab'!AX25,'Suppression and % 4ab'!CF25))</f>
        <v>-0.12</v>
      </c>
      <c r="AJ11" s="698">
        <f>IF($AN$3="Boys",'Suppression and % 4ab'!Q25,IF($AN$3="Girls",'Suppression and % 4ab'!AY25,'Suppression and % 4ab'!CG25))</f>
        <v>-0.23</v>
      </c>
      <c r="AK11" s="695"/>
      <c r="AL11" s="517">
        <f>IF($AN$3="Boys",'Suppression and % 4ab'!R25,IF($AN$3="Girls",'Suppression and % 4ab'!AZ25,'Suppression and % 4ab'!CH25))</f>
        <v>0.04</v>
      </c>
      <c r="AM11" s="517">
        <f>IF($AN$3="Boys",'Suppression and % 4ab'!S25,IF($AN$3="Girls",'Suppression and % 4ab'!BA25,'Suppression and % 4ab'!CI25))</f>
        <v>-0.1</v>
      </c>
      <c r="AN11" s="517">
        <f>IF($AN$3="Boys",'Suppression and % 4ab'!T25,IF($AN$3="Girls",'Suppression and % 4ab'!BB25,'Suppression and % 4ab'!CJ25))</f>
        <v>-0.2</v>
      </c>
      <c r="AO11" s="695"/>
      <c r="AP11" s="695"/>
    </row>
    <row r="12" spans="1:44" s="379" customFormat="1" ht="11.25" customHeight="1" x14ac:dyDescent="0.3">
      <c r="A12" s="106" t="s">
        <v>128</v>
      </c>
      <c r="B12" s="694">
        <f>IF($AN$3="Boys",'Suppression and % 4ab'!C26,IF($AN$3="Girls",'Suppression and % 4ab'!AK26,'Suppression and % 4ab'!BS26))</f>
        <v>10.7</v>
      </c>
      <c r="C12" s="694">
        <f>IF($AN$3="Boys",'Suppression and % 4ab'!D26,IF($AN$3="Girls",'Suppression and % 4ab'!AL26,'Suppression and % 4ab'!BT26))</f>
        <v>42</v>
      </c>
      <c r="D12" s="694">
        <f>IF($AN$3="Boys",'Suppression and % 4ab'!E26,IF($AN$3="Girls",'Suppression and % 4ab'!AM26,'Suppression and % 4ab'!BU26))</f>
        <v>47.3</v>
      </c>
      <c r="E12" s="695"/>
      <c r="F12" s="696">
        <f>IF($AN$3="Boys",'Suppression and % 4ab'!F26,IF($AN$3="Girls",'Suppression and % 4ab'!AN26,'Suppression and % 4ab'!BV26))</f>
        <v>25.9</v>
      </c>
      <c r="G12" s="696">
        <f>IF($AN$3="Boys",'Suppression and % 4ab'!G26,IF($AN$3="Girls",'Suppression and % 4ab'!AO26,'Suppression and % 4ab'!BW26))</f>
        <v>42.3</v>
      </c>
      <c r="H12" s="696">
        <f>IF($AN$3="Boys",'Suppression and % 4ab'!H26,IF($AN$3="Girls",'Suppression and % 4ab'!AP26,'Suppression and % 4ab'!BX26))</f>
        <v>62.2</v>
      </c>
      <c r="I12" s="695"/>
      <c r="J12" s="694">
        <f>IF($AN$3="Boys",'Suppression and % 4ab'!X26,IF($AN$3="Girls",'Suppression and % 4ab'!BF26,'Suppression and % 4ab'!CN26))</f>
        <v>2.7</v>
      </c>
      <c r="K12" s="694">
        <f>IF($AN$3="Boys",'Suppression and % 4ab'!Y26,IF($AN$3="Girls",'Suppression and % 4ab'!BG26,'Suppression and % 4ab'!CO26))</f>
        <v>26.9</v>
      </c>
      <c r="L12" s="694">
        <f>IF($AN$3="Boys",'Suppression and % 4ab'!Z26,IF($AN$3="Girls",'Suppression and % 4ab'!BH26,'Suppression and % 4ab'!CP26))</f>
        <v>80</v>
      </c>
      <c r="M12" s="694"/>
      <c r="N12" s="696">
        <f>IF($AN$3="Boys",'Suppression and % 4ab'!U26,IF($AN$3="Girls",'Suppression and % 4ab'!BC26,'Suppression and % 4ab'!CK26))</f>
        <v>11.8</v>
      </c>
      <c r="O12" s="696">
        <f>IF($AN$3="Boys",'Suppression and % 4ab'!V26,IF($AN$3="Girls",'Suppression and % 4ab'!BD26,'Suppression and % 4ab'!CL26))</f>
        <v>59.5</v>
      </c>
      <c r="P12" s="696">
        <f>IF($AN$3="Boys",'Suppression and % 4ab'!W26,IF($AN$3="Girls",'Suppression and % 4ab'!BE26,'Suppression and % 4ab'!CM26))</f>
        <v>94.4</v>
      </c>
      <c r="Q12" s="695"/>
      <c r="R12" s="694">
        <f>IF($AN$3="Boys",'Suppression and % 4ab'!AA26,IF($AN$3="Girls",'Suppression and % 4ab'!BI26,'Suppression and % 4ab'!CQ26))</f>
        <v>9.1999999999999993</v>
      </c>
      <c r="S12" s="694">
        <f>IF($AN$3="Boys",'Suppression and % 4ab'!AB26,IF($AN$3="Girls",'Suppression and % 4ab'!BJ26,'Suppression and % 4ab'!CR26))</f>
        <v>31.9</v>
      </c>
      <c r="T12" s="694">
        <f>IF($AN$3="Boys",'Suppression and % 4ab'!AC26,IF($AN$3="Girls",'Suppression and % 4ab'!BK26,'Suppression and % 4ab'!CS26))</f>
        <v>62.4</v>
      </c>
      <c r="U12" s="695"/>
      <c r="V12" s="696">
        <f>IF($AN$3="Boys",'Suppression and % 4ab'!AG26,IF($AN$3="Girls",'Suppression and % 4ab'!BO26,'Suppression and % 4ab'!CW26))</f>
        <v>0.5</v>
      </c>
      <c r="W12" s="696">
        <f>IF($AN$3="Boys",'Suppression and % 4ab'!AH26,IF($AN$3="Girls",'Suppression and % 4ab'!BP26,'Suppression and % 4ab'!CX26))</f>
        <v>8.9</v>
      </c>
      <c r="X12" s="696">
        <f>IF($AN$3="Boys",'Suppression and % 4ab'!AI26,IF($AN$3="Girls",'Suppression and % 4ab'!BQ26,'Suppression and % 4ab'!CY26))</f>
        <v>47.8</v>
      </c>
      <c r="Y12" s="694"/>
      <c r="Z12" s="694">
        <f>IF($AN$3="Boys",'Suppression and % 4ab'!AD26,IF($AN$3="Girls",'Suppression and % 4ab'!BL26,'Suppression and % 4ab'!CT26))</f>
        <v>1</v>
      </c>
      <c r="AA12" s="694">
        <f>IF($AN$3="Boys",'Suppression and % 4ab'!AE26,IF($AN$3="Girls",'Suppression and % 4ab'!BM26,'Suppression and % 4ab'!CU26))</f>
        <v>12.2</v>
      </c>
      <c r="AB12" s="694">
        <f>IF($AN$3="Boys",'Suppression and % 4ab'!AF26,IF($AN$3="Girls",'Suppression and % 4ab'!BN26,'Suppression and % 4ab'!CV26))</f>
        <v>50.3</v>
      </c>
      <c r="AC12" s="90"/>
      <c r="AD12" s="697">
        <f>IF($AN$3="Boys",'Suppression and % 4ab'!L26,IF($AN$3="Girls",'Suppression and % 4ab'!AT26,'Suppression and % 4ab'!CB26))</f>
        <v>0.05</v>
      </c>
      <c r="AE12" s="697">
        <f>IF($AN$3="Boys",'Suppression and % 4ab'!M26,IF($AN$3="Girls",'Suppression and % 4ab'!AU26,'Suppression and % 4ab'!CC26))</f>
        <v>0.1</v>
      </c>
      <c r="AF12" s="697">
        <f>IF($AN$3="Boys",'Suppression and % 4ab'!N26,IF($AN$3="Girls",'Suppression and % 4ab'!AV26,'Suppression and % 4ab'!CD26))</f>
        <v>0.11</v>
      </c>
      <c r="AG12" s="90"/>
      <c r="AH12" s="698">
        <f>IF($AN$3="Boys",'Suppression and % 4ab'!O26,IF($AN$3="Girls",'Suppression and % 4ab'!AW26,'Suppression and % 4ab'!CE26))</f>
        <v>0.03</v>
      </c>
      <c r="AI12" s="698">
        <f>IF($AN$3="Boys",'Suppression and % 4ab'!P26,IF($AN$3="Girls",'Suppression and % 4ab'!AX26,'Suppression and % 4ab'!CF26))</f>
        <v>0.09</v>
      </c>
      <c r="AJ12" s="698">
        <f>IF($AN$3="Boys",'Suppression and % 4ab'!Q26,IF($AN$3="Girls",'Suppression and % 4ab'!AY26,'Suppression and % 4ab'!CG26))</f>
        <v>0.1</v>
      </c>
      <c r="AK12" s="695"/>
      <c r="AL12" s="517">
        <f>IF($AN$3="Boys",'Suppression and % 4ab'!R26,IF($AN$3="Girls",'Suppression and % 4ab'!AZ26,'Suppression and % 4ab'!CH26))</f>
        <v>0.06</v>
      </c>
      <c r="AM12" s="517">
        <f>IF($AN$3="Boys",'Suppression and % 4ab'!S26,IF($AN$3="Girls",'Suppression and % 4ab'!BA26,'Suppression and % 4ab'!CI26))</f>
        <v>0.11</v>
      </c>
      <c r="AN12" s="517">
        <f>IF($AN$3="Boys",'Suppression and % 4ab'!T26,IF($AN$3="Girls",'Suppression and % 4ab'!BB26,'Suppression and % 4ab'!CJ26))</f>
        <v>0.11</v>
      </c>
      <c r="AO12" s="695"/>
      <c r="AP12" s="695"/>
    </row>
    <row r="13" spans="1:44" s="379" customFormat="1" x14ac:dyDescent="0.3">
      <c r="A13" s="107" t="s">
        <v>65</v>
      </c>
      <c r="B13" s="694">
        <f>IF($AN$3="Boys",'Suppression and % 4ab'!C27,IF($AN$3="Girls",'Suppression and % 4ab'!AK27,'Suppression and % 4ab'!BS27))</f>
        <v>11.9</v>
      </c>
      <c r="C13" s="694">
        <f>IF($AN$3="Boys",'Suppression and % 4ab'!D27,IF($AN$3="Girls",'Suppression and % 4ab'!AL27,'Suppression and % 4ab'!BT27))</f>
        <v>46.8</v>
      </c>
      <c r="D13" s="694">
        <f>IF($AN$3="Boys",'Suppression and % 4ab'!E27,IF($AN$3="Girls",'Suppression and % 4ab'!AM27,'Suppression and % 4ab'!BU27))</f>
        <v>41.3</v>
      </c>
      <c r="E13" s="695"/>
      <c r="F13" s="696">
        <f>IF($AN$3="Boys",'Suppression and % 4ab'!F27,IF($AN$3="Girls",'Suppression and % 4ab'!AN27,'Suppression and % 4ab'!BV27))</f>
        <v>27.9</v>
      </c>
      <c r="G13" s="696">
        <f>IF($AN$3="Boys",'Suppression and % 4ab'!G27,IF($AN$3="Girls",'Suppression and % 4ab'!AO27,'Suppression and % 4ab'!BW27))</f>
        <v>43.3</v>
      </c>
      <c r="H13" s="696">
        <f>IF($AN$3="Boys",'Suppression and % 4ab'!H27,IF($AN$3="Girls",'Suppression and % 4ab'!AP27,'Suppression and % 4ab'!BX27))</f>
        <v>60.4</v>
      </c>
      <c r="I13" s="695"/>
      <c r="J13" s="694">
        <f>IF($AN$3="Boys",'Suppression and % 4ab'!X27,IF($AN$3="Girls",'Suppression and % 4ab'!BF27,'Suppression and % 4ab'!CN27))</f>
        <v>4.8</v>
      </c>
      <c r="K13" s="694">
        <f>IF($AN$3="Boys",'Suppression and % 4ab'!Y27,IF($AN$3="Girls",'Suppression and % 4ab'!BG27,'Suppression and % 4ab'!CO27))</f>
        <v>32.1</v>
      </c>
      <c r="L13" s="694">
        <f>IF($AN$3="Boys",'Suppression and % 4ab'!Z27,IF($AN$3="Girls",'Suppression and % 4ab'!BH27,'Suppression and % 4ab'!CP27))</f>
        <v>78.400000000000006</v>
      </c>
      <c r="M13" s="694"/>
      <c r="N13" s="696">
        <f>IF($AN$3="Boys",'Suppression and % 4ab'!U27,IF($AN$3="Girls",'Suppression and % 4ab'!BC27,'Suppression and % 4ab'!CK27))</f>
        <v>17.600000000000001</v>
      </c>
      <c r="O13" s="696">
        <f>IF($AN$3="Boys",'Suppression and % 4ab'!V27,IF($AN$3="Girls",'Suppression and % 4ab'!BD27,'Suppression and % 4ab'!CL27))</f>
        <v>63.3</v>
      </c>
      <c r="P13" s="696">
        <f>IF($AN$3="Boys",'Suppression and % 4ab'!W27,IF($AN$3="Girls",'Suppression and % 4ab'!BE27,'Suppression and % 4ab'!CM27))</f>
        <v>92.5</v>
      </c>
      <c r="Q13" s="695"/>
      <c r="R13" s="694">
        <f>IF($AN$3="Boys",'Suppression and % 4ab'!AA27,IF($AN$3="Girls",'Suppression and % 4ab'!BI27,'Suppression and % 4ab'!CQ27))</f>
        <v>16.8</v>
      </c>
      <c r="S13" s="694">
        <f>IF($AN$3="Boys",'Suppression and % 4ab'!AB27,IF($AN$3="Girls",'Suppression and % 4ab'!BJ27,'Suppression and % 4ab'!CR27))</f>
        <v>48.6</v>
      </c>
      <c r="T13" s="694">
        <f>IF($AN$3="Boys",'Suppression and % 4ab'!AC27,IF($AN$3="Girls",'Suppression and % 4ab'!BK27,'Suppression and % 4ab'!CS27))</f>
        <v>68.400000000000006</v>
      </c>
      <c r="U13" s="695"/>
      <c r="V13" s="696" t="str">
        <f>IF($AN$3="Boys",'Suppression and % 4ab'!AG27,IF($AN$3="Girls",'Suppression and % 4ab'!BO27,'Suppression and % 4ab'!CW27))</f>
        <v>x</v>
      </c>
      <c r="W13" s="696">
        <f>IF($AN$3="Boys",'Suppression and % 4ab'!AH27,IF($AN$3="Girls",'Suppression and % 4ab'!BP27,'Suppression and % 4ab'!CX27))</f>
        <v>17.2</v>
      </c>
      <c r="X13" s="696">
        <f>IF($AN$3="Boys",'Suppression and % 4ab'!AI27,IF($AN$3="Girls",'Suppression and % 4ab'!BQ27,'Suppression and % 4ab'!CY27))</f>
        <v>49.2</v>
      </c>
      <c r="Y13" s="694"/>
      <c r="Z13" s="694" t="str">
        <f>IF($AN$3="Boys",'Suppression and % 4ab'!AD27,IF($AN$3="Girls",'Suppression and % 4ab'!BL27,'Suppression and % 4ab'!CT27))</f>
        <v>x</v>
      </c>
      <c r="AA13" s="694">
        <f>IF($AN$3="Boys",'Suppression and % 4ab'!AE27,IF($AN$3="Girls",'Suppression and % 4ab'!BM27,'Suppression and % 4ab'!CU27))</f>
        <v>21.8</v>
      </c>
      <c r="AB13" s="694">
        <f>IF($AN$3="Boys",'Suppression and % 4ab'!AF27,IF($AN$3="Girls",'Suppression and % 4ab'!BN27,'Suppression and % 4ab'!CV27))</f>
        <v>52.1</v>
      </c>
      <c r="AC13" s="90"/>
      <c r="AD13" s="697">
        <f>IF($AN$3="Boys",'Suppression and % 4ab'!L27,IF($AN$3="Girls",'Suppression and % 4ab'!AT27,'Suppression and % 4ab'!CB27))</f>
        <v>0.23</v>
      </c>
      <c r="AE13" s="697">
        <f>IF($AN$3="Boys",'Suppression and % 4ab'!M27,IF($AN$3="Girls",'Suppression and % 4ab'!AU27,'Suppression and % 4ab'!CC27))</f>
        <v>0.19</v>
      </c>
      <c r="AF13" s="697">
        <f>IF($AN$3="Boys",'Suppression and % 4ab'!N27,IF($AN$3="Girls",'Suppression and % 4ab'!AV27,'Suppression and % 4ab'!CD27))</f>
        <v>7.0000000000000007E-2</v>
      </c>
      <c r="AG13" s="90"/>
      <c r="AH13" s="698">
        <f>IF($AN$3="Boys",'Suppression and % 4ab'!O27,IF($AN$3="Girls",'Suppression and % 4ab'!AW27,'Suppression and % 4ab'!CE27))</f>
        <v>0.1</v>
      </c>
      <c r="AI13" s="698">
        <f>IF($AN$3="Boys",'Suppression and % 4ab'!P27,IF($AN$3="Girls",'Suppression and % 4ab'!AX27,'Suppression and % 4ab'!CF27))</f>
        <v>0.13</v>
      </c>
      <c r="AJ13" s="698">
        <f>IF($AN$3="Boys",'Suppression and % 4ab'!Q27,IF($AN$3="Girls",'Suppression and % 4ab'!AY27,'Suppression and % 4ab'!CG27))</f>
        <v>0</v>
      </c>
      <c r="AK13" s="695"/>
      <c r="AL13" s="517">
        <f>IF($AN$3="Boys",'Suppression and % 4ab'!R27,IF($AN$3="Girls",'Suppression and % 4ab'!AZ27,'Suppression and % 4ab'!CH27))</f>
        <v>0.36</v>
      </c>
      <c r="AM13" s="517">
        <f>IF($AN$3="Boys",'Suppression and % 4ab'!S27,IF($AN$3="Girls",'Suppression and % 4ab'!BA27,'Suppression and % 4ab'!CI27))</f>
        <v>0.26</v>
      </c>
      <c r="AN13" s="517">
        <f>IF($AN$3="Boys",'Suppression and % 4ab'!T27,IF($AN$3="Girls",'Suppression and % 4ab'!BB27,'Suppression and % 4ab'!CJ27))</f>
        <v>0.14000000000000001</v>
      </c>
      <c r="AO13" s="695"/>
      <c r="AP13" s="695"/>
    </row>
    <row r="14" spans="1:44" s="379" customFormat="1" ht="11.65" x14ac:dyDescent="0.3">
      <c r="A14" s="107" t="s">
        <v>439</v>
      </c>
      <c r="B14" s="694">
        <f>IF($AN$3="Boys",'Suppression and % 4ab'!C28,IF($AN$3="Girls",'Suppression and % 4ab'!AK28,'Suppression and % 4ab'!BS28))</f>
        <v>11.5</v>
      </c>
      <c r="C14" s="694">
        <f>IF($AN$3="Boys",'Suppression and % 4ab'!D28,IF($AN$3="Girls",'Suppression and % 4ab'!AL28,'Suppression and % 4ab'!BT28))</f>
        <v>51</v>
      </c>
      <c r="D14" s="694">
        <f>IF($AN$3="Boys",'Suppression and % 4ab'!E28,IF($AN$3="Girls",'Suppression and % 4ab'!AM28,'Suppression and % 4ab'!BU28))</f>
        <v>37.6</v>
      </c>
      <c r="E14" s="695"/>
      <c r="F14" s="696">
        <f>IF($AN$3="Boys",'Suppression and % 4ab'!F28,IF($AN$3="Girls",'Suppression and % 4ab'!AN28,'Suppression and % 4ab'!BV28))</f>
        <v>21.2</v>
      </c>
      <c r="G14" s="696">
        <f>IF($AN$3="Boys",'Suppression and % 4ab'!G28,IF($AN$3="Girls",'Suppression and % 4ab'!AO28,'Suppression and % 4ab'!BW28))</f>
        <v>33.1</v>
      </c>
      <c r="H14" s="696">
        <f>IF($AN$3="Boys",'Suppression and % 4ab'!H28,IF($AN$3="Girls",'Suppression and % 4ab'!AP28,'Suppression and % 4ab'!BX28))</f>
        <v>47.7</v>
      </c>
      <c r="I14" s="695"/>
      <c r="J14" s="694">
        <f>IF($AN$3="Boys",'Suppression and % 4ab'!X28,IF($AN$3="Girls",'Suppression and % 4ab'!BF28,'Suppression and % 4ab'!CN28))</f>
        <v>1.8</v>
      </c>
      <c r="K14" s="694">
        <f>IF($AN$3="Boys",'Suppression and % 4ab'!Y28,IF($AN$3="Girls",'Suppression and % 4ab'!BG28,'Suppression and % 4ab'!CO28))</f>
        <v>13.4</v>
      </c>
      <c r="L14" s="694">
        <f>IF($AN$3="Boys",'Suppression and % 4ab'!Z28,IF($AN$3="Girls",'Suppression and % 4ab'!BH28,'Suppression and % 4ab'!CP28))</f>
        <v>53.7</v>
      </c>
      <c r="M14" s="694"/>
      <c r="N14" s="696">
        <f>IF($AN$3="Boys",'Suppression and % 4ab'!U28,IF($AN$3="Girls",'Suppression and % 4ab'!BC28,'Suppression and % 4ab'!CK28))</f>
        <v>8</v>
      </c>
      <c r="O14" s="696">
        <f>IF($AN$3="Boys",'Suppression and % 4ab'!V28,IF($AN$3="Girls",'Suppression and % 4ab'!BD28,'Suppression and % 4ab'!CL28))</f>
        <v>42.7</v>
      </c>
      <c r="P14" s="696">
        <f>IF($AN$3="Boys",'Suppression and % 4ab'!W28,IF($AN$3="Girls",'Suppression and % 4ab'!BE28,'Suppression and % 4ab'!CM28))</f>
        <v>80.2</v>
      </c>
      <c r="Q14" s="695"/>
      <c r="R14" s="694">
        <f>IF($AN$3="Boys",'Suppression and % 4ab'!AA28,IF($AN$3="Girls",'Suppression and % 4ab'!BI28,'Suppression and % 4ab'!CQ28))</f>
        <v>8.4</v>
      </c>
      <c r="S14" s="694">
        <f>IF($AN$3="Boys",'Suppression and % 4ab'!AB28,IF($AN$3="Girls",'Suppression and % 4ab'!BJ28,'Suppression and % 4ab'!CR28))</f>
        <v>12.5</v>
      </c>
      <c r="T14" s="694">
        <f>IF($AN$3="Boys",'Suppression and % 4ab'!AC28,IF($AN$3="Girls",'Suppression and % 4ab'!BK28,'Suppression and % 4ab'!CS28))</f>
        <v>19.100000000000001</v>
      </c>
      <c r="U14" s="695"/>
      <c r="V14" s="696" t="str">
        <f>IF($AN$3="Boys",'Suppression and % 4ab'!AG28,IF($AN$3="Girls",'Suppression and % 4ab'!BO28,'Suppression and % 4ab'!CW28))</f>
        <v>x</v>
      </c>
      <c r="W14" s="696" t="str">
        <f>IF($AN$3="Boys",'Suppression and % 4ab'!AH28,IF($AN$3="Girls",'Suppression and % 4ab'!BP28,'Suppression and % 4ab'!CX28))</f>
        <v>x</v>
      </c>
      <c r="X14" s="696">
        <f>IF($AN$3="Boys",'Suppression and % 4ab'!AI28,IF($AN$3="Girls",'Suppression and % 4ab'!BQ28,'Suppression and % 4ab'!CY28))</f>
        <v>6.9</v>
      </c>
      <c r="Y14" s="694"/>
      <c r="Z14" s="694" t="str">
        <f>IF($AN$3="Boys",'Suppression and % 4ab'!AD28,IF($AN$3="Girls",'Suppression and % 4ab'!BL28,'Suppression and % 4ab'!CT28))</f>
        <v>x</v>
      </c>
      <c r="AA14" s="694" t="str">
        <f>IF($AN$3="Boys",'Suppression and % 4ab'!AE28,IF($AN$3="Girls",'Suppression and % 4ab'!BM28,'Suppression and % 4ab'!CU28))</f>
        <v>x</v>
      </c>
      <c r="AB14" s="694">
        <f>IF($AN$3="Boys",'Suppression and % 4ab'!AF28,IF($AN$3="Girls",'Suppression and % 4ab'!BN28,'Suppression and % 4ab'!CV28))</f>
        <v>7.5</v>
      </c>
      <c r="AC14" s="90"/>
      <c r="AD14" s="697">
        <f>IF($AN$3="Boys",'Suppression and % 4ab'!L28,IF($AN$3="Girls",'Suppression and % 4ab'!AT28,'Suppression and % 4ab'!CB28))</f>
        <v>-0.46</v>
      </c>
      <c r="AE14" s="697">
        <f>IF($AN$3="Boys",'Suppression and % 4ab'!M28,IF($AN$3="Girls",'Suppression and % 4ab'!AU28,'Suppression and % 4ab'!CC28))</f>
        <v>-0.78</v>
      </c>
      <c r="AF14" s="697">
        <f>IF($AN$3="Boys",'Suppression and % 4ab'!N28,IF($AN$3="Girls",'Suppression and % 4ab'!AV28,'Suppression and % 4ab'!CD28))</f>
        <v>-1.1000000000000001</v>
      </c>
      <c r="AG14" s="90"/>
      <c r="AH14" s="698">
        <f>IF($AN$3="Boys",'Suppression and % 4ab'!O28,IF($AN$3="Girls",'Suppression and % 4ab'!AW28,'Suppression and % 4ab'!CE28))</f>
        <v>-0.61</v>
      </c>
      <c r="AI14" s="698">
        <f>IF($AN$3="Boys",'Suppression and % 4ab'!P28,IF($AN$3="Girls",'Suppression and % 4ab'!AX28,'Suppression and % 4ab'!CF28))</f>
        <v>-0.85</v>
      </c>
      <c r="AJ14" s="698">
        <f>IF($AN$3="Boys",'Suppression and % 4ab'!Q28,IF($AN$3="Girls",'Suppression and % 4ab'!AY28,'Suppression and % 4ab'!CG28))</f>
        <v>-1.18</v>
      </c>
      <c r="AK14" s="695"/>
      <c r="AL14" s="517">
        <f>IF($AN$3="Boys",'Suppression and % 4ab'!R28,IF($AN$3="Girls",'Suppression and % 4ab'!AZ28,'Suppression and % 4ab'!CH28))</f>
        <v>-0.32</v>
      </c>
      <c r="AM14" s="517">
        <f>IF($AN$3="Boys",'Suppression and % 4ab'!S28,IF($AN$3="Girls",'Suppression and % 4ab'!BA28,'Suppression and % 4ab'!CI28))</f>
        <v>-0.71</v>
      </c>
      <c r="AN14" s="517">
        <f>IF($AN$3="Boys",'Suppression and % 4ab'!T28,IF($AN$3="Girls",'Suppression and % 4ab'!BB28,'Suppression and % 4ab'!CJ28))</f>
        <v>-1.02</v>
      </c>
      <c r="AO14" s="695"/>
      <c r="AP14" s="695"/>
    </row>
    <row r="15" spans="1:44" s="379" customFormat="1" ht="11.65" x14ac:dyDescent="0.3">
      <c r="A15" s="107" t="s">
        <v>440</v>
      </c>
      <c r="B15" s="694">
        <f>IF($AN$3="Boys",'Suppression and % 4ab'!C29,IF($AN$3="Girls",'Suppression and % 4ab'!AK29,'Suppression and % 4ab'!BS29))</f>
        <v>17</v>
      </c>
      <c r="C15" s="694">
        <f>IF($AN$3="Boys",'Suppression and % 4ab'!D29,IF($AN$3="Girls",'Suppression and % 4ab'!AL29,'Suppression and % 4ab'!BT29))</f>
        <v>55.5</v>
      </c>
      <c r="D15" s="694">
        <f>IF($AN$3="Boys",'Suppression and % 4ab'!E29,IF($AN$3="Girls",'Suppression and % 4ab'!AM29,'Suppression and % 4ab'!BU29))</f>
        <v>27.5</v>
      </c>
      <c r="E15" s="695"/>
      <c r="F15" s="696">
        <f>IF($AN$3="Boys",'Suppression and % 4ab'!F29,IF($AN$3="Girls",'Suppression and % 4ab'!AN29,'Suppression and % 4ab'!BV29))</f>
        <v>24.2</v>
      </c>
      <c r="G15" s="696">
        <f>IF($AN$3="Boys",'Suppression and % 4ab'!G29,IF($AN$3="Girls",'Suppression and % 4ab'!AO29,'Suppression and % 4ab'!BW29))</f>
        <v>33.9</v>
      </c>
      <c r="H15" s="696">
        <f>IF($AN$3="Boys",'Suppression and % 4ab'!H29,IF($AN$3="Girls",'Suppression and % 4ab'!AP29,'Suppression and % 4ab'!BX29))</f>
        <v>48.1</v>
      </c>
      <c r="I15" s="695"/>
      <c r="J15" s="694">
        <f>IF($AN$3="Boys",'Suppression and % 4ab'!X29,IF($AN$3="Girls",'Suppression and % 4ab'!BF29,'Suppression and % 4ab'!CN29))</f>
        <v>2</v>
      </c>
      <c r="K15" s="694">
        <f>IF($AN$3="Boys",'Suppression and % 4ab'!Y29,IF($AN$3="Girls",'Suppression and % 4ab'!BG29,'Suppression and % 4ab'!CO29))</f>
        <v>12.5</v>
      </c>
      <c r="L15" s="694">
        <f>IF($AN$3="Boys",'Suppression and % 4ab'!Z29,IF($AN$3="Girls",'Suppression and % 4ab'!BH29,'Suppression and % 4ab'!CP29))</f>
        <v>48.1</v>
      </c>
      <c r="M15" s="694"/>
      <c r="N15" s="696">
        <f>IF($AN$3="Boys",'Suppression and % 4ab'!U29,IF($AN$3="Girls",'Suppression and % 4ab'!BC29,'Suppression and % 4ab'!CK29))</f>
        <v>6.6</v>
      </c>
      <c r="O15" s="696">
        <f>IF($AN$3="Boys",'Suppression and % 4ab'!V29,IF($AN$3="Girls",'Suppression and % 4ab'!BD29,'Suppression and % 4ab'!CL29))</f>
        <v>37.799999999999997</v>
      </c>
      <c r="P15" s="696">
        <f>IF($AN$3="Boys",'Suppression and % 4ab'!W29,IF($AN$3="Girls",'Suppression and % 4ab'!BE29,'Suppression and % 4ab'!CM29))</f>
        <v>77.2</v>
      </c>
      <c r="Q15" s="695"/>
      <c r="R15" s="694">
        <f>IF($AN$3="Boys",'Suppression and % 4ab'!AA29,IF($AN$3="Girls",'Suppression and % 4ab'!BI29,'Suppression and % 4ab'!CQ29))</f>
        <v>1.5</v>
      </c>
      <c r="S15" s="694">
        <f>IF($AN$3="Boys",'Suppression and % 4ab'!AB29,IF($AN$3="Girls",'Suppression and % 4ab'!BJ29,'Suppression and % 4ab'!CR29))</f>
        <v>7.7</v>
      </c>
      <c r="T15" s="694">
        <f>IF($AN$3="Boys",'Suppression and % 4ab'!AC29,IF($AN$3="Girls",'Suppression and % 4ab'!BK29,'Suppression and % 4ab'!CS29))</f>
        <v>15.3</v>
      </c>
      <c r="U15" s="695"/>
      <c r="V15" s="696">
        <f>IF($AN$3="Boys",'Suppression and % 4ab'!AG29,IF($AN$3="Girls",'Suppression and % 4ab'!BO29,'Suppression and % 4ab'!CW29))</f>
        <v>0</v>
      </c>
      <c r="W15" s="696" t="str">
        <f>IF($AN$3="Boys",'Suppression and % 4ab'!AH29,IF($AN$3="Girls",'Suppression and % 4ab'!BP29,'Suppression and % 4ab'!CX29))</f>
        <v>x</v>
      </c>
      <c r="X15" s="696">
        <f>IF($AN$3="Boys",'Suppression and % 4ab'!AI29,IF($AN$3="Girls",'Suppression and % 4ab'!BQ29,'Suppression and % 4ab'!CY29))</f>
        <v>5.6</v>
      </c>
      <c r="Y15" s="694"/>
      <c r="Z15" s="694">
        <f>IF($AN$3="Boys",'Suppression and % 4ab'!AD29,IF($AN$3="Girls",'Suppression and % 4ab'!BL29,'Suppression and % 4ab'!CT29))</f>
        <v>0</v>
      </c>
      <c r="AA15" s="694" t="str">
        <f>IF($AN$3="Boys",'Suppression and % 4ab'!AE29,IF($AN$3="Girls",'Suppression and % 4ab'!BM29,'Suppression and % 4ab'!CU29))</f>
        <v>x</v>
      </c>
      <c r="AB15" s="694">
        <f>IF($AN$3="Boys",'Suppression and % 4ab'!AF29,IF($AN$3="Girls",'Suppression and % 4ab'!BN29,'Suppression and % 4ab'!CV29))</f>
        <v>6.6</v>
      </c>
      <c r="AC15" s="90"/>
      <c r="AD15" s="697">
        <f>IF($AN$3="Boys",'Suppression and % 4ab'!L29,IF($AN$3="Girls",'Suppression and % 4ab'!AT29,'Suppression and % 4ab'!CB29))</f>
        <v>-0.16</v>
      </c>
      <c r="AE15" s="697">
        <f>IF($AN$3="Boys",'Suppression and % 4ab'!M29,IF($AN$3="Girls",'Suppression and % 4ab'!AU29,'Suppression and % 4ab'!CC29))</f>
        <v>-0.67</v>
      </c>
      <c r="AF15" s="697">
        <f>IF($AN$3="Boys",'Suppression and % 4ab'!N29,IF($AN$3="Girls",'Suppression and % 4ab'!AV29,'Suppression and % 4ab'!CD29))</f>
        <v>-1.03</v>
      </c>
      <c r="AG15" s="90"/>
      <c r="AH15" s="698">
        <f>IF($AN$3="Boys",'Suppression and % 4ab'!O29,IF($AN$3="Girls",'Suppression and % 4ab'!AW29,'Suppression and % 4ab'!CE29))</f>
        <v>-0.33</v>
      </c>
      <c r="AI15" s="698">
        <f>IF($AN$3="Boys",'Suppression and % 4ab'!P29,IF($AN$3="Girls",'Suppression and % 4ab'!AX29,'Suppression and % 4ab'!CF29))</f>
        <v>-0.77</v>
      </c>
      <c r="AJ15" s="698">
        <f>IF($AN$3="Boys",'Suppression and % 4ab'!Q29,IF($AN$3="Girls",'Suppression and % 4ab'!AY29,'Suppression and % 4ab'!CG29))</f>
        <v>-1.1599999999999999</v>
      </c>
      <c r="AK15" s="695"/>
      <c r="AL15" s="517">
        <f>IF($AN$3="Boys",'Suppression and % 4ab'!R29,IF($AN$3="Girls",'Suppression and % 4ab'!AZ29,'Suppression and % 4ab'!CH29))</f>
        <v>0.01</v>
      </c>
      <c r="AM15" s="517">
        <f>IF($AN$3="Boys",'Suppression and % 4ab'!S29,IF($AN$3="Girls",'Suppression and % 4ab'!BA29,'Suppression and % 4ab'!CI29))</f>
        <v>-0.57999999999999996</v>
      </c>
      <c r="AN15" s="517">
        <f>IF($AN$3="Boys",'Suppression and % 4ab'!T29,IF($AN$3="Girls",'Suppression and % 4ab'!BB29,'Suppression and % 4ab'!CJ29))</f>
        <v>-0.89</v>
      </c>
      <c r="AO15" s="695"/>
      <c r="AP15" s="695"/>
    </row>
    <row r="16" spans="1:44" s="379" customFormat="1" ht="26.45" customHeight="1" x14ac:dyDescent="0.3">
      <c r="A16" s="190" t="s">
        <v>441</v>
      </c>
      <c r="B16" s="694">
        <f>IF($AN$3="Boys",'Suppression and % 4ab'!C30,IF($AN$3="Girls",'Suppression and % 4ab'!AK30,'Suppression and % 4ab'!BS30))</f>
        <v>28.2</v>
      </c>
      <c r="C16" s="694">
        <f>IF($AN$3="Boys",'Suppression and % 4ab'!D30,IF($AN$3="Girls",'Suppression and % 4ab'!AL30,'Suppression and % 4ab'!BT30))</f>
        <v>54.1</v>
      </c>
      <c r="D16" s="694">
        <f>IF($AN$3="Boys",'Suppression and % 4ab'!E30,IF($AN$3="Girls",'Suppression and % 4ab'!AM30,'Suppression and % 4ab'!BU30))</f>
        <v>17.600000000000001</v>
      </c>
      <c r="E16" s="695"/>
      <c r="F16" s="696">
        <f>IF($AN$3="Boys",'Suppression and % 4ab'!F30,IF($AN$3="Girls",'Suppression and % 4ab'!AN30,'Suppression and % 4ab'!BV30))</f>
        <v>8.3000000000000007</v>
      </c>
      <c r="G16" s="696">
        <f>IF($AN$3="Boys",'Suppression and % 4ab'!G30,IF($AN$3="Girls",'Suppression and % 4ab'!AO30,'Suppression and % 4ab'!BW30))</f>
        <v>17.399999999999999</v>
      </c>
      <c r="H16" s="696">
        <f>IF($AN$3="Boys",'Suppression and % 4ab'!H30,IF($AN$3="Girls",'Suppression and % 4ab'!AP30,'Suppression and % 4ab'!BX30))</f>
        <v>32.200000000000003</v>
      </c>
      <c r="I16" s="695"/>
      <c r="J16" s="694">
        <f>IF($AN$3="Boys",'Suppression and % 4ab'!X30,IF($AN$3="Girls",'Suppression and % 4ab'!BF30,'Suppression and % 4ab'!CN30))</f>
        <v>0</v>
      </c>
      <c r="K16" s="694">
        <f>IF($AN$3="Boys",'Suppression and % 4ab'!Y30,IF($AN$3="Girls",'Suppression and % 4ab'!BG30,'Suppression and % 4ab'!CO30))</f>
        <v>2.2999999999999998</v>
      </c>
      <c r="L16" s="694">
        <f>IF($AN$3="Boys",'Suppression and % 4ab'!Z30,IF($AN$3="Girls",'Suppression and % 4ab'!BH30,'Suppression and % 4ab'!CP30))</f>
        <v>26.8</v>
      </c>
      <c r="M16" s="694"/>
      <c r="N16" s="696">
        <f>IF($AN$3="Boys",'Suppression and % 4ab'!U30,IF($AN$3="Girls",'Suppression and % 4ab'!BC30,'Suppression and % 4ab'!CK30))</f>
        <v>1.6</v>
      </c>
      <c r="O16" s="696">
        <f>IF($AN$3="Boys",'Suppression and % 4ab'!V30,IF($AN$3="Girls",'Suppression and % 4ab'!BD30,'Suppression and % 4ab'!CL30))</f>
        <v>13.6</v>
      </c>
      <c r="P16" s="696">
        <f>IF($AN$3="Boys",'Suppression and % 4ab'!W30,IF($AN$3="Girls",'Suppression and % 4ab'!BE30,'Suppression and % 4ab'!CM30))</f>
        <v>47.7</v>
      </c>
      <c r="Q16" s="695"/>
      <c r="R16" s="694">
        <f>IF($AN$3="Boys",'Suppression and % 4ab'!AA30,IF($AN$3="Girls",'Suppression and % 4ab'!BI30,'Suppression and % 4ab'!CQ30))</f>
        <v>0</v>
      </c>
      <c r="S16" s="694">
        <f>IF($AN$3="Boys",'Suppression and % 4ab'!AB30,IF($AN$3="Girls",'Suppression and % 4ab'!BJ30,'Suppression and % 4ab'!CR30))</f>
        <v>2.8</v>
      </c>
      <c r="T16" s="694">
        <f>IF($AN$3="Boys",'Suppression and % 4ab'!AC30,IF($AN$3="Girls",'Suppression and % 4ab'!BK30,'Suppression and % 4ab'!CS30))</f>
        <v>9.8000000000000007</v>
      </c>
      <c r="U16" s="695"/>
      <c r="V16" s="696">
        <f>IF($AN$3="Boys",'Suppression and % 4ab'!AG30,IF($AN$3="Girls",'Suppression and % 4ab'!BO30,'Suppression and % 4ab'!CW30))</f>
        <v>0</v>
      </c>
      <c r="W16" s="696" t="str">
        <f>IF($AN$3="Boys",'Suppression and % 4ab'!AH30,IF($AN$3="Girls",'Suppression and % 4ab'!BP30,'Suppression and % 4ab'!CX30))</f>
        <v>x</v>
      </c>
      <c r="X16" s="696">
        <f>IF($AN$3="Boys",'Suppression and % 4ab'!AI30,IF($AN$3="Girls",'Suppression and % 4ab'!BQ30,'Suppression and % 4ab'!CY30))</f>
        <v>2.6</v>
      </c>
      <c r="Y16" s="694"/>
      <c r="Z16" s="694">
        <f>IF($AN$3="Boys",'Suppression and % 4ab'!AD30,IF($AN$3="Girls",'Suppression and % 4ab'!BL30,'Suppression and % 4ab'!CT30))</f>
        <v>0</v>
      </c>
      <c r="AA16" s="694" t="str">
        <f>IF($AN$3="Boys",'Suppression and % 4ab'!AE30,IF($AN$3="Girls",'Suppression and % 4ab'!BM30,'Suppression and % 4ab'!CU30))</f>
        <v>x</v>
      </c>
      <c r="AB16" s="694">
        <f>IF($AN$3="Boys",'Suppression and % 4ab'!AF30,IF($AN$3="Girls",'Suppression and % 4ab'!BN30,'Suppression and % 4ab'!CV30))</f>
        <v>3.3</v>
      </c>
      <c r="AC16" s="90"/>
      <c r="AD16" s="697">
        <f>IF($AN$3="Boys",'Suppression and % 4ab'!L30,IF($AN$3="Girls",'Suppression and % 4ab'!AT30,'Suppression and % 4ab'!CB30))</f>
        <v>-1.56</v>
      </c>
      <c r="AE16" s="697">
        <f>IF($AN$3="Boys",'Suppression and % 4ab'!M30,IF($AN$3="Girls",'Suppression and % 4ab'!AU30,'Suppression and % 4ab'!CC30))</f>
        <v>-2.25</v>
      </c>
      <c r="AF16" s="697">
        <f>IF($AN$3="Boys",'Suppression and % 4ab'!N30,IF($AN$3="Girls",'Suppression and % 4ab'!AV30,'Suppression and % 4ab'!CD30))</f>
        <v>-2.5</v>
      </c>
      <c r="AG16" s="90"/>
      <c r="AH16" s="698">
        <f>IF($AN$3="Boys",'Suppression and % 4ab'!O30,IF($AN$3="Girls",'Suppression and % 4ab'!AW30,'Suppression and % 4ab'!CE30))</f>
        <v>-1.71</v>
      </c>
      <c r="AI16" s="698">
        <f>IF($AN$3="Boys",'Suppression and % 4ab'!P30,IF($AN$3="Girls",'Suppression and % 4ab'!AX30,'Suppression and % 4ab'!CF30))</f>
        <v>-2.36</v>
      </c>
      <c r="AJ16" s="698">
        <f>IF($AN$3="Boys",'Suppression and % 4ab'!Q30,IF($AN$3="Girls",'Suppression and % 4ab'!AY30,'Suppression and % 4ab'!CG30))</f>
        <v>-2.69</v>
      </c>
      <c r="AK16" s="695"/>
      <c r="AL16" s="517">
        <f>IF($AN$3="Boys",'Suppression and % 4ab'!R30,IF($AN$3="Girls",'Suppression and % 4ab'!AZ30,'Suppression and % 4ab'!CH30))</f>
        <v>-1.41</v>
      </c>
      <c r="AM16" s="517">
        <f>IF($AN$3="Boys",'Suppression and % 4ab'!S30,IF($AN$3="Girls",'Suppression and % 4ab'!BA30,'Suppression and % 4ab'!CI30))</f>
        <v>-2.14</v>
      </c>
      <c r="AN16" s="517">
        <f>IF($AN$3="Boys",'Suppression and % 4ab'!T30,IF($AN$3="Girls",'Suppression and % 4ab'!BB30,'Suppression and % 4ab'!CJ30))</f>
        <v>-2.2999999999999998</v>
      </c>
      <c r="AO16" s="695"/>
      <c r="AP16" s="695"/>
    </row>
    <row r="17" spans="1:42" s="379" customFormat="1" ht="19.5" customHeight="1" x14ac:dyDescent="0.3">
      <c r="A17" s="620" t="s">
        <v>442</v>
      </c>
      <c r="B17" s="694">
        <f>IF($AN$3="Boys",'Suppression and % 4ab'!C31,IF($AN$3="Girls",'Suppression and % 4ab'!AK31,'Suppression and % 4ab'!BS31))</f>
        <v>88.3</v>
      </c>
      <c r="C17" s="694">
        <f>IF($AN$3="Boys",'Suppression and % 4ab'!D31,IF($AN$3="Girls",'Suppression and % 4ab'!AL31,'Suppression and % 4ab'!BT31))</f>
        <v>9.8000000000000007</v>
      </c>
      <c r="D17" s="694">
        <f>IF($AN$3="Boys",'Suppression and % 4ab'!E31,IF($AN$3="Girls",'Suppression and % 4ab'!AM31,'Suppression and % 4ab'!BU31))</f>
        <v>1.9</v>
      </c>
      <c r="E17" s="695"/>
      <c r="F17" s="696">
        <f>IF($AN$3="Boys",'Suppression and % 4ab'!F31,IF($AN$3="Girls",'Suppression and % 4ab'!AN31,'Suppression and % 4ab'!BV31))</f>
        <v>1.8</v>
      </c>
      <c r="G17" s="696">
        <f>IF($AN$3="Boys",'Suppression and % 4ab'!G31,IF($AN$3="Girls",'Suppression and % 4ab'!AO31,'Suppression and % 4ab'!BW31))</f>
        <v>8.5</v>
      </c>
      <c r="H17" s="696">
        <f>IF($AN$3="Boys",'Suppression and % 4ab'!H31,IF($AN$3="Girls",'Suppression and % 4ab'!AP31,'Suppression and % 4ab'!BX31))</f>
        <v>15.8</v>
      </c>
      <c r="I17" s="695"/>
      <c r="J17" s="694" t="str">
        <f>IF($AN$3="Boys",'Suppression and % 4ab'!X31,IF($AN$3="Girls",'Suppression and % 4ab'!BF31,'Suppression and % 4ab'!CN31))</f>
        <v>x</v>
      </c>
      <c r="K17" s="694">
        <f>IF($AN$3="Boys",'Suppression and % 4ab'!Y31,IF($AN$3="Girls",'Suppression and % 4ab'!BG31,'Suppression and % 4ab'!CO31))</f>
        <v>1.2</v>
      </c>
      <c r="L17" s="694">
        <f>IF($AN$3="Boys",'Suppression and % 4ab'!Z31,IF($AN$3="Girls",'Suppression and % 4ab'!BH31,'Suppression and % 4ab'!CP31))</f>
        <v>7.3</v>
      </c>
      <c r="M17" s="694"/>
      <c r="N17" s="696">
        <f>IF($AN$3="Boys",'Suppression and % 4ab'!U31,IF($AN$3="Girls",'Suppression and % 4ab'!BC31,'Suppression and % 4ab'!CK31))</f>
        <v>0.2</v>
      </c>
      <c r="O17" s="696">
        <f>IF($AN$3="Boys",'Suppression and % 4ab'!V31,IF($AN$3="Girls",'Suppression and % 4ab'!BD31,'Suppression and % 4ab'!CL31))</f>
        <v>6.1</v>
      </c>
      <c r="P17" s="696">
        <f>IF($AN$3="Boys",'Suppression and % 4ab'!W31,IF($AN$3="Girls",'Suppression and % 4ab'!BE31,'Suppression and % 4ab'!CM31))</f>
        <v>14.1</v>
      </c>
      <c r="Q17" s="695"/>
      <c r="R17" s="694" t="str">
        <f>IF($AN$3="Boys",'Suppression and % 4ab'!AA31,IF($AN$3="Girls",'Suppression and % 4ab'!BI31,'Suppression and % 4ab'!CQ31))</f>
        <v>x</v>
      </c>
      <c r="S17" s="694">
        <f>IF($AN$3="Boys",'Suppression and % 4ab'!AB31,IF($AN$3="Girls",'Suppression and % 4ab'!BJ31,'Suppression and % 4ab'!CR31))</f>
        <v>0</v>
      </c>
      <c r="T17" s="694" t="str">
        <f>IF($AN$3="Boys",'Suppression and % 4ab'!AC31,IF($AN$3="Girls",'Suppression and % 4ab'!BK31,'Suppression and % 4ab'!CS31))</f>
        <v>x</v>
      </c>
      <c r="U17" s="695"/>
      <c r="V17" s="696">
        <f>IF($AN$3="Boys",'Suppression and % 4ab'!AG31,IF($AN$3="Girls",'Suppression and % 4ab'!BO31,'Suppression and % 4ab'!CW31))</f>
        <v>0</v>
      </c>
      <c r="W17" s="696">
        <f>IF($AN$3="Boys",'Suppression and % 4ab'!AH31,IF($AN$3="Girls",'Suppression and % 4ab'!BP31,'Suppression and % 4ab'!CX31))</f>
        <v>0</v>
      </c>
      <c r="X17" s="696">
        <f>IF($AN$3="Boys",'Suppression and % 4ab'!AI31,IF($AN$3="Girls",'Suppression and % 4ab'!BQ31,'Suppression and % 4ab'!CY31))</f>
        <v>0</v>
      </c>
      <c r="Y17" s="694"/>
      <c r="Z17" s="694">
        <f>IF($AN$3="Boys",'Suppression and % 4ab'!AD31,IF($AN$3="Girls",'Suppression and % 4ab'!BL31,'Suppression and % 4ab'!CT31))</f>
        <v>0</v>
      </c>
      <c r="AA17" s="694">
        <f>IF($AN$3="Boys",'Suppression and % 4ab'!AE31,IF($AN$3="Girls",'Suppression and % 4ab'!BM31,'Suppression and % 4ab'!CU31))</f>
        <v>0</v>
      </c>
      <c r="AB17" s="694">
        <f>IF($AN$3="Boys",'Suppression and % 4ab'!AF31,IF($AN$3="Girls",'Suppression and % 4ab'!BN31,'Suppression and % 4ab'!CV31))</f>
        <v>0</v>
      </c>
      <c r="AC17" s="90"/>
      <c r="AD17" s="697">
        <f>IF($AN$3="Boys",'Suppression and % 4ab'!L31,IF($AN$3="Girls",'Suppression and % 4ab'!AT31,'Suppression and % 4ab'!CB31))</f>
        <v>-1.48</v>
      </c>
      <c r="AE17" s="697">
        <f>IF($AN$3="Boys",'Suppression and % 4ab'!M31,IF($AN$3="Girls",'Suppression and % 4ab'!AU31,'Suppression and % 4ab'!CC31))</f>
        <v>-3.03</v>
      </c>
      <c r="AF17" s="697">
        <f>IF($AN$3="Boys",'Suppression and % 4ab'!N31,IF($AN$3="Girls",'Suppression and % 4ab'!AV31,'Suppression and % 4ab'!CD31))</f>
        <v>-4.09</v>
      </c>
      <c r="AG17" s="90"/>
      <c r="AH17" s="698">
        <f>IF($AN$3="Boys",'Suppression and % 4ab'!O31,IF($AN$3="Girls",'Suppression and % 4ab'!AW31,'Suppression and % 4ab'!CE31))</f>
        <v>-1.5</v>
      </c>
      <c r="AI17" s="698">
        <f>IF($AN$3="Boys",'Suppression and % 4ab'!P31,IF($AN$3="Girls",'Suppression and % 4ab'!AX31,'Suppression and % 4ab'!CF31))</f>
        <v>-3.11</v>
      </c>
      <c r="AJ17" s="698">
        <f>IF($AN$3="Boys",'Suppression and % 4ab'!Q31,IF($AN$3="Girls",'Suppression and % 4ab'!AY31,'Suppression and % 4ab'!CG31))</f>
        <v>-4.2699999999999996</v>
      </c>
      <c r="AK17" s="695"/>
      <c r="AL17" s="517">
        <f>IF($AN$3="Boys",'Suppression and % 4ab'!R31,IF($AN$3="Girls",'Suppression and % 4ab'!AZ31,'Suppression and % 4ab'!CH31))</f>
        <v>-1.45</v>
      </c>
      <c r="AM17" s="517">
        <f>IF($AN$3="Boys",'Suppression and % 4ab'!S31,IF($AN$3="Girls",'Suppression and % 4ab'!BA31,'Suppression and % 4ab'!CI31))</f>
        <v>-2.95</v>
      </c>
      <c r="AN17" s="517">
        <f>IF($AN$3="Boys",'Suppression and % 4ab'!T31,IF($AN$3="Girls",'Suppression and % 4ab'!BB31,'Suppression and % 4ab'!CJ31))</f>
        <v>-3.91</v>
      </c>
      <c r="AO17" s="695"/>
      <c r="AP17" s="695"/>
    </row>
    <row r="18" spans="1:42" s="379" customFormat="1" ht="20.45" customHeight="1" x14ac:dyDescent="0.3">
      <c r="A18" s="44" t="s">
        <v>443</v>
      </c>
      <c r="B18" s="694">
        <f>IF($AN$3="Boys",'Suppression and % 4ab'!C32,IF($AN$3="Girls",'Suppression and % 4ab'!AK32,'Suppression and % 4ab'!BS32))</f>
        <v>14.1</v>
      </c>
      <c r="C18" s="694">
        <f>IF($AN$3="Boys",'Suppression and % 4ab'!D32,IF($AN$3="Girls",'Suppression and % 4ab'!AL32,'Suppression and % 4ab'!BT32))</f>
        <v>44.2</v>
      </c>
      <c r="D18" s="694">
        <f>IF($AN$3="Boys",'Suppression and % 4ab'!E32,IF($AN$3="Girls",'Suppression and % 4ab'!AM32,'Suppression and % 4ab'!BU32))</f>
        <v>41.7</v>
      </c>
      <c r="E18" s="695"/>
      <c r="F18" s="696">
        <f>IF($AN$3="Boys",'Suppression and % 4ab'!F32,IF($AN$3="Girls",'Suppression and % 4ab'!AN32,'Suppression and % 4ab'!BV32))</f>
        <v>22.5</v>
      </c>
      <c r="G18" s="696">
        <f>IF($AN$3="Boys",'Suppression and % 4ab'!G32,IF($AN$3="Girls",'Suppression and % 4ab'!AO32,'Suppression and % 4ab'!BW32))</f>
        <v>41</v>
      </c>
      <c r="H18" s="696">
        <f>IF($AN$3="Boys",'Suppression and % 4ab'!H32,IF($AN$3="Girls",'Suppression and % 4ab'!AP32,'Suppression and % 4ab'!BX32))</f>
        <v>60.5</v>
      </c>
      <c r="I18" s="695"/>
      <c r="J18" s="694">
        <f>IF($AN$3="Boys",'Suppression and % 4ab'!X32,IF($AN$3="Girls",'Suppression and % 4ab'!BF32,'Suppression and % 4ab'!CN32))</f>
        <v>2.2999999999999998</v>
      </c>
      <c r="K18" s="694">
        <f>IF($AN$3="Boys",'Suppression and % 4ab'!Y32,IF($AN$3="Girls",'Suppression and % 4ab'!BG32,'Suppression and % 4ab'!CO32))</f>
        <v>24.2</v>
      </c>
      <c r="L18" s="694">
        <f>IF($AN$3="Boys",'Suppression and % 4ab'!Z32,IF($AN$3="Girls",'Suppression and % 4ab'!BH32,'Suppression and % 4ab'!CP32))</f>
        <v>76.7</v>
      </c>
      <c r="M18" s="694"/>
      <c r="N18" s="696">
        <f>IF($AN$3="Boys",'Suppression and % 4ab'!U32,IF($AN$3="Girls",'Suppression and % 4ab'!BC32,'Suppression and % 4ab'!CK32))</f>
        <v>9.6</v>
      </c>
      <c r="O18" s="696">
        <f>IF($AN$3="Boys",'Suppression and % 4ab'!V32,IF($AN$3="Girls",'Suppression and % 4ab'!BD32,'Suppression and % 4ab'!CL32))</f>
        <v>55.3</v>
      </c>
      <c r="P18" s="696">
        <f>IF($AN$3="Boys",'Suppression and % 4ab'!W32,IF($AN$3="Girls",'Suppression and % 4ab'!BE32,'Suppression and % 4ab'!CM32))</f>
        <v>92.7</v>
      </c>
      <c r="Q18" s="695"/>
      <c r="R18" s="694">
        <f>IF($AN$3="Boys",'Suppression and % 4ab'!AA32,IF($AN$3="Girls",'Suppression and % 4ab'!BI32,'Suppression and % 4ab'!CQ32))</f>
        <v>8</v>
      </c>
      <c r="S18" s="694">
        <f>IF($AN$3="Boys",'Suppression and % 4ab'!AB32,IF($AN$3="Girls",'Suppression and % 4ab'!BJ32,'Suppression and % 4ab'!CR32))</f>
        <v>29.1</v>
      </c>
      <c r="T18" s="694">
        <f>IF($AN$3="Boys",'Suppression and % 4ab'!AC32,IF($AN$3="Girls",'Suppression and % 4ab'!BK32,'Suppression and % 4ab'!CS32))</f>
        <v>58.3</v>
      </c>
      <c r="U18" s="695"/>
      <c r="V18" s="696">
        <f>IF($AN$3="Boys",'Suppression and % 4ab'!AG32,IF($AN$3="Girls",'Suppression and % 4ab'!BO32,'Suppression and % 4ab'!CW32))</f>
        <v>0.5</v>
      </c>
      <c r="W18" s="696">
        <f>IF($AN$3="Boys",'Suppression and % 4ab'!AH32,IF($AN$3="Girls",'Suppression and % 4ab'!BP32,'Suppression and % 4ab'!CX32))</f>
        <v>7.7</v>
      </c>
      <c r="X18" s="696">
        <f>IF($AN$3="Boys",'Suppression and % 4ab'!AI32,IF($AN$3="Girls",'Suppression and % 4ab'!BQ32,'Suppression and % 4ab'!CY32))</f>
        <v>43</v>
      </c>
      <c r="Y18" s="694"/>
      <c r="Z18" s="694">
        <f>IF($AN$3="Boys",'Suppression and % 4ab'!AD32,IF($AN$3="Girls",'Suppression and % 4ab'!BL32,'Suppression and % 4ab'!CT32))</f>
        <v>0.9</v>
      </c>
      <c r="AA18" s="694">
        <f>IF($AN$3="Boys",'Suppression and % 4ab'!AE32,IF($AN$3="Girls",'Suppression and % 4ab'!BM32,'Suppression and % 4ab'!CU32))</f>
        <v>10.6</v>
      </c>
      <c r="AB18" s="694">
        <f>IF($AN$3="Boys",'Suppression and % 4ab'!AF32,IF($AN$3="Girls",'Suppression and % 4ab'!BN32,'Suppression and % 4ab'!CV32))</f>
        <v>45.6</v>
      </c>
      <c r="AC18" s="90"/>
      <c r="AD18" s="697">
        <f>IF($AN$3="Boys",'Suppression and % 4ab'!L32,IF($AN$3="Girls",'Suppression and % 4ab'!AT32,'Suppression and % 4ab'!CB32))</f>
        <v>-0.17</v>
      </c>
      <c r="AE18" s="697">
        <f>IF($AN$3="Boys",'Suppression and % 4ab'!M32,IF($AN$3="Girls",'Suppression and % 4ab'!AU32,'Suppression and % 4ab'!CC32))</f>
        <v>-0.02</v>
      </c>
      <c r="AF18" s="697">
        <f>IF($AN$3="Boys",'Suppression and % 4ab'!N32,IF($AN$3="Girls",'Suppression and % 4ab'!AV32,'Suppression and % 4ab'!CD32))</f>
        <v>0</v>
      </c>
      <c r="AG18" s="90"/>
      <c r="AH18" s="698">
        <f>IF($AN$3="Boys",'Suppression and % 4ab'!O32,IF($AN$3="Girls",'Suppression and % 4ab'!AW32,'Suppression and % 4ab'!CE32))</f>
        <v>-0.18</v>
      </c>
      <c r="AI18" s="698">
        <f>IF($AN$3="Boys",'Suppression and % 4ab'!P32,IF($AN$3="Girls",'Suppression and % 4ab'!AX32,'Suppression and % 4ab'!CF32))</f>
        <v>-0.02</v>
      </c>
      <c r="AJ18" s="698">
        <f>IF($AN$3="Boys",'Suppression and % 4ab'!Q32,IF($AN$3="Girls",'Suppression and % 4ab'!AY32,'Suppression and % 4ab'!CG32))</f>
        <v>0</v>
      </c>
      <c r="AK18" s="695"/>
      <c r="AL18" s="517">
        <f>IF($AN$3="Boys",'Suppression and % 4ab'!R32,IF($AN$3="Girls",'Suppression and % 4ab'!AZ32,'Suppression and % 4ab'!CH32))</f>
        <v>-0.16</v>
      </c>
      <c r="AM18" s="517">
        <f>IF($AN$3="Boys",'Suppression and % 4ab'!S32,IF($AN$3="Girls",'Suppression and % 4ab'!BA32,'Suppression and % 4ab'!CI32))</f>
        <v>-0.01</v>
      </c>
      <c r="AN18" s="517">
        <f>IF($AN$3="Boys",'Suppression and % 4ab'!T32,IF($AN$3="Girls",'Suppression and % 4ab'!BB32,'Suppression and % 4ab'!CJ32))</f>
        <v>0.01</v>
      </c>
      <c r="AO18" s="695"/>
      <c r="AP18" s="695"/>
    </row>
    <row r="19" spans="1:42" s="379" customFormat="1" ht="11.25" customHeight="1" x14ac:dyDescent="0.3">
      <c r="A19" s="699"/>
      <c r="B19" s="402"/>
      <c r="C19" s="700"/>
      <c r="D19" s="700"/>
      <c r="E19" s="701"/>
      <c r="F19" s="701"/>
      <c r="G19" s="701"/>
      <c r="H19" s="701"/>
      <c r="I19" s="701"/>
      <c r="J19" s="702"/>
      <c r="K19" s="702"/>
      <c r="L19" s="702"/>
      <c r="M19" s="702"/>
      <c r="N19" s="703"/>
      <c r="O19" s="703"/>
      <c r="P19" s="703"/>
      <c r="Q19" s="704"/>
      <c r="R19" s="700"/>
      <c r="S19" s="700"/>
      <c r="T19" s="700"/>
      <c r="U19" s="704"/>
      <c r="V19" s="703"/>
      <c r="W19" s="703"/>
      <c r="X19" s="703"/>
      <c r="Y19" s="702"/>
      <c r="Z19" s="702"/>
      <c r="AA19" s="702"/>
      <c r="AB19" s="702"/>
      <c r="AC19" s="704"/>
      <c r="AD19" s="701"/>
      <c r="AE19" s="701"/>
      <c r="AF19" s="701"/>
      <c r="AG19" s="704"/>
      <c r="AH19" s="521"/>
      <c r="AI19" s="521"/>
      <c r="AJ19" s="521"/>
      <c r="AK19" s="704"/>
      <c r="AL19" s="704"/>
      <c r="AM19" s="704"/>
      <c r="AN19" s="704"/>
    </row>
    <row r="20" spans="1:42" ht="20.45" customHeight="1" x14ac:dyDescent="0.3">
      <c r="A20" s="177"/>
      <c r="B20" s="132"/>
      <c r="C20" s="133"/>
      <c r="D20" s="133"/>
      <c r="E20" s="133"/>
      <c r="F20" s="133"/>
      <c r="G20" s="133"/>
      <c r="H20" s="133"/>
      <c r="I20" s="133"/>
      <c r="J20" s="133"/>
      <c r="K20" s="133"/>
      <c r="L20" s="133"/>
      <c r="M20" s="133"/>
      <c r="N20" s="133"/>
      <c r="O20" s="133"/>
      <c r="P20" s="133"/>
      <c r="Q20" s="133"/>
      <c r="R20" s="133"/>
      <c r="S20" s="133"/>
      <c r="T20" s="133"/>
      <c r="U20" s="133"/>
      <c r="V20" s="133"/>
      <c r="W20" s="133"/>
      <c r="AC20" s="183"/>
      <c r="AD20" s="183"/>
      <c r="AE20" s="183"/>
      <c r="AF20" s="183"/>
      <c r="AG20" s="183"/>
      <c r="AH20" s="183"/>
      <c r="AI20" s="183"/>
      <c r="AJ20" s="183"/>
      <c r="AK20" s="183"/>
      <c r="AL20" s="183"/>
      <c r="AM20" s="183"/>
      <c r="AN20" s="183" t="s">
        <v>614</v>
      </c>
    </row>
    <row r="21" spans="1:42" ht="6" customHeight="1" x14ac:dyDescent="0.3">
      <c r="A21" s="177"/>
      <c r="B21" s="132"/>
      <c r="C21" s="133"/>
      <c r="D21" s="133"/>
      <c r="E21" s="133"/>
      <c r="F21" s="133"/>
      <c r="G21" s="133"/>
      <c r="H21" s="133"/>
      <c r="I21" s="133"/>
      <c r="J21" s="133"/>
      <c r="K21" s="133"/>
      <c r="L21" s="133"/>
      <c r="M21" s="133"/>
      <c r="N21" s="133"/>
      <c r="O21" s="133"/>
      <c r="P21" s="133"/>
      <c r="Q21" s="133"/>
      <c r="R21" s="133"/>
      <c r="S21" s="133"/>
      <c r="T21" s="133"/>
      <c r="U21" s="133"/>
      <c r="V21" s="133"/>
      <c r="W21" s="133"/>
      <c r="X21" s="54"/>
      <c r="Y21" s="54"/>
      <c r="Z21" s="54"/>
      <c r="AA21" s="54"/>
      <c r="AB21" s="54"/>
      <c r="AC21" s="54"/>
      <c r="AD21" s="54"/>
      <c r="AE21" s="54"/>
      <c r="AF21" s="54"/>
      <c r="AG21" s="54"/>
      <c r="AH21" s="54"/>
      <c r="AI21" s="54"/>
      <c r="AJ21" s="54"/>
      <c r="AK21" s="54"/>
      <c r="AL21" s="54"/>
      <c r="AM21" s="54"/>
      <c r="AN21" s="54"/>
    </row>
    <row r="22" spans="1:42" ht="15" customHeight="1" x14ac:dyDescent="0.3">
      <c r="A22" s="983" t="s">
        <v>161</v>
      </c>
      <c r="B22" s="983"/>
      <c r="C22" s="983"/>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3"/>
      <c r="AN22" s="983"/>
    </row>
    <row r="23" spans="1:42" ht="10.5" customHeight="1" x14ac:dyDescent="0.3">
      <c r="A23" s="945" t="s">
        <v>71</v>
      </c>
      <c r="B23" s="945"/>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945"/>
      <c r="AM23" s="945"/>
      <c r="AN23" s="945"/>
    </row>
    <row r="24" spans="1:42" ht="12.75" customHeight="1" x14ac:dyDescent="0.3">
      <c r="A24" s="864" t="s">
        <v>387</v>
      </c>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row>
    <row r="25" spans="1:42" x14ac:dyDescent="0.3">
      <c r="A25" s="918" t="s">
        <v>692</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918"/>
      <c r="AN25" s="918"/>
    </row>
    <row r="26" spans="1:42" x14ac:dyDescent="0.3">
      <c r="A26" s="346" t="s">
        <v>168</v>
      </c>
      <c r="B26" s="861"/>
      <c r="C26" s="861"/>
      <c r="D26" s="861"/>
      <c r="E26" s="861"/>
      <c r="F26" s="861"/>
      <c r="G26" s="861"/>
      <c r="H26" s="861"/>
      <c r="I26" s="861"/>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row>
    <row r="27" spans="1:42" ht="26.25" customHeight="1" x14ac:dyDescent="0.3">
      <c r="A27" s="984" t="s">
        <v>693</v>
      </c>
      <c r="B27" s="984"/>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4"/>
      <c r="AM27" s="984"/>
      <c r="AN27" s="984"/>
    </row>
    <row r="28" spans="1:42" ht="27.75" customHeight="1" x14ac:dyDescent="0.3">
      <c r="A28" s="918" t="s">
        <v>688</v>
      </c>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row>
    <row r="29" spans="1:42" ht="31.5" customHeight="1" x14ac:dyDescent="0.3">
      <c r="A29" s="918" t="s">
        <v>689</v>
      </c>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row>
    <row r="30" spans="1:42" ht="21.75" customHeight="1" x14ac:dyDescent="0.3">
      <c r="A30" s="942" t="s">
        <v>546</v>
      </c>
      <c r="B30" s="942"/>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row>
    <row r="31" spans="1:42" ht="11.25" customHeight="1" x14ac:dyDescent="0.3">
      <c r="A31" s="978" t="s">
        <v>422</v>
      </c>
      <c r="B31" s="978"/>
      <c r="C31" s="978"/>
      <c r="D31" s="978"/>
      <c r="E31" s="978"/>
      <c r="F31" s="978"/>
      <c r="G31" s="978"/>
      <c r="H31" s="978"/>
      <c r="I31" s="978"/>
      <c r="J31" s="978"/>
      <c r="K31" s="978"/>
      <c r="L31" s="978"/>
      <c r="M31" s="978"/>
      <c r="N31" s="978"/>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78"/>
    </row>
    <row r="32" spans="1:42" s="46" customFormat="1" x14ac:dyDescent="0.3">
      <c r="A32" s="918" t="s">
        <v>690</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row>
    <row r="33" spans="1:40" s="46" customFormat="1" ht="15" customHeight="1" x14ac:dyDescent="0.3">
      <c r="A33" s="942" t="s">
        <v>444</v>
      </c>
      <c r="B33" s="942"/>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c r="AN33" s="942"/>
    </row>
    <row r="34" spans="1:40" s="46" customFormat="1" ht="10.15" customHeight="1" x14ac:dyDescent="0.3">
      <c r="A34" s="942" t="s">
        <v>445</v>
      </c>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2"/>
    </row>
    <row r="35" spans="1:40" s="46" customFormat="1" ht="13.5" customHeight="1" x14ac:dyDescent="0.3">
      <c r="A35" s="942" t="s">
        <v>691</v>
      </c>
      <c r="B35" s="942"/>
      <c r="C35" s="94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row>
    <row r="36" spans="1:40" s="46" customFormat="1" x14ac:dyDescent="0.3">
      <c r="A36" s="942"/>
      <c r="B36" s="942"/>
      <c r="C36" s="942"/>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row>
    <row r="37" spans="1:40" s="46" customFormat="1" ht="7.5" customHeight="1" x14ac:dyDescent="0.3">
      <c r="A37" s="125"/>
      <c r="B37" s="125"/>
      <c r="C37" s="125"/>
      <c r="D37" s="125"/>
      <c r="E37" s="125"/>
      <c r="F37" s="124"/>
      <c r="G37" s="124"/>
      <c r="H37" s="124"/>
      <c r="I37" s="124"/>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row>
    <row r="38" spans="1:40" x14ac:dyDescent="0.3">
      <c r="A38" s="136" t="s">
        <v>37</v>
      </c>
      <c r="B38" s="136"/>
      <c r="C38" s="136"/>
      <c r="D38" s="136"/>
      <c r="E38" s="136"/>
      <c r="F38" s="136"/>
      <c r="G38" s="136"/>
      <c r="H38" s="136"/>
      <c r="I38" s="136"/>
      <c r="J38" s="136"/>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row>
    <row r="39" spans="1:40" x14ac:dyDescent="0.3">
      <c r="A39" s="58"/>
    </row>
    <row r="41" spans="1:40" x14ac:dyDescent="0.3">
      <c r="A41" s="58"/>
    </row>
  </sheetData>
  <sheetProtection sheet="1" objects="1" scenarios="1"/>
  <mergeCells count="27">
    <mergeCell ref="A2:B2"/>
    <mergeCell ref="AL2:AN2"/>
    <mergeCell ref="AL3:AM3"/>
    <mergeCell ref="A5:A6"/>
    <mergeCell ref="B5:D5"/>
    <mergeCell ref="F5:H5"/>
    <mergeCell ref="J5:L5"/>
    <mergeCell ref="N5:P5"/>
    <mergeCell ref="R5:T5"/>
    <mergeCell ref="V5:X5"/>
    <mergeCell ref="A31:AN31"/>
    <mergeCell ref="Z5:AB5"/>
    <mergeCell ref="AD5:AF5"/>
    <mergeCell ref="AH5:AJ5"/>
    <mergeCell ref="AL5:AN5"/>
    <mergeCell ref="A22:AN22"/>
    <mergeCell ref="A23:AN23"/>
    <mergeCell ref="A25:AN25"/>
    <mergeCell ref="A27:AN27"/>
    <mergeCell ref="A28:AN28"/>
    <mergeCell ref="A29:AN29"/>
    <mergeCell ref="A30:AN30"/>
    <mergeCell ref="A32:AN32"/>
    <mergeCell ref="A33:AN33"/>
    <mergeCell ref="A34:AN34"/>
    <mergeCell ref="A35:AN35"/>
    <mergeCell ref="A36:AN36"/>
  </mergeCells>
  <conditionalFormatting sqref="AP8 B8:D18 N8:P18 Q8 R8:T18 AD8:AF18 AL8:AN18 Z8:AB18">
    <cfRule type="expression" dxfId="52" priority="84">
      <formula>(#REF!="Percentage")</formula>
    </cfRule>
  </conditionalFormatting>
  <conditionalFormatting sqref="I8">
    <cfRule type="expression" dxfId="51" priority="80">
      <formula>(#REF!="Percentage")</formula>
    </cfRule>
  </conditionalFormatting>
  <conditionalFormatting sqref="AC18 AG18">
    <cfRule type="expression" dxfId="50" priority="59">
      <formula>(#REF!="Percentage")</formula>
    </cfRule>
  </conditionalFormatting>
  <conditionalFormatting sqref="AC17 AG17">
    <cfRule type="expression" dxfId="49" priority="62">
      <formula>(#REF!="Percentage")</formula>
    </cfRule>
  </conditionalFormatting>
  <conditionalFormatting sqref="AC12 AG12">
    <cfRule type="expression" dxfId="48" priority="71">
      <formula>(#REF!="Percentage")</formula>
    </cfRule>
  </conditionalFormatting>
  <conditionalFormatting sqref="AC8">
    <cfRule type="expression" dxfId="47" priority="79">
      <formula>(#REF!="Percentage")</formula>
    </cfRule>
  </conditionalFormatting>
  <conditionalFormatting sqref="AC9 AG9">
    <cfRule type="expression" dxfId="46" priority="76">
      <formula>(#REF!="Percentage")</formula>
    </cfRule>
  </conditionalFormatting>
  <conditionalFormatting sqref="AC13 AG13">
    <cfRule type="expression" dxfId="45" priority="70">
      <formula>(#REF!="Percentage")</formula>
    </cfRule>
  </conditionalFormatting>
  <conditionalFormatting sqref="AC10 AG10">
    <cfRule type="expression" dxfId="44" priority="73">
      <formula>(#REF!="Percentage")</formula>
    </cfRule>
  </conditionalFormatting>
  <conditionalFormatting sqref="AC11 AG11">
    <cfRule type="expression" dxfId="43" priority="72">
      <formula>(#REF!="Percentage")</formula>
    </cfRule>
  </conditionalFormatting>
  <conditionalFormatting sqref="J8:M8 J9:L18">
    <cfRule type="expression" dxfId="42" priority="57">
      <formula>(#REF!="Percentage")</formula>
    </cfRule>
  </conditionalFormatting>
  <conditionalFormatting sqref="AC14 AG14">
    <cfRule type="expression" dxfId="41" priority="69">
      <formula>(#REF!="Percentage")</formula>
    </cfRule>
  </conditionalFormatting>
  <conditionalFormatting sqref="AC15 AG15">
    <cfRule type="expression" dxfId="40" priority="68">
      <formula>(#REF!="Percentage")</formula>
    </cfRule>
  </conditionalFormatting>
  <conditionalFormatting sqref="AC16 AG16">
    <cfRule type="expression" dxfId="39" priority="65">
      <formula>(#REF!="Percentage")</formula>
    </cfRule>
  </conditionalFormatting>
  <conditionalFormatting sqref="M18">
    <cfRule type="expression" dxfId="38" priority="52">
      <formula>(#REF!="Percentage")</formula>
    </cfRule>
  </conditionalFormatting>
  <conditionalFormatting sqref="M9">
    <cfRule type="expression" dxfId="37" priority="56">
      <formula>(#REF!="Percentage")</formula>
    </cfRule>
  </conditionalFormatting>
  <conditionalFormatting sqref="Y18">
    <cfRule type="expression" dxfId="36" priority="45">
      <formula>(#REF!="Percentage")</formula>
    </cfRule>
  </conditionalFormatting>
  <conditionalFormatting sqref="V8:Y8 V9:X18">
    <cfRule type="expression" dxfId="35" priority="50">
      <formula>(#REF!="Percentage")</formula>
    </cfRule>
  </conditionalFormatting>
  <conditionalFormatting sqref="M10:M15">
    <cfRule type="expression" dxfId="34" priority="55">
      <formula>(#REF!="Percentage")</formula>
    </cfRule>
  </conditionalFormatting>
  <conditionalFormatting sqref="Y17">
    <cfRule type="expression" dxfId="33" priority="46">
      <formula>(#REF!="Percentage")</formula>
    </cfRule>
  </conditionalFormatting>
  <conditionalFormatting sqref="M16">
    <cfRule type="expression" dxfId="32" priority="54">
      <formula>(#REF!="Percentage")</formula>
    </cfRule>
  </conditionalFormatting>
  <conditionalFormatting sqref="M17">
    <cfRule type="expression" dxfId="31" priority="53">
      <formula>(#REF!="Percentage")</formula>
    </cfRule>
  </conditionalFormatting>
  <conditionalFormatting sqref="Y9">
    <cfRule type="expression" dxfId="30" priority="49">
      <formula>(#REF!="Percentage")</formula>
    </cfRule>
  </conditionalFormatting>
  <conditionalFormatting sqref="Y10:Y15">
    <cfRule type="expression" dxfId="29" priority="48">
      <formula>(#REF!="Percentage")</formula>
    </cfRule>
  </conditionalFormatting>
  <conditionalFormatting sqref="Y16">
    <cfRule type="expression" dxfId="28" priority="47">
      <formula>(#REF!="Percentage")</formula>
    </cfRule>
  </conditionalFormatting>
  <conditionalFormatting sqref="F8:H18">
    <cfRule type="expression" dxfId="27" priority="1">
      <formula>(#REF!="Percentage")</formula>
    </cfRule>
  </conditionalFormatting>
  <dataValidations count="1">
    <dataValidation type="list" allowBlank="1" showInputMessage="1" showErrorMessage="1" sqref="AC3:AG3 AN3 AK3">
      <formula1>$AR$2:$AR$4</formula1>
    </dataValidation>
  </dataValidations>
  <hyperlinks>
    <hyperlink ref="A26"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5"/>
  <sheetViews>
    <sheetView showGridLines="0" workbookViewId="0"/>
  </sheetViews>
  <sheetFormatPr defaultColWidth="9.1328125" defaultRowHeight="10.15" x14ac:dyDescent="0.3"/>
  <cols>
    <col min="1" max="1" width="32.73046875" style="192" customWidth="1"/>
    <col min="2" max="2" width="6.73046875" style="58" customWidth="1"/>
    <col min="3" max="4" width="6.73046875" style="59" customWidth="1"/>
    <col min="5" max="5" width="0.86328125" style="47" customWidth="1"/>
    <col min="6" max="6" width="8.265625" style="47" customWidth="1"/>
    <col min="7" max="8" width="6.73046875" style="47" customWidth="1"/>
    <col min="9" max="9" width="0.86328125" style="47" customWidth="1"/>
    <col min="10" max="12" width="6.73046875" style="47" customWidth="1"/>
    <col min="13" max="13" width="1.3984375" style="47" customWidth="1"/>
    <col min="14" max="16" width="6.73046875" style="47" customWidth="1"/>
    <col min="17" max="17" width="0.86328125" style="47" customWidth="1"/>
    <col min="18" max="20" width="6.73046875" style="47" customWidth="1"/>
    <col min="21" max="21" width="0.86328125" style="47" customWidth="1"/>
    <col min="22" max="24" width="6.73046875" style="47" customWidth="1"/>
    <col min="25" max="25" width="1.59765625" style="47" customWidth="1"/>
    <col min="26" max="28" width="6.73046875" style="47" customWidth="1"/>
    <col min="29" max="29" width="0.86328125" style="47" customWidth="1"/>
    <col min="30" max="32" width="6.73046875" style="47" customWidth="1"/>
    <col min="33" max="33" width="0.86328125" style="47" customWidth="1"/>
    <col min="34" max="36" width="6.73046875" style="47" customWidth="1"/>
    <col min="37" max="37" width="0.86328125" style="47" customWidth="1"/>
    <col min="38" max="41" width="6.73046875" style="47" customWidth="1"/>
    <col min="42" max="42" width="1.86328125" style="58" customWidth="1"/>
    <col min="43" max="43" width="9.1328125" style="58"/>
    <col min="44" max="44" width="9.1328125" style="58" hidden="1" customWidth="1"/>
    <col min="45" max="45" width="9.1328125" style="58" customWidth="1"/>
    <col min="46" max="16384" width="9.1328125" style="58"/>
  </cols>
  <sheetData>
    <row r="1" spans="1:44" ht="13.5" customHeight="1" x14ac:dyDescent="0.35">
      <c r="A1" s="338" t="s">
        <v>547</v>
      </c>
      <c r="B1" s="338"/>
      <c r="C1" s="338"/>
      <c r="D1" s="338"/>
      <c r="E1" s="338"/>
      <c r="F1" s="338"/>
      <c r="G1" s="338"/>
      <c r="H1" s="338"/>
      <c r="I1" s="338"/>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row>
    <row r="2" spans="1:44" ht="13.5" customHeight="1" x14ac:dyDescent="0.35">
      <c r="A2" s="985" t="s">
        <v>735</v>
      </c>
      <c r="B2" s="985"/>
      <c r="C2" s="129"/>
      <c r="D2" s="129"/>
      <c r="E2" s="130"/>
      <c r="F2" s="131"/>
      <c r="G2" s="131"/>
      <c r="H2" s="131"/>
      <c r="I2" s="131"/>
      <c r="X2" s="58"/>
      <c r="Y2" s="58"/>
      <c r="Z2" s="58"/>
      <c r="AA2" s="58"/>
      <c r="AB2" s="58"/>
      <c r="AC2" s="58"/>
      <c r="AD2" s="58"/>
      <c r="AE2" s="58"/>
      <c r="AF2" s="58"/>
      <c r="AG2" s="58"/>
      <c r="AH2" s="58"/>
      <c r="AI2" s="58"/>
      <c r="AJ2" s="58"/>
      <c r="AK2" s="58"/>
      <c r="AL2" s="986" t="s">
        <v>49</v>
      </c>
      <c r="AM2" s="986"/>
      <c r="AN2" s="986"/>
      <c r="AO2" s="58"/>
      <c r="AR2" s="58" t="s">
        <v>6</v>
      </c>
    </row>
    <row r="3" spans="1:44" ht="12.75" customHeight="1" x14ac:dyDescent="0.4">
      <c r="A3" s="121" t="s">
        <v>0</v>
      </c>
      <c r="B3" s="122"/>
      <c r="C3" s="191"/>
      <c r="D3" s="129"/>
      <c r="E3" s="130"/>
      <c r="F3" s="131"/>
      <c r="G3" s="131"/>
      <c r="H3" s="131"/>
      <c r="I3" s="131"/>
      <c r="X3" s="58"/>
      <c r="Y3" s="58"/>
      <c r="Z3" s="58"/>
      <c r="AA3" s="58"/>
      <c r="AB3" s="58"/>
      <c r="AC3" s="58"/>
      <c r="AD3" s="58"/>
      <c r="AE3" s="58"/>
      <c r="AF3" s="58"/>
      <c r="AG3" s="58"/>
      <c r="AH3" s="58"/>
      <c r="AI3" s="58"/>
      <c r="AJ3" s="58"/>
      <c r="AK3" s="58"/>
      <c r="AL3" s="987" t="s">
        <v>46</v>
      </c>
      <c r="AM3" s="987"/>
      <c r="AN3" s="91" t="s">
        <v>33</v>
      </c>
      <c r="AO3" s="511"/>
      <c r="AR3" s="58" t="s">
        <v>7</v>
      </c>
    </row>
    <row r="4" spans="1:44" s="404" customFormat="1" ht="11.25" customHeight="1" x14ac:dyDescent="0.4">
      <c r="A4" s="877"/>
      <c r="D4" s="63"/>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R4" s="404" t="s">
        <v>33</v>
      </c>
    </row>
    <row r="5" spans="1:44" s="404" customFormat="1" ht="85.5" customHeight="1" x14ac:dyDescent="0.35">
      <c r="A5" s="988" t="str">
        <f>IF(AN3="All", "All pupils",AN3)</f>
        <v>All pupils</v>
      </c>
      <c r="B5" s="990" t="s">
        <v>370</v>
      </c>
      <c r="C5" s="990"/>
      <c r="D5" s="990"/>
      <c r="E5" s="588"/>
      <c r="F5" s="980" t="s">
        <v>371</v>
      </c>
      <c r="G5" s="980"/>
      <c r="H5" s="980"/>
      <c r="I5" s="350"/>
      <c r="J5" s="979" t="s">
        <v>736</v>
      </c>
      <c r="K5" s="979"/>
      <c r="L5" s="979"/>
      <c r="M5" s="872"/>
      <c r="N5" s="991" t="s">
        <v>737</v>
      </c>
      <c r="O5" s="991"/>
      <c r="P5" s="991"/>
      <c r="Q5" s="588"/>
      <c r="R5" s="992" t="s">
        <v>399</v>
      </c>
      <c r="S5" s="992"/>
      <c r="T5" s="992"/>
      <c r="U5" s="588"/>
      <c r="V5" s="991" t="s">
        <v>738</v>
      </c>
      <c r="W5" s="991"/>
      <c r="X5" s="991"/>
      <c r="Y5" s="872"/>
      <c r="Z5" s="979" t="s">
        <v>739</v>
      </c>
      <c r="AA5" s="979"/>
      <c r="AB5" s="979"/>
      <c r="AC5" s="513"/>
      <c r="AD5" s="995" t="s">
        <v>372</v>
      </c>
      <c r="AE5" s="995"/>
      <c r="AF5" s="995"/>
      <c r="AG5" s="513"/>
      <c r="AH5" s="981" t="s">
        <v>373</v>
      </c>
      <c r="AI5" s="981"/>
      <c r="AJ5" s="981"/>
      <c r="AK5" s="514"/>
      <c r="AL5" s="982" t="s">
        <v>374</v>
      </c>
      <c r="AM5" s="982"/>
      <c r="AN5" s="982"/>
      <c r="AO5" s="512"/>
    </row>
    <row r="6" spans="1:44" s="192" customFormat="1" ht="20.25" x14ac:dyDescent="0.3">
      <c r="A6" s="989"/>
      <c r="B6" s="403" t="s">
        <v>21</v>
      </c>
      <c r="C6" s="403" t="s">
        <v>59</v>
      </c>
      <c r="D6" s="403" t="s">
        <v>22</v>
      </c>
      <c r="E6" s="160"/>
      <c r="F6" s="159" t="s">
        <v>21</v>
      </c>
      <c r="G6" s="159" t="s">
        <v>59</v>
      </c>
      <c r="H6" s="159" t="s">
        <v>22</v>
      </c>
      <c r="I6" s="160"/>
      <c r="J6" s="403" t="s">
        <v>21</v>
      </c>
      <c r="K6" s="403" t="s">
        <v>59</v>
      </c>
      <c r="L6" s="403" t="s">
        <v>22</v>
      </c>
      <c r="M6" s="403"/>
      <c r="N6" s="523" t="s">
        <v>21</v>
      </c>
      <c r="O6" s="523" t="s">
        <v>59</v>
      </c>
      <c r="P6" s="523" t="s">
        <v>22</v>
      </c>
      <c r="Q6" s="160"/>
      <c r="R6" s="403" t="s">
        <v>21</v>
      </c>
      <c r="S6" s="403" t="s">
        <v>59</v>
      </c>
      <c r="T6" s="403" t="s">
        <v>22</v>
      </c>
      <c r="U6" s="160"/>
      <c r="V6" s="523" t="s">
        <v>21</v>
      </c>
      <c r="W6" s="523" t="s">
        <v>59</v>
      </c>
      <c r="X6" s="523" t="s">
        <v>22</v>
      </c>
      <c r="Y6" s="403"/>
      <c r="Z6" s="403" t="s">
        <v>21</v>
      </c>
      <c r="AA6" s="403" t="s">
        <v>59</v>
      </c>
      <c r="AB6" s="403" t="s">
        <v>22</v>
      </c>
      <c r="AC6" s="522"/>
      <c r="AD6" s="523" t="s">
        <v>21</v>
      </c>
      <c r="AE6" s="523" t="s">
        <v>59</v>
      </c>
      <c r="AF6" s="523" t="s">
        <v>22</v>
      </c>
      <c r="AG6" s="522"/>
      <c r="AH6" s="519" t="s">
        <v>21</v>
      </c>
      <c r="AI6" s="519" t="s">
        <v>59</v>
      </c>
      <c r="AJ6" s="519" t="s">
        <v>22</v>
      </c>
      <c r="AK6" s="515"/>
      <c r="AL6" s="515" t="s">
        <v>21</v>
      </c>
      <c r="AM6" s="515" t="s">
        <v>59</v>
      </c>
      <c r="AN6" s="515" t="s">
        <v>22</v>
      </c>
      <c r="AO6" s="522"/>
    </row>
    <row r="7" spans="1:44" ht="11.25" customHeight="1" x14ac:dyDescent="0.3">
      <c r="B7" s="688"/>
      <c r="C7" s="689"/>
      <c r="D7" s="689"/>
      <c r="E7" s="690"/>
      <c r="F7" s="690"/>
      <c r="G7" s="690"/>
      <c r="H7" s="691"/>
      <c r="I7" s="691"/>
      <c r="J7" s="689"/>
      <c r="K7" s="689"/>
      <c r="L7" s="689"/>
      <c r="M7" s="689"/>
      <c r="N7" s="692"/>
      <c r="O7" s="692"/>
      <c r="P7" s="692"/>
      <c r="Q7" s="691"/>
      <c r="R7" s="689"/>
      <c r="S7" s="689"/>
      <c r="T7" s="689"/>
      <c r="U7" s="691"/>
      <c r="V7" s="705"/>
      <c r="W7" s="705"/>
      <c r="X7" s="705"/>
      <c r="Y7" s="706"/>
      <c r="Z7" s="706"/>
      <c r="AA7" s="706"/>
      <c r="AB7" s="706"/>
      <c r="AC7" s="33"/>
      <c r="AD7" s="692"/>
      <c r="AE7" s="692"/>
      <c r="AF7" s="692"/>
      <c r="AG7" s="33"/>
      <c r="AH7" s="524"/>
      <c r="AI7" s="524"/>
      <c r="AJ7" s="524"/>
      <c r="AK7" s="525"/>
      <c r="AL7" s="525"/>
      <c r="AM7" s="525"/>
      <c r="AN7" s="525"/>
      <c r="AO7" s="691"/>
    </row>
    <row r="8" spans="1:44" s="379" customFormat="1" ht="19.5" customHeight="1" x14ac:dyDescent="0.3">
      <c r="A8" s="31" t="s">
        <v>431</v>
      </c>
      <c r="B8" s="694">
        <f>IF($AN$3="Boys",'Suppression and % 4ab'!C33,IF($AN$3="Girls",'Suppression and % 4ab'!AK33,'Suppression and % 4ab'!BS33))</f>
        <v>0</v>
      </c>
      <c r="C8" s="694">
        <f>IF($AN$3="Boys",'Suppression and % 4ab'!D33,IF($AN$3="Girls",'Suppression and % 4ab'!AL33,'Suppression and % 4ab'!BT33))</f>
        <v>6.3</v>
      </c>
      <c r="D8" s="694">
        <f>IF($AN$3="Boys",'Suppression and % 4ab'!E33,IF($AN$3="Girls",'Suppression and % 4ab'!AM33,'Suppression and % 4ab'!BU33))</f>
        <v>93.7</v>
      </c>
      <c r="E8" s="695">
        <f>IF($AN$3="Boys",'Suppression and % 4ab'!F33,IF($AN$3="Girls",'Suppression and % 4ab'!AN33,'Suppression and % 4ab'!BV33))</f>
        <v>51.4</v>
      </c>
      <c r="F8" s="696">
        <f>IF($AN$3="Boys",'Suppression and % 4ab'!F33,IF($AN$3="Girls",'Suppression and % 4ab'!AN33,'Suppression and % 4ab'!BV33))</f>
        <v>51.4</v>
      </c>
      <c r="G8" s="696">
        <f>IF($AN$3="Boys",'Suppression and % 4ab'!G33,IF($AN$3="Girls",'Suppression and % 4ab'!AO33,'Suppression and % 4ab'!BW33))</f>
        <v>54.2</v>
      </c>
      <c r="H8" s="696">
        <f>IF($AN$3="Boys",'Suppression and % 4ab'!H33,IF($AN$3="Girls",'Suppression and % 4ab'!AP33,'Suppression and % 4ab'!BX33))</f>
        <v>70.2</v>
      </c>
      <c r="I8" s="696"/>
      <c r="J8" s="694">
        <f>IF($AN$3="Boys",'Suppression and % 4ab'!X33,IF($AN$3="Girls",'Suppression and % 4ab'!BF33,'Suppression and % 4ab'!CN33))</f>
        <v>71.400000000000006</v>
      </c>
      <c r="K8" s="694">
        <f>IF($AN$3="Boys",'Suppression and % 4ab'!Y33,IF($AN$3="Girls",'Suppression and % 4ab'!BG33,'Suppression and % 4ab'!CO33))</f>
        <v>63.6</v>
      </c>
      <c r="L8" s="694">
        <f>IF($AN$3="Boys",'Suppression and % 4ab'!Z33,IF($AN$3="Girls",'Suppression and % 4ab'!BH33,'Suppression and % 4ab'!CP33))</f>
        <v>92.4</v>
      </c>
      <c r="M8" s="694"/>
      <c r="N8" s="696">
        <f>IF($AN$3="Boys",'Suppression and % 4ab'!U33,IF($AN$3="Girls",'Suppression and % 4ab'!BC33,'Suppression and % 4ab'!CK33))</f>
        <v>71.400000000000006</v>
      </c>
      <c r="O8" s="696">
        <f>IF($AN$3="Boys",'Suppression and % 4ab'!V33,IF($AN$3="Girls",'Suppression and % 4ab'!BD33,'Suppression and % 4ab'!CL33))</f>
        <v>90.7</v>
      </c>
      <c r="P8" s="696">
        <f>IF($AN$3="Boys",'Suppression and % 4ab'!W33,IF($AN$3="Girls",'Suppression and % 4ab'!BE33,'Suppression and % 4ab'!CM33))</f>
        <v>97</v>
      </c>
      <c r="Q8" s="695"/>
      <c r="R8" s="694">
        <f>IF($AN$3="Boys",'Suppression and % 4ab'!AA33,IF($AN$3="Girls",'Suppression and % 4ab'!BI33,'Suppression and % 4ab'!CQ33))</f>
        <v>71.400000000000006</v>
      </c>
      <c r="S8" s="694">
        <f>IF($AN$3="Boys",'Suppression and % 4ab'!AB33,IF($AN$3="Girls",'Suppression and % 4ab'!BJ33,'Suppression and % 4ab'!CR33))</f>
        <v>66.8</v>
      </c>
      <c r="T8" s="694">
        <f>IF($AN$3="Boys",'Suppression and % 4ab'!AC33,IF($AN$3="Girls",'Suppression and % 4ab'!BK33,'Suppression and % 4ab'!CS33))</f>
        <v>79.7</v>
      </c>
      <c r="U8" s="695"/>
      <c r="V8" s="696" t="str">
        <f>IF($AN$3="Boys",'Suppression and % 4ab'!AG33,IF($AN$3="Girls",'Suppression and % 4ab'!BO33,'Suppression and % 4ab'!CW33))</f>
        <v>x</v>
      </c>
      <c r="W8" s="696">
        <f>IF($AN$3="Boys",'Suppression and % 4ab'!AH33,IF($AN$3="Girls",'Suppression and % 4ab'!BP33,'Suppression and % 4ab'!CX33))</f>
        <v>34</v>
      </c>
      <c r="X8" s="696">
        <f>IF($AN$3="Boys",'Suppression and % 4ab'!AI33,IF($AN$3="Girls",'Suppression and % 4ab'!BQ33,'Suppression and % 4ab'!CY33))</f>
        <v>71.2</v>
      </c>
      <c r="Y8" s="694"/>
      <c r="Z8" s="694" t="str">
        <f>IF($AN$3="Boys",'Suppression and % 4ab'!AE33,IF($AN$3="Girls",'Suppression and % 4ab'!BL33,'Suppression and % 4ab'!CT33))</f>
        <v>x</v>
      </c>
      <c r="AA8" s="694">
        <f>IF($AN$3="Boys",'Suppression and % 4ab'!AF33,IF($AN$3="Girls",'Suppression and % 4ab'!BM33,'Suppression and % 4ab'!CU33))</f>
        <v>40.6</v>
      </c>
      <c r="AB8" s="694">
        <f>IF($AN$3="Boys",'Suppression and % 4ab'!AG33,IF($AN$3="Girls",'Suppression and % 4ab'!BN33,'Suppression and % 4ab'!CV33))</f>
        <v>72.599999999999994</v>
      </c>
      <c r="AC8" s="90"/>
      <c r="AD8" s="697">
        <f>IF($AN$3="Boys",'Suppression and % 4ab'!L33,IF($AN$3="Girls",'Suppression and % 4ab'!AT33,'Suppression and % 4ab'!CB33))</f>
        <v>2.31</v>
      </c>
      <c r="AE8" s="697">
        <f>IF($AN$3="Boys",'Suppression and % 4ab'!M33,IF($AN$3="Girls",'Suppression and % 4ab'!AU33,'Suppression and % 4ab'!CC33))</f>
        <v>0.89</v>
      </c>
      <c r="AF8" s="697">
        <f>IF($AN$3="Boys",'Suppression and % 4ab'!N33,IF($AN$3="Girls",'Suppression and % 4ab'!AV33,'Suppression and % 4ab'!CD33))</f>
        <v>0.42</v>
      </c>
      <c r="AG8" s="695"/>
      <c r="AH8" s="698">
        <f>IF($AN$3="Boys",'Suppression and % 4ab'!O33,IF($AN$3="Girls",'Suppression and % 4ab'!AW33,'Suppression and % 4ab'!CE33))</f>
        <v>1.4</v>
      </c>
      <c r="AI8" s="698">
        <f>IF($AN$3="Boys",'Suppression and % 4ab'!P33,IF($AN$3="Girls",'Suppression and % 4ab'!AX33,'Suppression and % 4ab'!CF33))</f>
        <v>0.82</v>
      </c>
      <c r="AJ8" s="698">
        <f>IF($AN$3="Boys",'Suppression and % 4ab'!Q33,IF($AN$3="Girls",'Suppression and % 4ab'!AY33,'Suppression and % 4ab'!CG33))</f>
        <v>0.4</v>
      </c>
      <c r="AK8" s="695"/>
      <c r="AL8" s="517">
        <f>IF($AN$3="Boys",'Suppression and % 4ab'!R33,IF($AN$3="Girls",'Suppression and % 4ab'!AZ33,'Suppression and % 4ab'!CH33))</f>
        <v>3.22</v>
      </c>
      <c r="AM8" s="517">
        <f>IF($AN$3="Boys",'Suppression and % 4ab'!S33,IF($AN$3="Girls",'Suppression and % 4ab'!BA33,'Suppression and % 4ab'!CI33))</f>
        <v>0.96</v>
      </c>
      <c r="AN8" s="517">
        <f>IF($AN$3="Boys",'Suppression and % 4ab'!T33,IF($AN$3="Girls",'Suppression and % 4ab'!BB33,'Suppression and % 4ab'!CJ33))</f>
        <v>0.44</v>
      </c>
      <c r="AO8" s="90"/>
      <c r="AP8" s="90"/>
    </row>
    <row r="9" spans="1:44" s="379" customFormat="1" ht="19.5" customHeight="1" x14ac:dyDescent="0.3">
      <c r="A9" s="620" t="s">
        <v>446</v>
      </c>
      <c r="B9" s="694">
        <f>IF($AN$3="Boys",'Suppression and % 4ab'!C34,IF($AN$3="Girls",'Suppression and % 4ab'!AK34,'Suppression and % 4ab'!BS34))</f>
        <v>15.9</v>
      </c>
      <c r="C9" s="694">
        <f>IF($AN$3="Boys",'Suppression and % 4ab'!D34,IF($AN$3="Girls",'Suppression and % 4ab'!AL34,'Suppression and % 4ab'!BT34))</f>
        <v>53.9</v>
      </c>
      <c r="D9" s="694">
        <f>IF($AN$3="Boys",'Suppression and % 4ab'!E34,IF($AN$3="Girls",'Suppression and % 4ab'!AM34,'Suppression and % 4ab'!BU34))</f>
        <v>30.3</v>
      </c>
      <c r="E9" s="695">
        <f>IF($AN$3="Boys",'Suppression and % 4ab'!F34,IF($AN$3="Girls",'Suppression and % 4ab'!AN34,'Suppression and % 4ab'!BV34))</f>
        <v>24.7</v>
      </c>
      <c r="F9" s="696">
        <f>IF($AN$3="Boys",'Suppression and % 4ab'!F34,IF($AN$3="Girls",'Suppression and % 4ab'!AN34,'Suppression and % 4ab'!BV34))</f>
        <v>24.7</v>
      </c>
      <c r="G9" s="696">
        <f>IF($AN$3="Boys",'Suppression and % 4ab'!G34,IF($AN$3="Girls",'Suppression and % 4ab'!AO34,'Suppression and % 4ab'!BW34))</f>
        <v>40</v>
      </c>
      <c r="H9" s="696">
        <f>IF($AN$3="Boys",'Suppression and % 4ab'!H34,IF($AN$3="Girls",'Suppression and % 4ab'!AP34,'Suppression and % 4ab'!BX34))</f>
        <v>55.2</v>
      </c>
      <c r="I9" s="696"/>
      <c r="J9" s="694">
        <f>IF($AN$3="Boys",'Suppression and % 4ab'!X34,IF($AN$3="Girls",'Suppression and % 4ab'!BF34,'Suppression and % 4ab'!CN34))</f>
        <v>1.9</v>
      </c>
      <c r="K9" s="694">
        <f>IF($AN$3="Boys",'Suppression and % 4ab'!Y34,IF($AN$3="Girls",'Suppression and % 4ab'!BG34,'Suppression and % 4ab'!CO34))</f>
        <v>20.9</v>
      </c>
      <c r="L9" s="694">
        <f>IF($AN$3="Boys",'Suppression and % 4ab'!Z34,IF($AN$3="Girls",'Suppression and % 4ab'!BH34,'Suppression and % 4ab'!CP34))</f>
        <v>65.7</v>
      </c>
      <c r="M9" s="694"/>
      <c r="N9" s="696">
        <f>IF($AN$3="Boys",'Suppression and % 4ab'!U34,IF($AN$3="Girls",'Suppression and % 4ab'!BC34,'Suppression and % 4ab'!CK34))</f>
        <v>9.1</v>
      </c>
      <c r="O9" s="696">
        <f>IF($AN$3="Boys",'Suppression and % 4ab'!V34,IF($AN$3="Girls",'Suppression and % 4ab'!BD34,'Suppression and % 4ab'!CL34))</f>
        <v>51.4</v>
      </c>
      <c r="P9" s="696">
        <f>IF($AN$3="Boys",'Suppression and % 4ab'!W34,IF($AN$3="Girls",'Suppression and % 4ab'!BE34,'Suppression and % 4ab'!CM34))</f>
        <v>89.1</v>
      </c>
      <c r="Q9" s="695"/>
      <c r="R9" s="694">
        <f>IF($AN$3="Boys",'Suppression and % 4ab'!AA34,IF($AN$3="Girls",'Suppression and % 4ab'!BI34,'Suppression and % 4ab'!CQ34))</f>
        <v>5.5</v>
      </c>
      <c r="S9" s="694">
        <f>IF($AN$3="Boys",'Suppression and % 4ab'!AB34,IF($AN$3="Girls",'Suppression and % 4ab'!BJ34,'Suppression and % 4ab'!CR34))</f>
        <v>22.5</v>
      </c>
      <c r="T9" s="694">
        <f>IF($AN$3="Boys",'Suppression and % 4ab'!AC34,IF($AN$3="Girls",'Suppression and % 4ab'!BK34,'Suppression and % 4ab'!CS34))</f>
        <v>44.3</v>
      </c>
      <c r="U9" s="695"/>
      <c r="V9" s="696">
        <f>IF($AN$3="Boys",'Suppression and % 4ab'!AG34,IF($AN$3="Girls",'Suppression and % 4ab'!BO34,'Suppression and % 4ab'!CW34))</f>
        <v>0.2</v>
      </c>
      <c r="W9" s="696">
        <f>IF($AN$3="Boys",'Suppression and % 4ab'!AH34,IF($AN$3="Girls",'Suppression and % 4ab'!BP34,'Suppression and % 4ab'!CX34))</f>
        <v>5</v>
      </c>
      <c r="X9" s="696">
        <f>IF($AN$3="Boys",'Suppression and % 4ab'!AI34,IF($AN$3="Girls",'Suppression and % 4ab'!BQ34,'Suppression and % 4ab'!CY34))</f>
        <v>26.4</v>
      </c>
      <c r="Y9" s="694"/>
      <c r="Z9" s="694">
        <f>IF($AN$3="Boys",'Suppression and % 4ab'!AE34,IF($AN$3="Girls",'Suppression and % 4ab'!BL34,'Suppression and % 4ab'!CT34))</f>
        <v>0.4</v>
      </c>
      <c r="AA9" s="694">
        <f>IF($AN$3="Boys",'Suppression and % 4ab'!AF34,IF($AN$3="Girls",'Suppression and % 4ab'!BM34,'Suppression and % 4ab'!CU34))</f>
        <v>7</v>
      </c>
      <c r="AB9" s="694">
        <f>IF($AN$3="Boys",'Suppression and % 4ab'!AG34,IF($AN$3="Girls",'Suppression and % 4ab'!BN34,'Suppression and % 4ab'!CV34))</f>
        <v>29.3</v>
      </c>
      <c r="AC9" s="90"/>
      <c r="AD9" s="697">
        <f>IF($AN$3="Boys",'Suppression and % 4ab'!L34,IF($AN$3="Girls",'Suppression and % 4ab'!AT34,'Suppression and % 4ab'!CB34))</f>
        <v>-0.06</v>
      </c>
      <c r="AE9" s="697">
        <f>IF($AN$3="Boys",'Suppression and % 4ab'!M34,IF($AN$3="Girls",'Suppression and % 4ab'!AU34,'Suppression and % 4ab'!CC34))</f>
        <v>-0.09</v>
      </c>
      <c r="AF9" s="697">
        <f>IF($AN$3="Boys",'Suppression and % 4ab'!N34,IF($AN$3="Girls",'Suppression and % 4ab'!AV34,'Suppression and % 4ab'!CD34))</f>
        <v>-0.26</v>
      </c>
      <c r="AG9" s="695"/>
      <c r="AH9" s="698">
        <f>IF($AN$3="Boys",'Suppression and % 4ab'!O34,IF($AN$3="Girls",'Suppression and % 4ab'!AW34,'Suppression and % 4ab'!CE34))</f>
        <v>-0.1</v>
      </c>
      <c r="AI9" s="698">
        <f>IF($AN$3="Boys",'Suppression and % 4ab'!P34,IF($AN$3="Girls",'Suppression and % 4ab'!AX34,'Suppression and % 4ab'!CF34))</f>
        <v>-0.11</v>
      </c>
      <c r="AJ9" s="698">
        <f>IF($AN$3="Boys",'Suppression and % 4ab'!Q34,IF($AN$3="Girls",'Suppression and % 4ab'!AY34,'Suppression and % 4ab'!CG34))</f>
        <v>-0.28999999999999998</v>
      </c>
      <c r="AK9" s="695"/>
      <c r="AL9" s="517">
        <f>IF($AN$3="Boys",'Suppression and % 4ab'!R34,IF($AN$3="Girls",'Suppression and % 4ab'!AZ34,'Suppression and % 4ab'!CH34))</f>
        <v>-0.03</v>
      </c>
      <c r="AM9" s="517">
        <f>IF($AN$3="Boys",'Suppression and % 4ab'!S34,IF($AN$3="Girls",'Suppression and % 4ab'!BA34,'Suppression and % 4ab'!CI34))</f>
        <v>-7.0000000000000007E-2</v>
      </c>
      <c r="AN9" s="517">
        <f>IF($AN$3="Boys",'Suppression and % 4ab'!T34,IF($AN$3="Girls",'Suppression and % 4ab'!BB34,'Suppression and % 4ab'!CJ34))</f>
        <v>-0.24</v>
      </c>
      <c r="AO9" s="90"/>
    </row>
    <row r="10" spans="1:44" s="379" customFormat="1" ht="19.5" customHeight="1" x14ac:dyDescent="0.3">
      <c r="A10" s="620" t="s">
        <v>447</v>
      </c>
      <c r="B10" s="694">
        <f>IF($AN$3="Boys",'Suppression and % 4ab'!C35,IF($AN$3="Girls",'Suppression and % 4ab'!AK35,'Suppression and % 4ab'!BS35))</f>
        <v>13</v>
      </c>
      <c r="C10" s="694">
        <f>IF($AN$3="Boys",'Suppression and % 4ab'!D35,IF($AN$3="Girls",'Suppression and % 4ab'!AL35,'Suppression and % 4ab'!BT35))</f>
        <v>46</v>
      </c>
      <c r="D10" s="694">
        <f>IF($AN$3="Boys",'Suppression and % 4ab'!E35,IF($AN$3="Girls",'Suppression and % 4ab'!AM35,'Suppression and % 4ab'!BU35))</f>
        <v>41</v>
      </c>
      <c r="E10" s="695">
        <f>IF($AN$3="Boys",'Suppression and % 4ab'!F35,IF($AN$3="Girls",'Suppression and % 4ab'!AN35,'Suppression and % 4ab'!BV35))</f>
        <v>25.3</v>
      </c>
      <c r="F10" s="696">
        <f>IF($AN$3="Boys",'Suppression and % 4ab'!F35,IF($AN$3="Girls",'Suppression and % 4ab'!AN35,'Suppression and % 4ab'!BV35))</f>
        <v>25.3</v>
      </c>
      <c r="G10" s="696">
        <f>IF($AN$3="Boys",'Suppression and % 4ab'!G35,IF($AN$3="Girls",'Suppression and % 4ab'!AO35,'Suppression and % 4ab'!BW35))</f>
        <v>41.2</v>
      </c>
      <c r="H10" s="696">
        <f>IF($AN$3="Boys",'Suppression and % 4ab'!H35,IF($AN$3="Girls",'Suppression and % 4ab'!AP35,'Suppression and % 4ab'!BX35))</f>
        <v>59.8</v>
      </c>
      <c r="I10" s="696"/>
      <c r="J10" s="694">
        <f>IF($AN$3="Boys",'Suppression and % 4ab'!X35,IF($AN$3="Girls",'Suppression and % 4ab'!BF35,'Suppression and % 4ab'!CN35))</f>
        <v>2.6</v>
      </c>
      <c r="K10" s="694">
        <f>IF($AN$3="Boys",'Suppression and % 4ab'!Y35,IF($AN$3="Girls",'Suppression and % 4ab'!BG35,'Suppression and % 4ab'!CO35))</f>
        <v>24.4</v>
      </c>
      <c r="L10" s="694">
        <f>IF($AN$3="Boys",'Suppression and % 4ab'!Z35,IF($AN$3="Girls",'Suppression and % 4ab'!BH35,'Suppression and % 4ab'!CP35))</f>
        <v>75.7</v>
      </c>
      <c r="M10" s="694"/>
      <c r="N10" s="696">
        <f>IF($AN$3="Boys",'Suppression and % 4ab'!U35,IF($AN$3="Girls",'Suppression and % 4ab'!BC35,'Suppression and % 4ab'!CK35))</f>
        <v>11</v>
      </c>
      <c r="O10" s="696">
        <f>IF($AN$3="Boys",'Suppression and % 4ab'!V35,IF($AN$3="Girls",'Suppression and % 4ab'!BD35,'Suppression and % 4ab'!CL35))</f>
        <v>55.7</v>
      </c>
      <c r="P10" s="696">
        <f>IF($AN$3="Boys",'Suppression and % 4ab'!W35,IF($AN$3="Girls",'Suppression and % 4ab'!BE35,'Suppression and % 4ab'!CM35))</f>
        <v>92.6</v>
      </c>
      <c r="Q10" s="695"/>
      <c r="R10" s="694">
        <f>IF($AN$3="Boys",'Suppression and % 4ab'!AA35,IF($AN$3="Girls",'Suppression and % 4ab'!BI35,'Suppression and % 4ab'!CQ35))</f>
        <v>9.4</v>
      </c>
      <c r="S10" s="694">
        <f>IF($AN$3="Boys",'Suppression and % 4ab'!AB35,IF($AN$3="Girls",'Suppression and % 4ab'!BJ35,'Suppression and % 4ab'!CR35))</f>
        <v>29.6</v>
      </c>
      <c r="T10" s="694">
        <f>IF($AN$3="Boys",'Suppression and % 4ab'!AC35,IF($AN$3="Girls",'Suppression and % 4ab'!BK35,'Suppression and % 4ab'!CS35))</f>
        <v>56.8</v>
      </c>
      <c r="U10" s="695"/>
      <c r="V10" s="696">
        <f>IF($AN$3="Boys",'Suppression and % 4ab'!AG35,IF($AN$3="Girls",'Suppression and % 4ab'!BO35,'Suppression and % 4ab'!CW35))</f>
        <v>0.6</v>
      </c>
      <c r="W10" s="696">
        <f>IF($AN$3="Boys",'Suppression and % 4ab'!AH35,IF($AN$3="Girls",'Suppression and % 4ab'!BP35,'Suppression and % 4ab'!CX35))</f>
        <v>7.8</v>
      </c>
      <c r="X10" s="696">
        <f>IF($AN$3="Boys",'Suppression and % 4ab'!AI35,IF($AN$3="Girls",'Suppression and % 4ab'!BQ35,'Suppression and % 4ab'!CY35))</f>
        <v>41</v>
      </c>
      <c r="Y10" s="694"/>
      <c r="Z10" s="694">
        <f>IF($AN$3="Boys",'Suppression and % 4ab'!AE35,IF($AN$3="Girls",'Suppression and % 4ab'!BL35,'Suppression and % 4ab'!CT35))</f>
        <v>1</v>
      </c>
      <c r="AA10" s="694">
        <f>IF($AN$3="Boys",'Suppression and % 4ab'!AF35,IF($AN$3="Girls",'Suppression and % 4ab'!BM35,'Suppression and % 4ab'!CU35))</f>
        <v>10.8</v>
      </c>
      <c r="AB10" s="694">
        <f>IF($AN$3="Boys",'Suppression and % 4ab'!AG35,IF($AN$3="Girls",'Suppression and % 4ab'!BN35,'Suppression and % 4ab'!CV35))</f>
        <v>43.7</v>
      </c>
      <c r="AC10" s="90"/>
      <c r="AD10" s="697">
        <f>IF($AN$3="Boys",'Suppression and % 4ab'!L35,IF($AN$3="Girls",'Suppression and % 4ab'!AT35,'Suppression and % 4ab'!CB35))</f>
        <v>0.01</v>
      </c>
      <c r="AE10" s="697">
        <f>IF($AN$3="Boys",'Suppression and % 4ab'!M35,IF($AN$3="Girls",'Suppression and % 4ab'!AU35,'Suppression and % 4ab'!CC35))</f>
        <v>0</v>
      </c>
      <c r="AF10" s="697">
        <f>IF($AN$3="Boys",'Suppression and % 4ab'!N35,IF($AN$3="Girls",'Suppression and % 4ab'!AV35,'Suppression and % 4ab'!CD35))</f>
        <v>-0.02</v>
      </c>
      <c r="AG10" s="695"/>
      <c r="AH10" s="698">
        <f>IF($AN$3="Boys",'Suppression and % 4ab'!O35,IF($AN$3="Girls",'Suppression and % 4ab'!AW35,'Suppression and % 4ab'!CE35))</f>
        <v>0</v>
      </c>
      <c r="AI10" s="698">
        <f>IF($AN$3="Boys",'Suppression and % 4ab'!P35,IF($AN$3="Girls",'Suppression and % 4ab'!AX35,'Suppression and % 4ab'!CF35))</f>
        <v>0</v>
      </c>
      <c r="AJ10" s="698">
        <f>IF($AN$3="Boys",'Suppression and % 4ab'!Q35,IF($AN$3="Girls",'Suppression and % 4ab'!AY35,'Suppression and % 4ab'!CG35))</f>
        <v>-0.03</v>
      </c>
      <c r="AK10" s="695"/>
      <c r="AL10" s="517">
        <f>IF($AN$3="Boys",'Suppression and % 4ab'!R35,IF($AN$3="Girls",'Suppression and % 4ab'!AZ35,'Suppression and % 4ab'!CH35))</f>
        <v>0.02</v>
      </c>
      <c r="AM10" s="517">
        <f>IF($AN$3="Boys",'Suppression and % 4ab'!S35,IF($AN$3="Girls",'Suppression and % 4ab'!BA35,'Suppression and % 4ab'!CI35))</f>
        <v>0.01</v>
      </c>
      <c r="AN10" s="517">
        <f>IF($AN$3="Boys",'Suppression and % 4ab'!T35,IF($AN$3="Girls",'Suppression and % 4ab'!BB35,'Suppression and % 4ab'!CJ35))</f>
        <v>-0.02</v>
      </c>
      <c r="AO10" s="90"/>
    </row>
    <row r="11" spans="1:44" s="379" customFormat="1" ht="19.5" customHeight="1" x14ac:dyDescent="0.3">
      <c r="A11" s="620" t="s">
        <v>448</v>
      </c>
      <c r="B11" s="694">
        <f>IF($AN$3="Boys",'Suppression and % 4ab'!C36,IF($AN$3="Girls",'Suppression and % 4ab'!AK36,'Suppression and % 4ab'!BS36))</f>
        <v>12.7</v>
      </c>
      <c r="C11" s="694">
        <f>IF($AN$3="Boys",'Suppression and % 4ab'!D36,IF($AN$3="Girls",'Suppression and % 4ab'!AL36,'Suppression and % 4ab'!BT36))</f>
        <v>44.9</v>
      </c>
      <c r="D11" s="694">
        <f>IF($AN$3="Boys",'Suppression and % 4ab'!E36,IF($AN$3="Girls",'Suppression and % 4ab'!AM36,'Suppression and % 4ab'!BU36))</f>
        <v>42.4</v>
      </c>
      <c r="E11" s="695">
        <f>IF($AN$3="Boys",'Suppression and % 4ab'!F36,IF($AN$3="Girls",'Suppression and % 4ab'!AN36,'Suppression and % 4ab'!BV36))</f>
        <v>25.2</v>
      </c>
      <c r="F11" s="696">
        <f>IF($AN$3="Boys",'Suppression and % 4ab'!F36,IF($AN$3="Girls",'Suppression and % 4ab'!AN36,'Suppression and % 4ab'!BV36))</f>
        <v>25.2</v>
      </c>
      <c r="G11" s="696">
        <f>IF($AN$3="Boys",'Suppression and % 4ab'!G36,IF($AN$3="Girls",'Suppression and % 4ab'!AO36,'Suppression and % 4ab'!BW36))</f>
        <v>41.1</v>
      </c>
      <c r="H11" s="696">
        <f>IF($AN$3="Boys",'Suppression and % 4ab'!H36,IF($AN$3="Girls",'Suppression and % 4ab'!AP36,'Suppression and % 4ab'!BX36))</f>
        <v>60.5</v>
      </c>
      <c r="I11" s="696"/>
      <c r="J11" s="694">
        <f>IF($AN$3="Boys",'Suppression and % 4ab'!X36,IF($AN$3="Girls",'Suppression and % 4ab'!BF36,'Suppression and % 4ab'!CN36))</f>
        <v>2.6</v>
      </c>
      <c r="K11" s="694">
        <f>IF($AN$3="Boys",'Suppression and % 4ab'!Y36,IF($AN$3="Girls",'Suppression and % 4ab'!BG36,'Suppression and % 4ab'!CO36))</f>
        <v>24.3</v>
      </c>
      <c r="L11" s="694">
        <f>IF($AN$3="Boys",'Suppression and % 4ab'!Z36,IF($AN$3="Girls",'Suppression and % 4ab'!BH36,'Suppression and % 4ab'!CP36))</f>
        <v>76.7</v>
      </c>
      <c r="M11" s="694"/>
      <c r="N11" s="696">
        <f>IF($AN$3="Boys",'Suppression and % 4ab'!U36,IF($AN$3="Girls",'Suppression and % 4ab'!BC36,'Suppression and % 4ab'!CK36))</f>
        <v>10.8</v>
      </c>
      <c r="O11" s="696">
        <f>IF($AN$3="Boys",'Suppression and % 4ab'!V36,IF($AN$3="Girls",'Suppression and % 4ab'!BD36,'Suppression and % 4ab'!CL36))</f>
        <v>55.5</v>
      </c>
      <c r="P11" s="696">
        <f>IF($AN$3="Boys",'Suppression and % 4ab'!W36,IF($AN$3="Girls",'Suppression and % 4ab'!BE36,'Suppression and % 4ab'!CM36))</f>
        <v>92.8</v>
      </c>
      <c r="Q11" s="695"/>
      <c r="R11" s="694">
        <f>IF($AN$3="Boys",'Suppression and % 4ab'!AA36,IF($AN$3="Girls",'Suppression and % 4ab'!BI36,'Suppression and % 4ab'!CQ36))</f>
        <v>9</v>
      </c>
      <c r="S11" s="694">
        <f>IF($AN$3="Boys",'Suppression and % 4ab'!AB36,IF($AN$3="Girls",'Suppression and % 4ab'!BJ36,'Suppression and % 4ab'!CR36))</f>
        <v>29.2</v>
      </c>
      <c r="T11" s="694">
        <f>IF($AN$3="Boys",'Suppression and % 4ab'!AC36,IF($AN$3="Girls",'Suppression and % 4ab'!BK36,'Suppression and % 4ab'!CS36))</f>
        <v>58.3</v>
      </c>
      <c r="U11" s="695"/>
      <c r="V11" s="696">
        <f>IF($AN$3="Boys",'Suppression and % 4ab'!AG36,IF($AN$3="Girls",'Suppression and % 4ab'!BO36,'Suppression and % 4ab'!CW36))</f>
        <v>0.6</v>
      </c>
      <c r="W11" s="696">
        <f>IF($AN$3="Boys",'Suppression and % 4ab'!AH36,IF($AN$3="Girls",'Suppression and % 4ab'!BP36,'Suppression and % 4ab'!CX36))</f>
        <v>7.7</v>
      </c>
      <c r="X11" s="696">
        <f>IF($AN$3="Boys",'Suppression and % 4ab'!AI36,IF($AN$3="Girls",'Suppression and % 4ab'!BQ36,'Suppression and % 4ab'!CY36))</f>
        <v>43.1</v>
      </c>
      <c r="Y11" s="694"/>
      <c r="Z11" s="694">
        <f>IF($AN$3="Boys",'Suppression and % 4ab'!AE36,IF($AN$3="Girls",'Suppression and % 4ab'!BL36,'Suppression and % 4ab'!CT36))</f>
        <v>1</v>
      </c>
      <c r="AA11" s="694">
        <f>IF($AN$3="Boys",'Suppression and % 4ab'!AF36,IF($AN$3="Girls",'Suppression and % 4ab'!BM36,'Suppression and % 4ab'!CU36))</f>
        <v>10.7</v>
      </c>
      <c r="AB11" s="694">
        <f>IF($AN$3="Boys",'Suppression and % 4ab'!AG36,IF($AN$3="Girls",'Suppression and % 4ab'!BN36,'Suppression and % 4ab'!CV36))</f>
        <v>45.7</v>
      </c>
      <c r="AC11" s="90"/>
      <c r="AD11" s="697">
        <f>IF($AN$3="Boys",'Suppression and % 4ab'!L36,IF($AN$3="Girls",'Suppression and % 4ab'!AT36,'Suppression and % 4ab'!CB36))</f>
        <v>0</v>
      </c>
      <c r="AE11" s="697">
        <f>IF($AN$3="Boys",'Suppression and % 4ab'!M36,IF($AN$3="Girls",'Suppression and % 4ab'!AU36,'Suppression and % 4ab'!CC36))</f>
        <v>0</v>
      </c>
      <c r="AF11" s="697">
        <f>IF($AN$3="Boys",'Suppression and % 4ab'!N36,IF($AN$3="Girls",'Suppression and % 4ab'!AV36,'Suppression and % 4ab'!CD36))</f>
        <v>0</v>
      </c>
      <c r="AG11" s="695"/>
      <c r="AH11" s="698">
        <f>IF($AN$3="Boys",'Suppression and % 4ab'!O36,IF($AN$3="Girls",'Suppression and % 4ab'!AW36,'Suppression and % 4ab'!CE36))</f>
        <v>-0.01</v>
      </c>
      <c r="AI11" s="698">
        <f>IF($AN$3="Boys",'Suppression and % 4ab'!P36,IF($AN$3="Girls",'Suppression and % 4ab'!AX36,'Suppression and % 4ab'!CF36))</f>
        <v>-0.01</v>
      </c>
      <c r="AJ11" s="698">
        <f>IF($AN$3="Boys",'Suppression and % 4ab'!Q36,IF($AN$3="Girls",'Suppression and % 4ab'!AY36,'Suppression and % 4ab'!CG36))</f>
        <v>0</v>
      </c>
      <c r="AK11" s="695"/>
      <c r="AL11" s="517">
        <f>IF($AN$3="Boys",'Suppression and % 4ab'!R36,IF($AN$3="Girls",'Suppression and % 4ab'!AZ36,'Suppression and % 4ab'!CH36))</f>
        <v>0.01</v>
      </c>
      <c r="AM11" s="517">
        <f>IF($AN$3="Boys",'Suppression and % 4ab'!S36,IF($AN$3="Girls",'Suppression and % 4ab'!BA36,'Suppression and % 4ab'!CI36))</f>
        <v>0</v>
      </c>
      <c r="AN11" s="517">
        <f>IF($AN$3="Boys",'Suppression and % 4ab'!T36,IF($AN$3="Girls",'Suppression and % 4ab'!BB36,'Suppression and % 4ab'!CJ36))</f>
        <v>0.01</v>
      </c>
      <c r="AO11" s="90"/>
    </row>
    <row r="12" spans="1:44" s="379" customFormat="1" ht="11.25" customHeight="1" x14ac:dyDescent="0.3">
      <c r="A12" s="699"/>
      <c r="B12" s="707"/>
      <c r="C12" s="708"/>
      <c r="D12" s="708"/>
      <c r="E12" s="709"/>
      <c r="F12" s="709"/>
      <c r="G12" s="709"/>
      <c r="H12" s="709"/>
      <c r="I12" s="709"/>
      <c r="J12" s="710"/>
      <c r="K12" s="710"/>
      <c r="L12" s="710"/>
      <c r="M12" s="710"/>
      <c r="N12" s="711"/>
      <c r="O12" s="711"/>
      <c r="P12" s="711"/>
      <c r="Q12" s="712"/>
      <c r="R12" s="710"/>
      <c r="S12" s="710"/>
      <c r="T12" s="710"/>
      <c r="U12" s="712"/>
      <c r="V12" s="711"/>
      <c r="W12" s="711"/>
      <c r="X12" s="711"/>
      <c r="Y12" s="710"/>
      <c r="Z12" s="710"/>
      <c r="AA12" s="710"/>
      <c r="AB12" s="710"/>
      <c r="AC12" s="712"/>
      <c r="AD12" s="713"/>
      <c r="AE12" s="711"/>
      <c r="AF12" s="711"/>
      <c r="AG12" s="712"/>
      <c r="AH12" s="714"/>
      <c r="AI12" s="714"/>
      <c r="AJ12" s="714"/>
      <c r="AK12" s="715"/>
      <c r="AL12" s="715"/>
      <c r="AM12" s="715"/>
      <c r="AN12" s="715"/>
      <c r="AO12" s="30"/>
    </row>
    <row r="13" spans="1:44" ht="11.25" customHeight="1" x14ac:dyDescent="0.3">
      <c r="A13" s="177"/>
      <c r="B13" s="132"/>
      <c r="C13" s="133"/>
      <c r="D13" s="133"/>
      <c r="E13" s="133"/>
      <c r="F13" s="133"/>
      <c r="G13" s="133"/>
      <c r="H13" s="133"/>
      <c r="I13" s="133"/>
      <c r="J13" s="133"/>
      <c r="K13" s="133"/>
      <c r="L13" s="133"/>
      <c r="M13" s="133"/>
      <c r="N13" s="133"/>
      <c r="O13" s="133"/>
      <c r="P13" s="133"/>
      <c r="Q13" s="133"/>
      <c r="R13" s="133"/>
      <c r="S13" s="133"/>
      <c r="T13" s="133"/>
      <c r="U13" s="133"/>
      <c r="V13" s="133"/>
      <c r="W13" s="133"/>
      <c r="AC13" s="183"/>
      <c r="AD13" s="183"/>
      <c r="AE13" s="183"/>
      <c r="AF13" s="183"/>
      <c r="AG13" s="183"/>
      <c r="AH13" s="183"/>
      <c r="AI13" s="183"/>
      <c r="AJ13" s="183"/>
      <c r="AK13" s="183"/>
      <c r="AL13" s="183"/>
      <c r="AM13" s="183"/>
      <c r="AN13" s="183" t="s">
        <v>614</v>
      </c>
      <c r="AO13" s="183"/>
    </row>
    <row r="14" spans="1:44" ht="11.25" customHeight="1" x14ac:dyDescent="0.3">
      <c r="A14" s="177"/>
      <c r="B14" s="132"/>
      <c r="C14" s="133"/>
      <c r="D14" s="133"/>
      <c r="E14" s="133"/>
      <c r="F14" s="133"/>
      <c r="G14" s="133"/>
      <c r="H14" s="133"/>
      <c r="I14" s="133"/>
      <c r="J14" s="133"/>
      <c r="K14" s="133"/>
      <c r="L14" s="133"/>
      <c r="M14" s="133"/>
      <c r="N14" s="133"/>
      <c r="O14" s="133"/>
      <c r="P14" s="133"/>
      <c r="Q14" s="133"/>
      <c r="R14" s="133"/>
      <c r="S14" s="133"/>
      <c r="T14" s="133"/>
      <c r="U14" s="133"/>
      <c r="V14" s="133"/>
      <c r="W14" s="133"/>
      <c r="X14" s="54"/>
      <c r="Y14" s="54"/>
      <c r="Z14" s="54"/>
      <c r="AA14" s="54"/>
      <c r="AB14" s="54"/>
      <c r="AC14" s="54"/>
      <c r="AD14" s="54"/>
      <c r="AE14" s="54"/>
      <c r="AF14" s="54"/>
      <c r="AG14" s="54"/>
      <c r="AH14" s="54"/>
      <c r="AI14" s="54"/>
      <c r="AJ14" s="54"/>
      <c r="AK14" s="54"/>
      <c r="AL14" s="54"/>
      <c r="AM14" s="54"/>
      <c r="AN14" s="54"/>
      <c r="AO14" s="54"/>
    </row>
    <row r="15" spans="1:44" x14ac:dyDescent="0.3">
      <c r="A15" s="983" t="s">
        <v>161</v>
      </c>
      <c r="B15" s="983"/>
      <c r="C15" s="983"/>
      <c r="D15" s="983"/>
      <c r="E15" s="983"/>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3"/>
      <c r="AO15" s="276"/>
    </row>
    <row r="16" spans="1:44" ht="32.25" customHeight="1" x14ac:dyDescent="0.3">
      <c r="A16" s="919" t="s">
        <v>643</v>
      </c>
      <c r="B16" s="919"/>
      <c r="C16" s="91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919"/>
      <c r="AN16" s="919"/>
      <c r="AO16" s="569"/>
    </row>
    <row r="17" spans="1:42" x14ac:dyDescent="0.3">
      <c r="A17" s="945" t="s">
        <v>367</v>
      </c>
      <c r="B17" s="945"/>
      <c r="C17" s="945"/>
      <c r="D17" s="945"/>
      <c r="E17" s="945"/>
      <c r="F17" s="945"/>
      <c r="G17" s="945"/>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275"/>
    </row>
    <row r="18" spans="1:42" x14ac:dyDescent="0.3">
      <c r="A18" s="945" t="s">
        <v>388</v>
      </c>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275"/>
    </row>
    <row r="19" spans="1:42" x14ac:dyDescent="0.3">
      <c r="A19" s="918" t="s">
        <v>694</v>
      </c>
      <c r="B19" s="918"/>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621"/>
    </row>
    <row r="20" spans="1:42" ht="15" customHeight="1" x14ac:dyDescent="0.3">
      <c r="A20" s="346" t="s">
        <v>168</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row>
    <row r="21" spans="1:42" ht="27" customHeight="1" x14ac:dyDescent="0.3">
      <c r="A21" s="984" t="s">
        <v>695</v>
      </c>
      <c r="B21" s="984"/>
      <c r="C21" s="984"/>
      <c r="D21" s="984"/>
      <c r="E21" s="984"/>
      <c r="F21" s="984"/>
      <c r="G21" s="984"/>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346"/>
    </row>
    <row r="22" spans="1:42" ht="31.5" customHeight="1" x14ac:dyDescent="0.3">
      <c r="A22" s="918" t="s">
        <v>696</v>
      </c>
      <c r="B22" s="918"/>
      <c r="C22" s="918"/>
      <c r="D22" s="918"/>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346"/>
    </row>
    <row r="23" spans="1:42" ht="36.75" customHeight="1" x14ac:dyDescent="0.3">
      <c r="A23" s="918" t="s">
        <v>697</v>
      </c>
      <c r="B23" s="918"/>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8"/>
      <c r="AE23" s="918"/>
      <c r="AF23" s="918"/>
      <c r="AG23" s="918"/>
      <c r="AH23" s="918"/>
      <c r="AI23" s="918"/>
      <c r="AJ23" s="918"/>
      <c r="AK23" s="918"/>
      <c r="AL23" s="918"/>
      <c r="AM23" s="918"/>
      <c r="AN23" s="918"/>
      <c r="AO23" s="346"/>
    </row>
    <row r="24" spans="1:42" ht="12.75" customHeight="1" x14ac:dyDescent="0.3">
      <c r="A24" s="994" t="s">
        <v>449</v>
      </c>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628"/>
    </row>
    <row r="25" spans="1:42" ht="18" customHeight="1" x14ac:dyDescent="0.3">
      <c r="A25" s="994" t="s">
        <v>450</v>
      </c>
      <c r="B25" s="994"/>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994"/>
      <c r="AM25" s="994"/>
      <c r="AN25" s="994"/>
      <c r="AO25" s="628"/>
    </row>
    <row r="26" spans="1:42" ht="12.75" customHeight="1" x14ac:dyDescent="0.3">
      <c r="A26" s="994" t="s">
        <v>451</v>
      </c>
      <c r="B26" s="994"/>
      <c r="C26" s="994"/>
      <c r="D26" s="994"/>
      <c r="E26" s="994"/>
      <c r="F26" s="994"/>
      <c r="G26" s="994"/>
      <c r="H26" s="994"/>
      <c r="I26" s="994"/>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994"/>
      <c r="AM26" s="994"/>
      <c r="AN26" s="994"/>
      <c r="AO26" s="628"/>
      <c r="AP26" s="46"/>
    </row>
    <row r="27" spans="1:42" s="46" customFormat="1" ht="18" customHeight="1" x14ac:dyDescent="0.3">
      <c r="A27" s="942" t="s">
        <v>548</v>
      </c>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623"/>
      <c r="AP27" s="58"/>
    </row>
    <row r="28" spans="1:42" ht="20.25" customHeight="1" x14ac:dyDescent="0.3">
      <c r="A28" s="942" t="s">
        <v>452</v>
      </c>
      <c r="B28" s="942"/>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623"/>
    </row>
    <row r="29" spans="1:42" x14ac:dyDescent="0.3">
      <c r="A29" s="624"/>
      <c r="B29" s="624"/>
      <c r="C29" s="624"/>
      <c r="D29" s="624"/>
      <c r="E29" s="624"/>
      <c r="F29" s="624"/>
      <c r="G29" s="624"/>
      <c r="H29" s="624"/>
      <c r="I29" s="624"/>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row>
    <row r="30" spans="1:42" x14ac:dyDescent="0.3">
      <c r="A30" s="993" t="s">
        <v>37</v>
      </c>
      <c r="B30" s="993"/>
      <c r="C30" s="993"/>
      <c r="D30" s="993"/>
      <c r="E30" s="993"/>
      <c r="F30" s="993"/>
      <c r="G30" s="993"/>
      <c r="H30" s="993"/>
      <c r="I30" s="993"/>
      <c r="J30" s="993"/>
      <c r="K30" s="993"/>
      <c r="L30" s="993"/>
      <c r="M30" s="993"/>
      <c r="N30" s="993"/>
      <c r="O30" s="993"/>
      <c r="P30" s="993"/>
      <c r="Q30" s="993"/>
      <c r="R30" s="993"/>
      <c r="S30" s="993"/>
      <c r="T30" s="993"/>
      <c r="U30" s="993"/>
      <c r="V30" s="993"/>
      <c r="W30" s="993"/>
      <c r="X30" s="993"/>
      <c r="Y30" s="993"/>
      <c r="Z30" s="993"/>
      <c r="AA30" s="993"/>
      <c r="AB30" s="993"/>
      <c r="AC30" s="993"/>
      <c r="AD30" s="993"/>
      <c r="AE30" s="993"/>
      <c r="AF30" s="993"/>
      <c r="AG30" s="993"/>
      <c r="AH30" s="993"/>
      <c r="AI30" s="993"/>
      <c r="AJ30" s="993"/>
      <c r="AK30" s="993"/>
      <c r="AL30" s="993"/>
      <c r="AM30" s="993"/>
      <c r="AN30" s="993"/>
      <c r="AO30" s="275"/>
    </row>
    <row r="32" spans="1:42" x14ac:dyDescent="0.3">
      <c r="A32" s="58"/>
    </row>
    <row r="33" spans="1:41" x14ac:dyDescent="0.3">
      <c r="F33" s="47" t="s">
        <v>32</v>
      </c>
    </row>
    <row r="35" spans="1:41" x14ac:dyDescent="0.3">
      <c r="A35" s="58"/>
      <c r="B35" s="58" t="s">
        <v>32</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sheetData>
  <sheetProtection sheet="1" objects="1" scenarios="1"/>
  <mergeCells count="28">
    <mergeCell ref="A16:AN16"/>
    <mergeCell ref="A2:B2"/>
    <mergeCell ref="AL2:AN2"/>
    <mergeCell ref="AL3:AM3"/>
    <mergeCell ref="A5:A6"/>
    <mergeCell ref="B5:D5"/>
    <mergeCell ref="F5:H5"/>
    <mergeCell ref="J5:L5"/>
    <mergeCell ref="N5:P5"/>
    <mergeCell ref="R5:T5"/>
    <mergeCell ref="V5:X5"/>
    <mergeCell ref="Z5:AB5"/>
    <mergeCell ref="AD5:AF5"/>
    <mergeCell ref="AH5:AJ5"/>
    <mergeCell ref="AL5:AN5"/>
    <mergeCell ref="A15:AN15"/>
    <mergeCell ref="A30:AN30"/>
    <mergeCell ref="A17:AN17"/>
    <mergeCell ref="A18:AN18"/>
    <mergeCell ref="A19:AN19"/>
    <mergeCell ref="A21:AN21"/>
    <mergeCell ref="A22:AN22"/>
    <mergeCell ref="A23:AN23"/>
    <mergeCell ref="A24:AN24"/>
    <mergeCell ref="A25:AN25"/>
    <mergeCell ref="A26:AN26"/>
    <mergeCell ref="A27:AN27"/>
    <mergeCell ref="A28:AN28"/>
  </mergeCells>
  <conditionalFormatting sqref="AP8 F8:P11 B8:D11 V8:AF11 AL8:AN11 R8:T11">
    <cfRule type="expression" dxfId="26" priority="39">
      <formula>(#REF!="Percentage")</formula>
    </cfRule>
  </conditionalFormatting>
  <conditionalFormatting sqref="AO8">
    <cfRule type="expression" dxfId="25" priority="36">
      <formula>(#REF!="Percentage")</formula>
    </cfRule>
  </conditionalFormatting>
  <conditionalFormatting sqref="AO9">
    <cfRule type="expression" dxfId="24" priority="35">
      <formula>(#REF!="Percentage")</formula>
    </cfRule>
  </conditionalFormatting>
  <conditionalFormatting sqref="AO10">
    <cfRule type="expression" dxfId="23" priority="34">
      <formula>(#REF!="Percentage")</formula>
    </cfRule>
  </conditionalFormatting>
  <conditionalFormatting sqref="AO11">
    <cfRule type="expression" dxfId="22" priority="33">
      <formula>(#REF!="Percentage")</formula>
    </cfRule>
  </conditionalFormatting>
  <dataValidations count="1">
    <dataValidation type="list" allowBlank="1" showInputMessage="1" showErrorMessage="1" sqref="AN3:AO3 AC3:AK3">
      <formula1>$AR$2:$AR$4</formula1>
    </dataValidation>
  </dataValidations>
  <hyperlinks>
    <hyperlink ref="A20"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Z23"/>
  <sheetViews>
    <sheetView workbookViewId="0">
      <selection activeCell="F18" sqref="F18"/>
    </sheetView>
  </sheetViews>
  <sheetFormatPr defaultColWidth="9.1328125" defaultRowHeight="12.75" x14ac:dyDescent="0.35"/>
  <cols>
    <col min="1" max="1" width="20.86328125" style="390" bestFit="1" customWidth="1"/>
    <col min="2" max="29" width="9.1328125" style="390"/>
    <col min="30" max="30" width="9.1328125" style="140"/>
    <col min="31" max="31" width="11.3984375" style="390" customWidth="1"/>
    <col min="32" max="16384" width="9.1328125" style="390"/>
  </cols>
  <sheetData>
    <row r="1" spans="1:104" ht="13.15" x14ac:dyDescent="0.4">
      <c r="A1" s="394" t="s">
        <v>318</v>
      </c>
    </row>
    <row r="2" spans="1:104" s="540" customFormat="1" ht="39.4" x14ac:dyDescent="0.4">
      <c r="A2" s="541" t="s">
        <v>234</v>
      </c>
      <c r="B2" s="541" t="s">
        <v>50</v>
      </c>
      <c r="C2" s="541" t="s">
        <v>51</v>
      </c>
      <c r="D2" s="541" t="s">
        <v>52</v>
      </c>
      <c r="E2" s="541" t="s">
        <v>53</v>
      </c>
      <c r="F2" s="541" t="s">
        <v>275</v>
      </c>
      <c r="G2" s="541" t="s">
        <v>276</v>
      </c>
      <c r="H2" s="541" t="s">
        <v>277</v>
      </c>
      <c r="I2" s="541" t="s">
        <v>307</v>
      </c>
      <c r="J2" s="541" t="s">
        <v>308</v>
      </c>
      <c r="K2" s="541" t="s">
        <v>309</v>
      </c>
      <c r="L2" s="541" t="s">
        <v>278</v>
      </c>
      <c r="M2" s="541" t="s">
        <v>279</v>
      </c>
      <c r="N2" s="541" t="s">
        <v>280</v>
      </c>
      <c r="O2" s="541" t="s">
        <v>201</v>
      </c>
      <c r="P2" s="541" t="s">
        <v>201</v>
      </c>
      <c r="Q2" s="541" t="s">
        <v>201</v>
      </c>
      <c r="R2" s="541" t="s">
        <v>201</v>
      </c>
      <c r="S2" s="541" t="s">
        <v>201</v>
      </c>
      <c r="T2" s="541" t="s">
        <v>201</v>
      </c>
      <c r="U2" s="541" t="s">
        <v>494</v>
      </c>
      <c r="V2" s="541" t="s">
        <v>495</v>
      </c>
      <c r="W2" s="541" t="s">
        <v>549</v>
      </c>
      <c r="X2" s="541" t="s">
        <v>496</v>
      </c>
      <c r="Y2" s="541" t="s">
        <v>497</v>
      </c>
      <c r="Z2" s="541" t="s">
        <v>498</v>
      </c>
      <c r="AA2" s="541" t="s">
        <v>281</v>
      </c>
      <c r="AB2" s="541" t="s">
        <v>282</v>
      </c>
      <c r="AC2" s="541" t="s">
        <v>283</v>
      </c>
      <c r="AD2" s="541" t="s">
        <v>499</v>
      </c>
      <c r="AE2" s="541" t="s">
        <v>500</v>
      </c>
      <c r="AF2" s="541" t="s">
        <v>501</v>
      </c>
      <c r="AG2" s="541" t="s">
        <v>502</v>
      </c>
      <c r="AH2" s="541" t="s">
        <v>503</v>
      </c>
      <c r="AI2" s="541" t="s">
        <v>504</v>
      </c>
      <c r="AJ2" s="541" t="s">
        <v>54</v>
      </c>
      <c r="AK2" s="541" t="s">
        <v>55</v>
      </c>
      <c r="AL2" s="541" t="s">
        <v>56</v>
      </c>
      <c r="AM2" s="541" t="s">
        <v>57</v>
      </c>
      <c r="AN2" s="541" t="s">
        <v>284</v>
      </c>
      <c r="AO2" s="541" t="s">
        <v>285</v>
      </c>
      <c r="AP2" s="541" t="s">
        <v>286</v>
      </c>
      <c r="AQ2" s="541" t="s">
        <v>310</v>
      </c>
      <c r="AR2" s="541" t="s">
        <v>311</v>
      </c>
      <c r="AS2" s="541" t="s">
        <v>312</v>
      </c>
      <c r="AT2" s="541" t="s">
        <v>287</v>
      </c>
      <c r="AU2" s="541" t="s">
        <v>288</v>
      </c>
      <c r="AV2" s="541" t="s">
        <v>289</v>
      </c>
      <c r="AW2" s="541" t="s">
        <v>201</v>
      </c>
      <c r="AX2" s="541" t="s">
        <v>201</v>
      </c>
      <c r="AY2" s="541" t="s">
        <v>201</v>
      </c>
      <c r="AZ2" s="541" t="s">
        <v>201</v>
      </c>
      <c r="BA2" s="541" t="s">
        <v>201</v>
      </c>
      <c r="BB2" s="541" t="s">
        <v>201</v>
      </c>
      <c r="BC2" s="541" t="s">
        <v>505</v>
      </c>
      <c r="BD2" s="541" t="s">
        <v>506</v>
      </c>
      <c r="BE2" s="541" t="s">
        <v>550</v>
      </c>
      <c r="BF2" s="541" t="s">
        <v>507</v>
      </c>
      <c r="BG2" s="541" t="s">
        <v>508</v>
      </c>
      <c r="BH2" s="541" t="s">
        <v>509</v>
      </c>
      <c r="BI2" s="541" t="s">
        <v>290</v>
      </c>
      <c r="BJ2" s="541" t="s">
        <v>291</v>
      </c>
      <c r="BK2" s="541" t="s">
        <v>292</v>
      </c>
      <c r="BL2" s="541" t="s">
        <v>510</v>
      </c>
      <c r="BM2" s="541" t="s">
        <v>511</v>
      </c>
      <c r="BN2" s="541" t="s">
        <v>512</v>
      </c>
      <c r="BO2" s="541" t="s">
        <v>513</v>
      </c>
      <c r="BP2" s="541" t="s">
        <v>514</v>
      </c>
      <c r="BQ2" s="541" t="s">
        <v>515</v>
      </c>
      <c r="BR2" s="541" t="s">
        <v>39</v>
      </c>
      <c r="BS2" s="541" t="s">
        <v>34</v>
      </c>
      <c r="BT2" s="541" t="s">
        <v>35</v>
      </c>
      <c r="BU2" s="541" t="s">
        <v>36</v>
      </c>
      <c r="BV2" s="541" t="s">
        <v>293</v>
      </c>
      <c r="BW2" s="541" t="s">
        <v>294</v>
      </c>
      <c r="BX2" s="541" t="s">
        <v>295</v>
      </c>
      <c r="BY2" s="541" t="s">
        <v>313</v>
      </c>
      <c r="BZ2" s="541" t="s">
        <v>314</v>
      </c>
      <c r="CA2" s="541" t="s">
        <v>315</v>
      </c>
      <c r="CB2" s="541" t="s">
        <v>296</v>
      </c>
      <c r="CC2" s="541" t="s">
        <v>297</v>
      </c>
      <c r="CD2" s="541" t="s">
        <v>298</v>
      </c>
      <c r="CE2" s="541" t="s">
        <v>201</v>
      </c>
      <c r="CF2" s="541" t="s">
        <v>201</v>
      </c>
      <c r="CG2" s="541" t="s">
        <v>201</v>
      </c>
      <c r="CH2" s="541" t="s">
        <v>201</v>
      </c>
      <c r="CI2" s="541" t="s">
        <v>201</v>
      </c>
      <c r="CJ2" s="541" t="s">
        <v>201</v>
      </c>
      <c r="CK2" s="541" t="s">
        <v>516</v>
      </c>
      <c r="CL2" s="541" t="s">
        <v>517</v>
      </c>
      <c r="CM2" s="541" t="s">
        <v>518</v>
      </c>
      <c r="CN2" s="541" t="s">
        <v>519</v>
      </c>
      <c r="CO2" s="541" t="s">
        <v>520</v>
      </c>
      <c r="CP2" s="541" t="s">
        <v>521</v>
      </c>
      <c r="CQ2" s="541" t="s">
        <v>299</v>
      </c>
      <c r="CR2" s="541" t="s">
        <v>300</v>
      </c>
      <c r="CS2" s="541" t="s">
        <v>301</v>
      </c>
      <c r="CT2" s="541" t="s">
        <v>522</v>
      </c>
      <c r="CU2" s="541" t="s">
        <v>523</v>
      </c>
      <c r="CV2" s="541" t="s">
        <v>524</v>
      </c>
      <c r="CW2" s="541" t="s">
        <v>525</v>
      </c>
      <c r="CX2" s="541" t="s">
        <v>526</v>
      </c>
      <c r="CY2" s="541" t="s">
        <v>527</v>
      </c>
      <c r="CZ2" s="541"/>
    </row>
    <row r="3" spans="1:104" x14ac:dyDescent="0.35">
      <c r="A3" s="398" t="s">
        <v>20</v>
      </c>
      <c r="B3" s="390">
        <v>246436</v>
      </c>
      <c r="C3" s="390">
        <v>33932</v>
      </c>
      <c r="D3" s="390">
        <v>109214</v>
      </c>
      <c r="E3" s="390">
        <v>103290</v>
      </c>
      <c r="F3" s="390">
        <v>816707.33</v>
      </c>
      <c r="G3" s="390">
        <v>4259462.8099999996</v>
      </c>
      <c r="H3" s="390">
        <v>6024661.8399999999</v>
      </c>
      <c r="I3" s="390">
        <v>33932</v>
      </c>
      <c r="J3" s="390">
        <v>109212</v>
      </c>
      <c r="K3" s="390">
        <v>103289</v>
      </c>
      <c r="L3" s="390">
        <v>-3229.8209999999999</v>
      </c>
      <c r="M3" s="390">
        <v>-22582.784</v>
      </c>
      <c r="N3" s="390">
        <v>-22856.571</v>
      </c>
      <c r="U3" s="390">
        <v>3675</v>
      </c>
      <c r="V3" s="390">
        <v>56845</v>
      </c>
      <c r="W3" s="390">
        <v>93726</v>
      </c>
      <c r="X3" s="390">
        <v>885</v>
      </c>
      <c r="Y3" s="390">
        <v>24490</v>
      </c>
      <c r="Z3" s="390">
        <v>75992</v>
      </c>
      <c r="AA3" s="390">
        <v>2351</v>
      </c>
      <c r="AB3" s="390">
        <v>25862</v>
      </c>
      <c r="AC3" s="390">
        <v>54766</v>
      </c>
      <c r="AD3" s="390">
        <v>239</v>
      </c>
      <c r="AE3" s="390">
        <v>7688</v>
      </c>
      <c r="AF3" s="390">
        <v>39499</v>
      </c>
      <c r="AG3" s="390">
        <v>144</v>
      </c>
      <c r="AH3" s="390">
        <v>5875</v>
      </c>
      <c r="AI3" s="390">
        <v>37428</v>
      </c>
      <c r="AJ3" s="390">
        <v>243129</v>
      </c>
      <c r="AK3" s="390">
        <v>28124</v>
      </c>
      <c r="AL3" s="390">
        <v>110585</v>
      </c>
      <c r="AM3" s="390">
        <v>104420</v>
      </c>
      <c r="AN3" s="390">
        <v>748838.52</v>
      </c>
      <c r="AO3" s="390">
        <v>4779838.17</v>
      </c>
      <c r="AP3" s="390">
        <v>6551526.46</v>
      </c>
      <c r="AQ3" s="390">
        <v>28122</v>
      </c>
      <c r="AR3" s="390">
        <v>110585</v>
      </c>
      <c r="AS3" s="390">
        <v>104420</v>
      </c>
      <c r="AT3" s="390">
        <v>3270.25</v>
      </c>
      <c r="AU3" s="390">
        <v>21873.853999999999</v>
      </c>
      <c r="AV3" s="390">
        <v>23684.383000000002</v>
      </c>
      <c r="BC3" s="390">
        <v>3036</v>
      </c>
      <c r="BD3" s="390">
        <v>65099</v>
      </c>
      <c r="BE3" s="390">
        <v>99063</v>
      </c>
      <c r="BF3" s="390">
        <v>718</v>
      </c>
      <c r="BG3" s="390">
        <v>28905</v>
      </c>
      <c r="BH3" s="390">
        <v>83385</v>
      </c>
      <c r="BI3" s="390">
        <v>3259</v>
      </c>
      <c r="BJ3" s="390">
        <v>38332</v>
      </c>
      <c r="BK3" s="390">
        <v>66390</v>
      </c>
      <c r="BL3" s="390">
        <v>363</v>
      </c>
      <c r="BM3" s="390">
        <v>15739</v>
      </c>
      <c r="BN3" s="390">
        <v>55334</v>
      </c>
      <c r="BO3" s="390">
        <v>198</v>
      </c>
      <c r="BP3" s="390">
        <v>11151</v>
      </c>
      <c r="BQ3" s="390">
        <v>52037</v>
      </c>
      <c r="BR3" s="390">
        <v>489565</v>
      </c>
      <c r="BS3" s="390">
        <v>62056</v>
      </c>
      <c r="BT3" s="390">
        <v>219799</v>
      </c>
      <c r="BU3" s="390">
        <v>207710</v>
      </c>
      <c r="BV3" s="390">
        <v>1565545.85</v>
      </c>
      <c r="BW3" s="390">
        <v>9039300.9800000004</v>
      </c>
      <c r="BX3" s="390">
        <v>12576188.300000001</v>
      </c>
      <c r="BY3" s="390">
        <v>62054</v>
      </c>
      <c r="BZ3" s="390">
        <v>219797</v>
      </c>
      <c r="CA3" s="390">
        <v>207709</v>
      </c>
      <c r="CB3" s="390">
        <v>40.429000000000002</v>
      </c>
      <c r="CC3" s="390">
        <v>-708.93</v>
      </c>
      <c r="CD3" s="390">
        <v>827.81200000000001</v>
      </c>
      <c r="CK3" s="390">
        <v>6711</v>
      </c>
      <c r="CL3" s="390">
        <v>121944</v>
      </c>
      <c r="CM3" s="390">
        <v>192789</v>
      </c>
      <c r="CN3" s="390">
        <v>1603</v>
      </c>
      <c r="CO3" s="390">
        <v>53395</v>
      </c>
      <c r="CP3" s="390">
        <v>159377</v>
      </c>
      <c r="CQ3" s="390">
        <v>5610</v>
      </c>
      <c r="CR3" s="390">
        <v>64194</v>
      </c>
      <c r="CS3" s="390">
        <v>121156</v>
      </c>
      <c r="CT3" s="390">
        <v>602</v>
      </c>
      <c r="CU3" s="390">
        <v>23427</v>
      </c>
      <c r="CV3" s="390">
        <v>94833</v>
      </c>
      <c r="CW3" s="390">
        <v>342</v>
      </c>
      <c r="CX3" s="390">
        <v>17026</v>
      </c>
      <c r="CY3" s="390">
        <v>89465</v>
      </c>
    </row>
    <row r="4" spans="1:104" x14ac:dyDescent="0.35">
      <c r="A4" s="398" t="s">
        <v>319</v>
      </c>
      <c r="B4" s="390">
        <v>202949</v>
      </c>
      <c r="C4" s="390">
        <v>28558</v>
      </c>
      <c r="D4" s="390">
        <v>90429</v>
      </c>
      <c r="E4" s="390">
        <v>83962</v>
      </c>
      <c r="F4" s="390">
        <v>686242.43</v>
      </c>
      <c r="G4" s="390">
        <v>3510926.48</v>
      </c>
      <c r="H4" s="390">
        <v>4880134.1900000004</v>
      </c>
      <c r="I4" s="390">
        <v>28558</v>
      </c>
      <c r="J4" s="390">
        <v>90428</v>
      </c>
      <c r="K4" s="390">
        <v>83961</v>
      </c>
      <c r="L4" s="390">
        <v>-2812.6170000000002</v>
      </c>
      <c r="M4" s="390">
        <v>-20060.343000000001</v>
      </c>
      <c r="N4" s="390">
        <v>-19998.083999999999</v>
      </c>
      <c r="U4" s="390">
        <v>3011</v>
      </c>
      <c r="V4" s="390">
        <v>46460</v>
      </c>
      <c r="W4" s="390">
        <v>75918</v>
      </c>
      <c r="X4" s="390">
        <v>722</v>
      </c>
      <c r="Y4" s="390">
        <v>19909</v>
      </c>
      <c r="Z4" s="390">
        <v>61406</v>
      </c>
      <c r="AA4" s="390">
        <v>1934</v>
      </c>
      <c r="AB4" s="390">
        <v>20867</v>
      </c>
      <c r="AC4" s="390">
        <v>44255</v>
      </c>
      <c r="AD4" s="390">
        <v>187</v>
      </c>
      <c r="AE4" s="390">
        <v>6052</v>
      </c>
      <c r="AF4" s="390">
        <v>31771</v>
      </c>
      <c r="AG4" s="390">
        <v>108</v>
      </c>
      <c r="AH4" s="390">
        <v>4645</v>
      </c>
      <c r="AI4" s="390">
        <v>30103</v>
      </c>
      <c r="AJ4" s="390">
        <v>198886</v>
      </c>
      <c r="AK4" s="390">
        <v>23502</v>
      </c>
      <c r="AL4" s="390">
        <v>90716</v>
      </c>
      <c r="AM4" s="390">
        <v>84668</v>
      </c>
      <c r="AN4" s="390">
        <v>624736.72</v>
      </c>
      <c r="AO4" s="390">
        <v>3904743.4</v>
      </c>
      <c r="AP4" s="390">
        <v>5302435.12</v>
      </c>
      <c r="AQ4" s="390">
        <v>23500</v>
      </c>
      <c r="AR4" s="390">
        <v>90716</v>
      </c>
      <c r="AS4" s="390">
        <v>84668</v>
      </c>
      <c r="AT4" s="390">
        <v>2653.616</v>
      </c>
      <c r="AU4" s="390">
        <v>16679.736000000001</v>
      </c>
      <c r="AV4" s="390">
        <v>17946.651000000002</v>
      </c>
      <c r="BC4" s="390">
        <v>2486</v>
      </c>
      <c r="BD4" s="390">
        <v>53103</v>
      </c>
      <c r="BE4" s="390">
        <v>80308</v>
      </c>
      <c r="BF4" s="390">
        <v>596</v>
      </c>
      <c r="BG4" s="390">
        <v>23344</v>
      </c>
      <c r="BH4" s="390">
        <v>67538</v>
      </c>
      <c r="BI4" s="390">
        <v>2722</v>
      </c>
      <c r="BJ4" s="390">
        <v>30922</v>
      </c>
      <c r="BK4" s="390">
        <v>53551</v>
      </c>
      <c r="BL4" s="390">
        <v>283</v>
      </c>
      <c r="BM4" s="390">
        <v>12529</v>
      </c>
      <c r="BN4" s="390">
        <v>44560</v>
      </c>
      <c r="BO4" s="390">
        <v>160</v>
      </c>
      <c r="BP4" s="390">
        <v>8854</v>
      </c>
      <c r="BQ4" s="390">
        <v>41943</v>
      </c>
      <c r="BR4" s="390">
        <v>401835</v>
      </c>
      <c r="BS4" s="390">
        <v>52060</v>
      </c>
      <c r="BT4" s="390">
        <v>181145</v>
      </c>
      <c r="BU4" s="390">
        <v>168630</v>
      </c>
      <c r="BV4" s="390">
        <v>1310979.1499999999</v>
      </c>
      <c r="BW4" s="390">
        <v>7415669.8799999999</v>
      </c>
      <c r="BX4" s="390">
        <v>10182569.310000001</v>
      </c>
      <c r="BY4" s="390">
        <v>52058</v>
      </c>
      <c r="BZ4" s="390">
        <v>181144</v>
      </c>
      <c r="CA4" s="390">
        <v>168629</v>
      </c>
      <c r="CB4" s="390">
        <v>-159.001</v>
      </c>
      <c r="CC4" s="390">
        <v>-3380.607</v>
      </c>
      <c r="CD4" s="390">
        <v>-2051.433</v>
      </c>
      <c r="CK4" s="390">
        <v>5497</v>
      </c>
      <c r="CL4" s="390">
        <v>99563</v>
      </c>
      <c r="CM4" s="390">
        <v>156226</v>
      </c>
      <c r="CN4" s="390">
        <v>1318</v>
      </c>
      <c r="CO4" s="390">
        <v>43253</v>
      </c>
      <c r="CP4" s="390">
        <v>128944</v>
      </c>
      <c r="CQ4" s="390">
        <v>4656</v>
      </c>
      <c r="CR4" s="390">
        <v>51789</v>
      </c>
      <c r="CS4" s="390">
        <v>97806</v>
      </c>
      <c r="CT4" s="390">
        <v>470</v>
      </c>
      <c r="CU4" s="390">
        <v>18581</v>
      </c>
      <c r="CV4" s="390">
        <v>76331</v>
      </c>
      <c r="CW4" s="390">
        <v>268</v>
      </c>
      <c r="CX4" s="390">
        <v>13499</v>
      </c>
      <c r="CY4" s="390">
        <v>72046</v>
      </c>
    </row>
    <row r="5" spans="1:104" x14ac:dyDescent="0.35">
      <c r="A5" s="398" t="s">
        <v>320</v>
      </c>
      <c r="B5" s="390">
        <v>13890</v>
      </c>
      <c r="C5" s="390">
        <v>1794</v>
      </c>
      <c r="D5" s="390">
        <v>5975</v>
      </c>
      <c r="E5" s="390">
        <v>6121</v>
      </c>
      <c r="F5" s="390">
        <v>43590.63</v>
      </c>
      <c r="G5" s="390">
        <v>235392.64000000001</v>
      </c>
      <c r="H5" s="390">
        <v>363789.6</v>
      </c>
      <c r="I5" s="390">
        <v>1794</v>
      </c>
      <c r="J5" s="390">
        <v>5975</v>
      </c>
      <c r="K5" s="390">
        <v>6121</v>
      </c>
      <c r="L5" s="390">
        <v>-131.023</v>
      </c>
      <c r="M5" s="390">
        <v>-1010.61</v>
      </c>
      <c r="N5" s="390">
        <v>-844.28099999999995</v>
      </c>
      <c r="U5" s="390">
        <v>229</v>
      </c>
      <c r="V5" s="390">
        <v>3281</v>
      </c>
      <c r="W5" s="390">
        <v>5653</v>
      </c>
      <c r="X5" s="390">
        <v>58</v>
      </c>
      <c r="Y5" s="390">
        <v>1402</v>
      </c>
      <c r="Z5" s="390">
        <v>4646</v>
      </c>
      <c r="AA5" s="390">
        <v>119</v>
      </c>
      <c r="AB5" s="390">
        <v>1513</v>
      </c>
      <c r="AC5" s="390">
        <v>3331</v>
      </c>
      <c r="AD5" s="390">
        <v>14</v>
      </c>
      <c r="AE5" s="390">
        <v>434</v>
      </c>
      <c r="AF5" s="390">
        <v>2417</v>
      </c>
      <c r="AG5" s="390">
        <v>10</v>
      </c>
      <c r="AH5" s="390">
        <v>329</v>
      </c>
      <c r="AI5" s="390">
        <v>2307</v>
      </c>
      <c r="AJ5" s="390">
        <v>13525</v>
      </c>
      <c r="AK5" s="390">
        <v>1421</v>
      </c>
      <c r="AL5" s="390">
        <v>6065</v>
      </c>
      <c r="AM5" s="390">
        <v>6039</v>
      </c>
      <c r="AN5" s="390">
        <v>37240.629999999997</v>
      </c>
      <c r="AO5" s="390">
        <v>264637.15999999997</v>
      </c>
      <c r="AP5" s="390">
        <v>379230.22</v>
      </c>
      <c r="AQ5" s="390">
        <v>1421</v>
      </c>
      <c r="AR5" s="390">
        <v>6065</v>
      </c>
      <c r="AS5" s="390">
        <v>6039</v>
      </c>
      <c r="AT5" s="390">
        <v>73.531000000000006</v>
      </c>
      <c r="AU5" s="390">
        <v>1376.9670000000001</v>
      </c>
      <c r="AV5" s="390">
        <v>1514.0920000000001</v>
      </c>
      <c r="BC5" s="390">
        <v>163</v>
      </c>
      <c r="BD5" s="390">
        <v>3644</v>
      </c>
      <c r="BE5" s="390">
        <v>5762</v>
      </c>
      <c r="BF5" s="390">
        <v>29</v>
      </c>
      <c r="BG5" s="390">
        <v>1634</v>
      </c>
      <c r="BH5" s="390">
        <v>4847</v>
      </c>
      <c r="BI5" s="390">
        <v>143</v>
      </c>
      <c r="BJ5" s="390">
        <v>2191</v>
      </c>
      <c r="BK5" s="390">
        <v>3757</v>
      </c>
      <c r="BL5" s="390">
        <v>13</v>
      </c>
      <c r="BM5" s="390">
        <v>867</v>
      </c>
      <c r="BN5" s="390">
        <v>3098</v>
      </c>
      <c r="BO5" s="390">
        <v>7</v>
      </c>
      <c r="BP5" s="390">
        <v>607</v>
      </c>
      <c r="BQ5" s="390">
        <v>2902</v>
      </c>
      <c r="BR5" s="390">
        <v>27415</v>
      </c>
      <c r="BS5" s="390">
        <v>3215</v>
      </c>
      <c r="BT5" s="390">
        <v>12040</v>
      </c>
      <c r="BU5" s="390">
        <v>12160</v>
      </c>
      <c r="BV5" s="390">
        <v>80831.259999999995</v>
      </c>
      <c r="BW5" s="390">
        <v>500029.8</v>
      </c>
      <c r="BX5" s="390">
        <v>743019.82</v>
      </c>
      <c r="BY5" s="390">
        <v>3215</v>
      </c>
      <c r="BZ5" s="390">
        <v>12040</v>
      </c>
      <c r="CA5" s="390">
        <v>12160</v>
      </c>
      <c r="CB5" s="390">
        <v>-57.491999999999997</v>
      </c>
      <c r="CC5" s="390">
        <v>366.35700000000003</v>
      </c>
      <c r="CD5" s="390">
        <v>669.81100000000004</v>
      </c>
      <c r="CK5" s="390">
        <v>392</v>
      </c>
      <c r="CL5" s="390">
        <v>6925</v>
      </c>
      <c r="CM5" s="390">
        <v>11415</v>
      </c>
      <c r="CN5" s="390">
        <v>87</v>
      </c>
      <c r="CO5" s="390">
        <v>3036</v>
      </c>
      <c r="CP5" s="390">
        <v>9493</v>
      </c>
      <c r="CQ5" s="390">
        <v>262</v>
      </c>
      <c r="CR5" s="390">
        <v>3704</v>
      </c>
      <c r="CS5" s="390">
        <v>7088</v>
      </c>
      <c r="CT5" s="390">
        <v>27</v>
      </c>
      <c r="CU5" s="390">
        <v>1301</v>
      </c>
      <c r="CV5" s="390">
        <v>5515</v>
      </c>
      <c r="CW5" s="390">
        <v>17</v>
      </c>
      <c r="CX5" s="390">
        <v>936</v>
      </c>
      <c r="CY5" s="390">
        <v>5209</v>
      </c>
    </row>
    <row r="6" spans="1:104" x14ac:dyDescent="0.35">
      <c r="A6" s="398" t="s">
        <v>321</v>
      </c>
      <c r="B6" s="390">
        <v>23171</v>
      </c>
      <c r="C6" s="390">
        <v>2610</v>
      </c>
      <c r="D6" s="390">
        <v>10160</v>
      </c>
      <c r="E6" s="390">
        <v>10401</v>
      </c>
      <c r="F6" s="390">
        <v>65879.39</v>
      </c>
      <c r="G6" s="390">
        <v>411524.16</v>
      </c>
      <c r="H6" s="390">
        <v>610292.09</v>
      </c>
      <c r="I6" s="390">
        <v>2610</v>
      </c>
      <c r="J6" s="390">
        <v>10160</v>
      </c>
      <c r="K6" s="390">
        <v>10401</v>
      </c>
      <c r="L6" s="390">
        <v>6.2949999999999999</v>
      </c>
      <c r="M6" s="390">
        <v>-846.04600000000005</v>
      </c>
      <c r="N6" s="390">
        <v>-1673.8019999999999</v>
      </c>
      <c r="U6" s="390">
        <v>348</v>
      </c>
      <c r="V6" s="390">
        <v>5753</v>
      </c>
      <c r="W6" s="390">
        <v>9638</v>
      </c>
      <c r="X6" s="390">
        <v>87</v>
      </c>
      <c r="Y6" s="390">
        <v>2540</v>
      </c>
      <c r="Z6" s="390">
        <v>7777</v>
      </c>
      <c r="AA6" s="390">
        <v>240</v>
      </c>
      <c r="AB6" s="390">
        <v>2867</v>
      </c>
      <c r="AC6" s="390">
        <v>5699</v>
      </c>
      <c r="AD6" s="390">
        <v>36</v>
      </c>
      <c r="AE6" s="390">
        <v>1000</v>
      </c>
      <c r="AF6" s="390">
        <v>4167</v>
      </c>
      <c r="AG6" s="390">
        <v>25</v>
      </c>
      <c r="AH6" s="390">
        <v>731</v>
      </c>
      <c r="AI6" s="390">
        <v>3904</v>
      </c>
      <c r="AJ6" s="390">
        <v>24390</v>
      </c>
      <c r="AK6" s="390">
        <v>2371</v>
      </c>
      <c r="AL6" s="390">
        <v>10948</v>
      </c>
      <c r="AM6" s="390">
        <v>11071</v>
      </c>
      <c r="AN6" s="390">
        <v>65545.539999999994</v>
      </c>
      <c r="AO6" s="390">
        <v>487272.46</v>
      </c>
      <c r="AP6" s="390">
        <v>699821.76</v>
      </c>
      <c r="AQ6" s="390">
        <v>2371</v>
      </c>
      <c r="AR6" s="390">
        <v>10948</v>
      </c>
      <c r="AS6" s="390">
        <v>11071</v>
      </c>
      <c r="AT6" s="390">
        <v>490.10199999999998</v>
      </c>
      <c r="AU6" s="390">
        <v>3275.6559999999999</v>
      </c>
      <c r="AV6" s="390">
        <v>3341.7620000000002</v>
      </c>
      <c r="BC6" s="390">
        <v>293</v>
      </c>
      <c r="BD6" s="390">
        <v>6660</v>
      </c>
      <c r="BE6" s="390">
        <v>10498</v>
      </c>
      <c r="BF6" s="390">
        <v>72</v>
      </c>
      <c r="BG6" s="390">
        <v>3082</v>
      </c>
      <c r="BH6" s="390">
        <v>8812</v>
      </c>
      <c r="BI6" s="390">
        <v>309</v>
      </c>
      <c r="BJ6" s="390">
        <v>4245</v>
      </c>
      <c r="BK6" s="390">
        <v>7378</v>
      </c>
      <c r="BL6" s="390">
        <v>54</v>
      </c>
      <c r="BM6" s="390">
        <v>1905</v>
      </c>
      <c r="BN6" s="390">
        <v>6215</v>
      </c>
      <c r="BO6" s="390">
        <v>25</v>
      </c>
      <c r="BP6" s="390">
        <v>1356</v>
      </c>
      <c r="BQ6" s="390">
        <v>5788</v>
      </c>
      <c r="BR6" s="390">
        <v>47561</v>
      </c>
      <c r="BS6" s="390">
        <v>4981</v>
      </c>
      <c r="BT6" s="390">
        <v>21108</v>
      </c>
      <c r="BU6" s="390">
        <v>21472</v>
      </c>
      <c r="BV6" s="390">
        <v>131424.93</v>
      </c>
      <c r="BW6" s="390">
        <v>898796.62</v>
      </c>
      <c r="BX6" s="390">
        <v>1310113.8500000001</v>
      </c>
      <c r="BY6" s="390">
        <v>4981</v>
      </c>
      <c r="BZ6" s="390">
        <v>21108</v>
      </c>
      <c r="CA6" s="390">
        <v>21472</v>
      </c>
      <c r="CB6" s="390">
        <v>496.39699999999999</v>
      </c>
      <c r="CC6" s="390">
        <v>2429.61</v>
      </c>
      <c r="CD6" s="390">
        <v>1667.96</v>
      </c>
      <c r="CK6" s="390">
        <v>641</v>
      </c>
      <c r="CL6" s="390">
        <v>12413</v>
      </c>
      <c r="CM6" s="390">
        <v>20136</v>
      </c>
      <c r="CN6" s="390">
        <v>159</v>
      </c>
      <c r="CO6" s="390">
        <v>5622</v>
      </c>
      <c r="CP6" s="390">
        <v>16589</v>
      </c>
      <c r="CQ6" s="390">
        <v>549</v>
      </c>
      <c r="CR6" s="390">
        <v>7112</v>
      </c>
      <c r="CS6" s="390">
        <v>13077</v>
      </c>
      <c r="CT6" s="390">
        <v>90</v>
      </c>
      <c r="CU6" s="390">
        <v>2905</v>
      </c>
      <c r="CV6" s="390">
        <v>10382</v>
      </c>
      <c r="CW6" s="390">
        <v>50</v>
      </c>
      <c r="CX6" s="390">
        <v>2087</v>
      </c>
      <c r="CY6" s="390">
        <v>9692</v>
      </c>
    </row>
    <row r="7" spans="1:104" x14ac:dyDescent="0.35">
      <c r="A7" s="398" t="s">
        <v>322</v>
      </c>
      <c r="B7" s="390">
        <v>5034</v>
      </c>
      <c r="C7" s="390">
        <v>750</v>
      </c>
      <c r="D7" s="390">
        <v>2074</v>
      </c>
      <c r="E7" s="390">
        <v>2210</v>
      </c>
      <c r="F7" s="390">
        <v>18032.13</v>
      </c>
      <c r="G7" s="390">
        <v>81964.25</v>
      </c>
      <c r="H7" s="390">
        <v>133831.04000000001</v>
      </c>
      <c r="I7" s="390">
        <v>750</v>
      </c>
      <c r="J7" s="390">
        <v>2073</v>
      </c>
      <c r="K7" s="390">
        <v>2210</v>
      </c>
      <c r="L7" s="390">
        <v>-58.21</v>
      </c>
      <c r="M7" s="390">
        <v>-277.07499999999999</v>
      </c>
      <c r="N7" s="390">
        <v>-367.548</v>
      </c>
      <c r="U7" s="390">
        <v>71</v>
      </c>
      <c r="V7" s="390">
        <v>1077</v>
      </c>
      <c r="W7" s="390">
        <v>2010</v>
      </c>
      <c r="X7" s="390">
        <v>16</v>
      </c>
      <c r="Y7" s="390">
        <v>490</v>
      </c>
      <c r="Z7" s="390">
        <v>1709</v>
      </c>
      <c r="AA7" s="390">
        <v>42</v>
      </c>
      <c r="AB7" s="390">
        <v>448</v>
      </c>
      <c r="AC7" s="390">
        <v>1127</v>
      </c>
      <c r="AD7" s="390" t="s">
        <v>412</v>
      </c>
      <c r="AE7" s="390">
        <v>125</v>
      </c>
      <c r="AF7" s="390">
        <v>861</v>
      </c>
      <c r="AG7" s="390" t="s">
        <v>412</v>
      </c>
      <c r="AH7" s="390">
        <v>103</v>
      </c>
      <c r="AI7" s="390">
        <v>842</v>
      </c>
      <c r="AJ7" s="390">
        <v>4678</v>
      </c>
      <c r="AK7" s="390">
        <v>620</v>
      </c>
      <c r="AL7" s="390">
        <v>2079</v>
      </c>
      <c r="AM7" s="390">
        <v>1979</v>
      </c>
      <c r="AN7" s="390">
        <v>16671.63</v>
      </c>
      <c r="AO7" s="390">
        <v>89795.39</v>
      </c>
      <c r="AP7" s="390">
        <v>126919.7</v>
      </c>
      <c r="AQ7" s="390">
        <v>620</v>
      </c>
      <c r="AR7" s="390">
        <v>2079</v>
      </c>
      <c r="AS7" s="390">
        <v>1979</v>
      </c>
      <c r="AT7" s="390">
        <v>117.44499999999999</v>
      </c>
      <c r="AU7" s="390">
        <v>406.91</v>
      </c>
      <c r="AV7" s="390">
        <v>529.53300000000002</v>
      </c>
      <c r="BC7" s="390">
        <v>59</v>
      </c>
      <c r="BD7" s="390">
        <v>1207</v>
      </c>
      <c r="BE7" s="390">
        <v>1883</v>
      </c>
      <c r="BF7" s="390">
        <v>15</v>
      </c>
      <c r="BG7" s="390">
        <v>551</v>
      </c>
      <c r="BH7" s="390">
        <v>1630</v>
      </c>
      <c r="BI7" s="390">
        <v>61</v>
      </c>
      <c r="BJ7" s="390">
        <v>668</v>
      </c>
      <c r="BK7" s="390">
        <v>1266</v>
      </c>
      <c r="BL7" s="390" t="s">
        <v>412</v>
      </c>
      <c r="BM7" s="390">
        <v>251</v>
      </c>
      <c r="BN7" s="390">
        <v>1064</v>
      </c>
      <c r="BO7" s="390" t="s">
        <v>412</v>
      </c>
      <c r="BP7" s="390">
        <v>179</v>
      </c>
      <c r="BQ7" s="390">
        <v>1016</v>
      </c>
      <c r="BR7" s="390">
        <v>9712</v>
      </c>
      <c r="BS7" s="390">
        <v>1370</v>
      </c>
      <c r="BT7" s="390">
        <v>4153</v>
      </c>
      <c r="BU7" s="390">
        <v>4189</v>
      </c>
      <c r="BV7" s="390">
        <v>34703.760000000002</v>
      </c>
      <c r="BW7" s="390">
        <v>171759.64</v>
      </c>
      <c r="BX7" s="390">
        <v>260750.74</v>
      </c>
      <c r="BY7" s="390">
        <v>1370</v>
      </c>
      <c r="BZ7" s="390">
        <v>4152</v>
      </c>
      <c r="CA7" s="390">
        <v>4189</v>
      </c>
      <c r="CB7" s="390">
        <v>59.234999999999999</v>
      </c>
      <c r="CC7" s="390">
        <v>129.83500000000001</v>
      </c>
      <c r="CD7" s="390">
        <v>161.98500000000001</v>
      </c>
      <c r="CK7" s="390">
        <v>130</v>
      </c>
      <c r="CL7" s="390">
        <v>2284</v>
      </c>
      <c r="CM7" s="390">
        <v>3893</v>
      </c>
      <c r="CN7" s="390">
        <v>31</v>
      </c>
      <c r="CO7" s="390">
        <v>1041</v>
      </c>
      <c r="CP7" s="390">
        <v>3339</v>
      </c>
      <c r="CQ7" s="390">
        <v>103</v>
      </c>
      <c r="CR7" s="390">
        <v>1116</v>
      </c>
      <c r="CS7" s="390">
        <v>2393</v>
      </c>
      <c r="CT7" s="390">
        <v>5</v>
      </c>
      <c r="CU7" s="390">
        <v>376</v>
      </c>
      <c r="CV7" s="390">
        <v>1925</v>
      </c>
      <c r="CW7" s="390">
        <v>3</v>
      </c>
      <c r="CX7" s="390">
        <v>282</v>
      </c>
      <c r="CY7" s="390">
        <v>1858</v>
      </c>
    </row>
    <row r="8" spans="1:104" x14ac:dyDescent="0.35">
      <c r="A8" s="398" t="s">
        <v>323</v>
      </c>
      <c r="B8" s="390">
        <v>547</v>
      </c>
      <c r="C8" s="390">
        <v>38</v>
      </c>
      <c r="D8" s="390">
        <v>156</v>
      </c>
      <c r="E8" s="390">
        <v>353</v>
      </c>
      <c r="F8" s="390">
        <v>762.75</v>
      </c>
      <c r="G8" s="390">
        <v>7190.53</v>
      </c>
      <c r="H8" s="390">
        <v>23169.17</v>
      </c>
      <c r="I8" s="390">
        <v>38</v>
      </c>
      <c r="J8" s="390">
        <v>156</v>
      </c>
      <c r="K8" s="390">
        <v>353</v>
      </c>
      <c r="L8" s="390">
        <v>-17.433</v>
      </c>
      <c r="M8" s="390">
        <v>65.546000000000006</v>
      </c>
      <c r="N8" s="390">
        <v>108.682</v>
      </c>
      <c r="U8" s="390">
        <v>3</v>
      </c>
      <c r="V8" s="390">
        <v>109</v>
      </c>
      <c r="W8" s="390">
        <v>308</v>
      </c>
      <c r="X8" s="390" t="s">
        <v>412</v>
      </c>
      <c r="Y8" s="390">
        <v>64</v>
      </c>
      <c r="Z8" s="390">
        <v>280</v>
      </c>
      <c r="AA8" s="390" t="s">
        <v>412</v>
      </c>
      <c r="AB8" s="390">
        <v>52</v>
      </c>
      <c r="AC8" s="390">
        <v>213</v>
      </c>
      <c r="AD8" s="390">
        <v>0</v>
      </c>
      <c r="AE8" s="390">
        <v>31</v>
      </c>
      <c r="AF8" s="390">
        <v>183</v>
      </c>
      <c r="AG8" s="390" t="s">
        <v>412</v>
      </c>
      <c r="AH8" s="390">
        <v>26</v>
      </c>
      <c r="AI8" s="390">
        <v>176</v>
      </c>
      <c r="AJ8" s="390">
        <v>601</v>
      </c>
      <c r="AK8" s="390">
        <v>40</v>
      </c>
      <c r="AL8" s="390">
        <v>228</v>
      </c>
      <c r="AM8" s="390">
        <v>333</v>
      </c>
      <c r="AN8" s="390">
        <v>1241</v>
      </c>
      <c r="AO8" s="390">
        <v>11753.38</v>
      </c>
      <c r="AP8" s="390">
        <v>23528.77</v>
      </c>
      <c r="AQ8" s="390">
        <v>40</v>
      </c>
      <c r="AR8" s="390">
        <v>228</v>
      </c>
      <c r="AS8" s="390">
        <v>333</v>
      </c>
      <c r="AT8" s="390">
        <v>18.184000000000001</v>
      </c>
      <c r="AU8" s="390">
        <v>225.00299999999999</v>
      </c>
      <c r="AV8" s="390">
        <v>305.928</v>
      </c>
      <c r="BC8" s="390">
        <v>12</v>
      </c>
      <c r="BD8" s="390">
        <v>183</v>
      </c>
      <c r="BE8" s="390">
        <v>325</v>
      </c>
      <c r="BF8" s="390" t="s">
        <v>412</v>
      </c>
      <c r="BG8" s="390">
        <v>109</v>
      </c>
      <c r="BH8" s="390">
        <v>309</v>
      </c>
      <c r="BI8" s="390" t="s">
        <v>412</v>
      </c>
      <c r="BJ8" s="390">
        <v>85</v>
      </c>
      <c r="BK8" s="390">
        <v>222</v>
      </c>
      <c r="BL8" s="390">
        <v>3</v>
      </c>
      <c r="BM8" s="390">
        <v>57</v>
      </c>
      <c r="BN8" s="390">
        <v>207</v>
      </c>
      <c r="BO8" s="390" t="s">
        <v>412</v>
      </c>
      <c r="BP8" s="390">
        <v>48</v>
      </c>
      <c r="BQ8" s="390">
        <v>203</v>
      </c>
      <c r="BR8" s="390">
        <v>1148</v>
      </c>
      <c r="BS8" s="390">
        <v>78</v>
      </c>
      <c r="BT8" s="390">
        <v>384</v>
      </c>
      <c r="BU8" s="390">
        <v>686</v>
      </c>
      <c r="BV8" s="390">
        <v>2003.75</v>
      </c>
      <c r="BW8" s="390">
        <v>18943.91</v>
      </c>
      <c r="BX8" s="390">
        <v>46697.94</v>
      </c>
      <c r="BY8" s="390">
        <v>78</v>
      </c>
      <c r="BZ8" s="390">
        <v>384</v>
      </c>
      <c r="CA8" s="390">
        <v>686</v>
      </c>
      <c r="CB8" s="390">
        <v>0.751</v>
      </c>
      <c r="CC8" s="390">
        <v>290.54899999999998</v>
      </c>
      <c r="CD8" s="390">
        <v>414.61</v>
      </c>
      <c r="CK8" s="390">
        <v>15</v>
      </c>
      <c r="CL8" s="390">
        <v>292</v>
      </c>
      <c r="CM8" s="390">
        <v>633</v>
      </c>
      <c r="CN8" s="390" t="s">
        <v>412</v>
      </c>
      <c r="CO8" s="390">
        <v>173</v>
      </c>
      <c r="CP8" s="390">
        <v>589</v>
      </c>
      <c r="CQ8" s="390">
        <v>7</v>
      </c>
      <c r="CR8" s="390">
        <v>137</v>
      </c>
      <c r="CS8" s="390">
        <v>435</v>
      </c>
      <c r="CT8" s="390">
        <v>3</v>
      </c>
      <c r="CU8" s="390">
        <v>88</v>
      </c>
      <c r="CV8" s="390">
        <v>390</v>
      </c>
      <c r="CW8" s="390" t="s">
        <v>412</v>
      </c>
      <c r="CX8" s="390">
        <v>74</v>
      </c>
      <c r="CY8" s="390">
        <v>379</v>
      </c>
    </row>
    <row r="9" spans="1:104" x14ac:dyDescent="0.35">
      <c r="A9" s="398" t="s">
        <v>324</v>
      </c>
      <c r="B9" s="390">
        <v>178</v>
      </c>
      <c r="C9" s="390">
        <v>17</v>
      </c>
      <c r="D9" s="390">
        <v>82</v>
      </c>
      <c r="E9" s="390">
        <v>79</v>
      </c>
      <c r="F9" s="390">
        <v>539.5</v>
      </c>
      <c r="G9" s="390">
        <v>3975.25</v>
      </c>
      <c r="H9" s="390">
        <v>5396</v>
      </c>
      <c r="I9" s="390">
        <v>17</v>
      </c>
      <c r="J9" s="390">
        <v>82</v>
      </c>
      <c r="K9" s="390">
        <v>79</v>
      </c>
      <c r="L9" s="390">
        <v>12.292</v>
      </c>
      <c r="M9" s="390">
        <v>63.914000000000001</v>
      </c>
      <c r="N9" s="390">
        <v>63.024000000000001</v>
      </c>
      <c r="U9" s="390">
        <v>7</v>
      </c>
      <c r="V9" s="390">
        <v>64</v>
      </c>
      <c r="W9" s="390">
        <v>78</v>
      </c>
      <c r="X9" s="390" t="s">
        <v>412</v>
      </c>
      <c r="Y9" s="390">
        <v>42</v>
      </c>
      <c r="Z9" s="390">
        <v>74</v>
      </c>
      <c r="AA9" s="390">
        <v>5</v>
      </c>
      <c r="AB9" s="390">
        <v>50</v>
      </c>
      <c r="AC9" s="390">
        <v>56</v>
      </c>
      <c r="AD9" s="390">
        <v>0</v>
      </c>
      <c r="AE9" s="390">
        <v>21</v>
      </c>
      <c r="AF9" s="390">
        <v>41</v>
      </c>
      <c r="AG9" s="390" t="s">
        <v>412</v>
      </c>
      <c r="AH9" s="390">
        <v>20</v>
      </c>
      <c r="AI9" s="390">
        <v>40</v>
      </c>
      <c r="AJ9" s="390">
        <v>493</v>
      </c>
      <c r="AK9" s="390">
        <v>58</v>
      </c>
      <c r="AL9" s="390">
        <v>245</v>
      </c>
      <c r="AM9" s="390">
        <v>190</v>
      </c>
      <c r="AN9" s="390">
        <v>1915.75</v>
      </c>
      <c r="AO9" s="390">
        <v>13342.88</v>
      </c>
      <c r="AP9" s="390">
        <v>12898.39</v>
      </c>
      <c r="AQ9" s="390">
        <v>58</v>
      </c>
      <c r="AR9" s="390">
        <v>245</v>
      </c>
      <c r="AS9" s="390">
        <v>190</v>
      </c>
      <c r="AT9" s="390">
        <v>46.167000000000002</v>
      </c>
      <c r="AU9" s="390">
        <v>315.42899999999997</v>
      </c>
      <c r="AV9" s="390">
        <v>186.17</v>
      </c>
      <c r="BC9" s="390">
        <v>15</v>
      </c>
      <c r="BD9" s="390">
        <v>208</v>
      </c>
      <c r="BE9" s="390">
        <v>188</v>
      </c>
      <c r="BF9" s="390" t="s">
        <v>412</v>
      </c>
      <c r="BG9" s="390">
        <v>140</v>
      </c>
      <c r="BH9" s="390">
        <v>174</v>
      </c>
      <c r="BI9" s="390">
        <v>14</v>
      </c>
      <c r="BJ9" s="390">
        <v>164</v>
      </c>
      <c r="BK9" s="390">
        <v>161</v>
      </c>
      <c r="BL9" s="390">
        <v>3</v>
      </c>
      <c r="BM9" s="390">
        <v>102</v>
      </c>
      <c r="BN9" s="390">
        <v>143</v>
      </c>
      <c r="BO9" s="390" t="s">
        <v>412</v>
      </c>
      <c r="BP9" s="390">
        <v>84</v>
      </c>
      <c r="BQ9" s="390">
        <v>140</v>
      </c>
      <c r="BR9" s="390">
        <v>671</v>
      </c>
      <c r="BS9" s="390">
        <v>75</v>
      </c>
      <c r="BT9" s="390">
        <v>327</v>
      </c>
      <c r="BU9" s="390">
        <v>269</v>
      </c>
      <c r="BV9" s="390">
        <v>2455.25</v>
      </c>
      <c r="BW9" s="390">
        <v>17318.13</v>
      </c>
      <c r="BX9" s="390">
        <v>18294.39</v>
      </c>
      <c r="BY9" s="390">
        <v>75</v>
      </c>
      <c r="BZ9" s="390">
        <v>327</v>
      </c>
      <c r="CA9" s="390">
        <v>269</v>
      </c>
      <c r="CB9" s="390">
        <v>58.459000000000003</v>
      </c>
      <c r="CC9" s="390">
        <v>379.34300000000002</v>
      </c>
      <c r="CD9" s="390">
        <v>249.19399999999999</v>
      </c>
      <c r="CK9" s="390">
        <v>22</v>
      </c>
      <c r="CL9" s="390">
        <v>272</v>
      </c>
      <c r="CM9" s="390">
        <v>266</v>
      </c>
      <c r="CN9" s="390">
        <v>6</v>
      </c>
      <c r="CO9" s="390">
        <v>182</v>
      </c>
      <c r="CP9" s="390">
        <v>248</v>
      </c>
      <c r="CQ9" s="390">
        <v>19</v>
      </c>
      <c r="CR9" s="390">
        <v>214</v>
      </c>
      <c r="CS9" s="390">
        <v>217</v>
      </c>
      <c r="CT9" s="390">
        <v>3</v>
      </c>
      <c r="CU9" s="390">
        <v>123</v>
      </c>
      <c r="CV9" s="390">
        <v>184</v>
      </c>
      <c r="CW9" s="390" t="s">
        <v>412</v>
      </c>
      <c r="CX9" s="390">
        <v>104</v>
      </c>
      <c r="CY9" s="390">
        <v>180</v>
      </c>
    </row>
    <row r="10" spans="1:104" x14ac:dyDescent="0.35">
      <c r="A10" s="398" t="s">
        <v>325</v>
      </c>
      <c r="B10" s="390">
        <v>146</v>
      </c>
      <c r="C10" s="390">
        <v>15</v>
      </c>
      <c r="D10" s="390">
        <v>68</v>
      </c>
      <c r="E10" s="390">
        <v>63</v>
      </c>
      <c r="F10" s="390">
        <v>464</v>
      </c>
      <c r="G10" s="390">
        <v>3393</v>
      </c>
      <c r="H10" s="390">
        <v>3913</v>
      </c>
      <c r="I10" s="390">
        <v>15</v>
      </c>
      <c r="J10" s="390">
        <v>68</v>
      </c>
      <c r="K10" s="390">
        <v>63</v>
      </c>
      <c r="L10" s="390">
        <v>7.4649999999999999</v>
      </c>
      <c r="M10" s="390">
        <v>51.143999999999998</v>
      </c>
      <c r="N10" s="390">
        <v>25.931000000000001</v>
      </c>
      <c r="U10" s="390">
        <v>4</v>
      </c>
      <c r="V10" s="390">
        <v>48</v>
      </c>
      <c r="W10" s="390">
        <v>61</v>
      </c>
      <c r="X10" s="390" t="s">
        <v>412</v>
      </c>
      <c r="Y10" s="390">
        <v>28</v>
      </c>
      <c r="Z10" s="390">
        <v>54</v>
      </c>
      <c r="AA10" s="390">
        <v>9</v>
      </c>
      <c r="AB10" s="390">
        <v>43</v>
      </c>
      <c r="AC10" s="390">
        <v>50</v>
      </c>
      <c r="AD10" s="390" t="s">
        <v>412</v>
      </c>
      <c r="AE10" s="390">
        <v>19</v>
      </c>
      <c r="AF10" s="390">
        <v>39</v>
      </c>
      <c r="AG10" s="390" t="s">
        <v>412</v>
      </c>
      <c r="AH10" s="390">
        <v>16</v>
      </c>
      <c r="AI10" s="390">
        <v>37</v>
      </c>
      <c r="AJ10" s="390">
        <v>120</v>
      </c>
      <c r="AK10" s="390">
        <v>10</v>
      </c>
      <c r="AL10" s="390">
        <v>63</v>
      </c>
      <c r="AM10" s="390">
        <v>47</v>
      </c>
      <c r="AN10" s="390">
        <v>391.5</v>
      </c>
      <c r="AO10" s="390">
        <v>3303</v>
      </c>
      <c r="AP10" s="390">
        <v>3154.5</v>
      </c>
      <c r="AQ10" s="390">
        <v>10</v>
      </c>
      <c r="AR10" s="390">
        <v>63</v>
      </c>
      <c r="AS10" s="390">
        <v>47</v>
      </c>
      <c r="AT10" s="390">
        <v>11.679</v>
      </c>
      <c r="AU10" s="390">
        <v>67.239999999999995</v>
      </c>
      <c r="AV10" s="390">
        <v>42.838999999999999</v>
      </c>
      <c r="BC10" s="390">
        <v>3</v>
      </c>
      <c r="BD10" s="390">
        <v>53</v>
      </c>
      <c r="BE10" s="390">
        <v>46</v>
      </c>
      <c r="BF10" s="390" t="s">
        <v>412</v>
      </c>
      <c r="BG10" s="390">
        <v>29</v>
      </c>
      <c r="BH10" s="390">
        <v>42</v>
      </c>
      <c r="BI10" s="390">
        <v>5</v>
      </c>
      <c r="BJ10" s="390">
        <v>42</v>
      </c>
      <c r="BK10" s="390">
        <v>39</v>
      </c>
      <c r="BL10" s="390" t="s">
        <v>412</v>
      </c>
      <c r="BM10" s="390">
        <v>21</v>
      </c>
      <c r="BN10" s="390">
        <v>34</v>
      </c>
      <c r="BO10" s="390" t="s">
        <v>412</v>
      </c>
      <c r="BP10" s="390">
        <v>16</v>
      </c>
      <c r="BQ10" s="390">
        <v>33</v>
      </c>
      <c r="BR10" s="390">
        <v>266</v>
      </c>
      <c r="BS10" s="390">
        <v>25</v>
      </c>
      <c r="BT10" s="390">
        <v>131</v>
      </c>
      <c r="BU10" s="390">
        <v>110</v>
      </c>
      <c r="BV10" s="390">
        <v>855.5</v>
      </c>
      <c r="BW10" s="390">
        <v>6696</v>
      </c>
      <c r="BX10" s="390">
        <v>7067.5</v>
      </c>
      <c r="BY10" s="390">
        <v>25</v>
      </c>
      <c r="BZ10" s="390">
        <v>131</v>
      </c>
      <c r="CA10" s="390">
        <v>110</v>
      </c>
      <c r="CB10" s="390">
        <v>19.143999999999998</v>
      </c>
      <c r="CC10" s="390">
        <v>118.384</v>
      </c>
      <c r="CD10" s="390">
        <v>68.77</v>
      </c>
      <c r="CK10" s="390">
        <v>7</v>
      </c>
      <c r="CL10" s="390">
        <v>101</v>
      </c>
      <c r="CM10" s="390">
        <v>107</v>
      </c>
      <c r="CN10" s="390" t="s">
        <v>412</v>
      </c>
      <c r="CO10" s="390">
        <v>57</v>
      </c>
      <c r="CP10" s="390">
        <v>96</v>
      </c>
      <c r="CQ10" s="390">
        <v>14</v>
      </c>
      <c r="CR10" s="390">
        <v>85</v>
      </c>
      <c r="CS10" s="390">
        <v>89</v>
      </c>
      <c r="CT10" s="390">
        <v>4</v>
      </c>
      <c r="CU10" s="390">
        <v>40</v>
      </c>
      <c r="CV10" s="390">
        <v>73</v>
      </c>
      <c r="CW10" s="390" t="s">
        <v>412</v>
      </c>
      <c r="CX10" s="390">
        <v>32</v>
      </c>
      <c r="CY10" s="390">
        <v>70</v>
      </c>
    </row>
    <row r="11" spans="1:104" x14ac:dyDescent="0.35">
      <c r="A11" s="398" t="s">
        <v>475</v>
      </c>
      <c r="B11" s="392" t="s">
        <v>412</v>
      </c>
      <c r="C11" s="392" t="s">
        <v>412</v>
      </c>
      <c r="D11" s="392" t="s">
        <v>412</v>
      </c>
      <c r="E11" s="392" t="s">
        <v>412</v>
      </c>
      <c r="F11" s="392" t="s">
        <v>412</v>
      </c>
      <c r="G11" s="392" t="s">
        <v>412</v>
      </c>
      <c r="H11" s="392" t="s">
        <v>412</v>
      </c>
      <c r="I11" s="392" t="s">
        <v>412</v>
      </c>
      <c r="J11" s="392" t="s">
        <v>412</v>
      </c>
      <c r="K11" s="392" t="s">
        <v>412</v>
      </c>
      <c r="L11" s="392" t="s">
        <v>412</v>
      </c>
      <c r="M11" s="392" t="s">
        <v>412</v>
      </c>
      <c r="N11" s="392" t="s">
        <v>412</v>
      </c>
      <c r="O11" s="392" t="s">
        <v>412</v>
      </c>
      <c r="P11" s="392" t="s">
        <v>412</v>
      </c>
      <c r="Q11" s="392" t="s">
        <v>412</v>
      </c>
      <c r="R11" s="392" t="s">
        <v>412</v>
      </c>
      <c r="S11" s="392" t="s">
        <v>412</v>
      </c>
      <c r="T11" s="392" t="s">
        <v>412</v>
      </c>
      <c r="U11" s="392" t="s">
        <v>412</v>
      </c>
      <c r="V11" s="392" t="s">
        <v>412</v>
      </c>
      <c r="W11" s="392" t="s">
        <v>412</v>
      </c>
      <c r="X11" s="392" t="s">
        <v>412</v>
      </c>
      <c r="Y11" s="392" t="s">
        <v>412</v>
      </c>
      <c r="Z11" s="392" t="s">
        <v>412</v>
      </c>
      <c r="AA11" s="392" t="s">
        <v>412</v>
      </c>
      <c r="AB11" s="392" t="s">
        <v>412</v>
      </c>
      <c r="AC11" s="392" t="s">
        <v>412</v>
      </c>
      <c r="AD11" s="392" t="s">
        <v>412</v>
      </c>
      <c r="AE11" s="392" t="s">
        <v>412</v>
      </c>
      <c r="AF11" s="392" t="s">
        <v>412</v>
      </c>
      <c r="AG11" s="392" t="s">
        <v>412</v>
      </c>
      <c r="AH11" s="392" t="s">
        <v>412</v>
      </c>
      <c r="AI11" s="392" t="s">
        <v>412</v>
      </c>
      <c r="AJ11" s="392" t="s">
        <v>412</v>
      </c>
      <c r="AK11" s="392" t="s">
        <v>412</v>
      </c>
      <c r="AL11" s="392" t="s">
        <v>412</v>
      </c>
      <c r="AM11" s="392" t="s">
        <v>412</v>
      </c>
      <c r="AN11" s="392" t="s">
        <v>412</v>
      </c>
      <c r="AO11" s="392" t="s">
        <v>412</v>
      </c>
      <c r="AP11" s="392" t="s">
        <v>412</v>
      </c>
      <c r="AQ11" s="392" t="s">
        <v>412</v>
      </c>
      <c r="AR11" s="392" t="s">
        <v>412</v>
      </c>
      <c r="AS11" s="392" t="s">
        <v>412</v>
      </c>
      <c r="AT11" s="392" t="s">
        <v>412</v>
      </c>
      <c r="AU11" s="392" t="s">
        <v>412</v>
      </c>
      <c r="AV11" s="392" t="s">
        <v>412</v>
      </c>
      <c r="BC11" s="390" t="s">
        <v>412</v>
      </c>
      <c r="BD11" s="392" t="s">
        <v>412</v>
      </c>
      <c r="BE11" s="392" t="s">
        <v>412</v>
      </c>
      <c r="BF11" s="392" t="s">
        <v>412</v>
      </c>
      <c r="BG11" s="392" t="s">
        <v>412</v>
      </c>
      <c r="BH11" s="392" t="s">
        <v>412</v>
      </c>
      <c r="BI11" s="392" t="s">
        <v>412</v>
      </c>
      <c r="BJ11" s="392" t="s">
        <v>412</v>
      </c>
      <c r="BK11" s="392" t="s">
        <v>412</v>
      </c>
      <c r="BL11" s="392" t="s">
        <v>412</v>
      </c>
      <c r="BM11" s="392" t="s">
        <v>412</v>
      </c>
      <c r="BN11" s="392" t="s">
        <v>412</v>
      </c>
      <c r="BO11" s="392" t="s">
        <v>412</v>
      </c>
      <c r="BP11" s="392" t="s">
        <v>412</v>
      </c>
      <c r="BQ11" s="392" t="s">
        <v>412</v>
      </c>
      <c r="BR11" s="390">
        <v>89</v>
      </c>
      <c r="BS11" s="390">
        <v>7</v>
      </c>
      <c r="BT11" s="390">
        <v>41</v>
      </c>
      <c r="BU11" s="390">
        <v>41</v>
      </c>
      <c r="BV11" s="390">
        <v>247.5</v>
      </c>
      <c r="BW11" s="390">
        <v>1904.5</v>
      </c>
      <c r="BX11" s="390">
        <v>2750</v>
      </c>
      <c r="BY11" s="390">
        <v>7</v>
      </c>
      <c r="BZ11" s="390">
        <v>41</v>
      </c>
      <c r="CA11" s="390">
        <v>41</v>
      </c>
      <c r="CB11" s="390">
        <v>5.1449999999999996</v>
      </c>
      <c r="CC11" s="390">
        <v>15.742000000000001</v>
      </c>
      <c r="CD11" s="390">
        <v>29.021999999999998</v>
      </c>
      <c r="CK11" s="390">
        <v>3</v>
      </c>
      <c r="CL11" s="390">
        <v>30</v>
      </c>
      <c r="CM11" s="390">
        <v>40</v>
      </c>
      <c r="CN11" s="390">
        <v>0</v>
      </c>
      <c r="CO11" s="390">
        <v>20</v>
      </c>
      <c r="CP11" s="390">
        <v>38</v>
      </c>
      <c r="CQ11" s="390">
        <v>0</v>
      </c>
      <c r="CR11" s="390">
        <v>24</v>
      </c>
      <c r="CS11" s="390">
        <v>36</v>
      </c>
      <c r="CT11" s="390">
        <v>0</v>
      </c>
      <c r="CU11" s="390">
        <v>11</v>
      </c>
      <c r="CV11" s="390">
        <v>28</v>
      </c>
      <c r="CW11" s="390">
        <v>0</v>
      </c>
      <c r="CX11" s="390">
        <v>10</v>
      </c>
      <c r="CY11" s="390">
        <v>27</v>
      </c>
    </row>
    <row r="13" spans="1:104" ht="13.15" x14ac:dyDescent="0.4">
      <c r="A13" s="394" t="s">
        <v>317</v>
      </c>
    </row>
    <row r="14" spans="1:104" s="540" customFormat="1" ht="26.25" x14ac:dyDescent="0.4">
      <c r="A14" s="541" t="s">
        <v>234</v>
      </c>
      <c r="B14" s="541" t="s">
        <v>50</v>
      </c>
      <c r="C14" s="541" t="s">
        <v>51</v>
      </c>
      <c r="D14" s="541" t="s">
        <v>52</v>
      </c>
      <c r="E14" s="541" t="s">
        <v>53</v>
      </c>
      <c r="F14" s="541" t="s">
        <v>275</v>
      </c>
      <c r="G14" s="541" t="s">
        <v>276</v>
      </c>
      <c r="H14" s="541" t="s">
        <v>277</v>
      </c>
      <c r="I14" s="541" t="s">
        <v>307</v>
      </c>
      <c r="J14" s="541" t="s">
        <v>308</v>
      </c>
      <c r="K14" s="541" t="s">
        <v>309</v>
      </c>
      <c r="L14" s="541" t="s">
        <v>278</v>
      </c>
      <c r="M14" s="541" t="s">
        <v>279</v>
      </c>
      <c r="N14" s="541" t="s">
        <v>280</v>
      </c>
      <c r="O14" s="541" t="s">
        <v>341</v>
      </c>
      <c r="P14" s="541" t="s">
        <v>342</v>
      </c>
      <c r="Q14" s="541" t="s">
        <v>343</v>
      </c>
      <c r="R14" s="541" t="s">
        <v>344</v>
      </c>
      <c r="S14" s="541" t="s">
        <v>345</v>
      </c>
      <c r="T14" s="541" t="s">
        <v>346</v>
      </c>
      <c r="U14" s="541" t="s">
        <v>494</v>
      </c>
      <c r="V14" s="541" t="s">
        <v>495</v>
      </c>
      <c r="W14" s="541" t="s">
        <v>549</v>
      </c>
      <c r="X14" s="541" t="s">
        <v>496</v>
      </c>
      <c r="Y14" s="541" t="s">
        <v>497</v>
      </c>
      <c r="Z14" s="541" t="s">
        <v>498</v>
      </c>
      <c r="AA14" s="541" t="s">
        <v>281</v>
      </c>
      <c r="AB14" s="541" t="s">
        <v>282</v>
      </c>
      <c r="AC14" s="541" t="s">
        <v>283</v>
      </c>
      <c r="AD14" s="541" t="s">
        <v>499</v>
      </c>
      <c r="AE14" s="541" t="s">
        <v>500</v>
      </c>
      <c r="AF14" s="541" t="s">
        <v>501</v>
      </c>
      <c r="AG14" s="541" t="s">
        <v>502</v>
      </c>
      <c r="AH14" s="541" t="s">
        <v>503</v>
      </c>
      <c r="AI14" s="541" t="s">
        <v>504</v>
      </c>
      <c r="AJ14" s="541" t="s">
        <v>54</v>
      </c>
      <c r="AK14" s="541" t="s">
        <v>55</v>
      </c>
      <c r="AL14" s="541" t="s">
        <v>56</v>
      </c>
      <c r="AM14" s="541" t="s">
        <v>57</v>
      </c>
      <c r="AN14" s="541" t="s">
        <v>284</v>
      </c>
      <c r="AO14" s="541" t="s">
        <v>285</v>
      </c>
      <c r="AP14" s="541" t="s">
        <v>286</v>
      </c>
      <c r="AQ14" s="541" t="s">
        <v>310</v>
      </c>
      <c r="AR14" s="541" t="s">
        <v>311</v>
      </c>
      <c r="AS14" s="541" t="s">
        <v>312</v>
      </c>
      <c r="AT14" s="541" t="s">
        <v>287</v>
      </c>
      <c r="AU14" s="541" t="s">
        <v>288</v>
      </c>
      <c r="AV14" s="541" t="s">
        <v>289</v>
      </c>
      <c r="AW14" s="541" t="s">
        <v>347</v>
      </c>
      <c r="AX14" s="541" t="s">
        <v>348</v>
      </c>
      <c r="AY14" s="541" t="s">
        <v>349</v>
      </c>
      <c r="AZ14" s="541" t="s">
        <v>350</v>
      </c>
      <c r="BA14" s="541" t="s">
        <v>351</v>
      </c>
      <c r="BB14" s="541" t="s">
        <v>352</v>
      </c>
      <c r="BC14" s="541" t="s">
        <v>505</v>
      </c>
      <c r="BD14" s="541" t="s">
        <v>506</v>
      </c>
      <c r="BE14" s="541" t="s">
        <v>550</v>
      </c>
      <c r="BF14" s="541" t="s">
        <v>507</v>
      </c>
      <c r="BG14" s="541" t="s">
        <v>508</v>
      </c>
      <c r="BH14" s="541" t="s">
        <v>509</v>
      </c>
      <c r="BI14" s="541" t="s">
        <v>290</v>
      </c>
      <c r="BJ14" s="541" t="s">
        <v>291</v>
      </c>
      <c r="BK14" s="541" t="s">
        <v>292</v>
      </c>
      <c r="BL14" s="541" t="s">
        <v>510</v>
      </c>
      <c r="BM14" s="541" t="s">
        <v>511</v>
      </c>
      <c r="BN14" s="541" t="s">
        <v>512</v>
      </c>
      <c r="BO14" s="541" t="s">
        <v>513</v>
      </c>
      <c r="BP14" s="541" t="s">
        <v>514</v>
      </c>
      <c r="BQ14" s="541" t="s">
        <v>515</v>
      </c>
      <c r="BR14" s="541" t="s">
        <v>39</v>
      </c>
      <c r="BS14" s="541" t="s">
        <v>34</v>
      </c>
      <c r="BT14" s="541" t="s">
        <v>35</v>
      </c>
      <c r="BU14" s="541" t="s">
        <v>36</v>
      </c>
      <c r="BV14" s="541" t="s">
        <v>293</v>
      </c>
      <c r="BW14" s="541" t="s">
        <v>294</v>
      </c>
      <c r="BX14" s="541" t="s">
        <v>295</v>
      </c>
      <c r="BY14" s="541" t="s">
        <v>313</v>
      </c>
      <c r="BZ14" s="541" t="s">
        <v>314</v>
      </c>
      <c r="CA14" s="541" t="s">
        <v>315</v>
      </c>
      <c r="CB14" s="541" t="s">
        <v>296</v>
      </c>
      <c r="CC14" s="541" t="s">
        <v>297</v>
      </c>
      <c r="CD14" s="541" t="s">
        <v>298</v>
      </c>
      <c r="CE14" s="541" t="s">
        <v>353</v>
      </c>
      <c r="CF14" s="541" t="s">
        <v>354</v>
      </c>
      <c r="CG14" s="541" t="s">
        <v>355</v>
      </c>
      <c r="CH14" s="541" t="s">
        <v>356</v>
      </c>
      <c r="CI14" s="541" t="s">
        <v>357</v>
      </c>
      <c r="CJ14" s="541" t="s">
        <v>358</v>
      </c>
      <c r="CK14" s="541" t="s">
        <v>516</v>
      </c>
      <c r="CL14" s="541" t="s">
        <v>517</v>
      </c>
      <c r="CM14" s="541" t="s">
        <v>518</v>
      </c>
      <c r="CN14" s="541" t="s">
        <v>519</v>
      </c>
      <c r="CO14" s="541" t="s">
        <v>520</v>
      </c>
      <c r="CP14" s="541" t="s">
        <v>521</v>
      </c>
      <c r="CQ14" s="541" t="s">
        <v>299</v>
      </c>
      <c r="CR14" s="541" t="s">
        <v>300</v>
      </c>
      <c r="CS14" s="541" t="s">
        <v>301</v>
      </c>
      <c r="CT14" s="541" t="s">
        <v>522</v>
      </c>
      <c r="CU14" s="541" t="s">
        <v>523</v>
      </c>
      <c r="CV14" s="541" t="s">
        <v>524</v>
      </c>
      <c r="CW14" s="541" t="s">
        <v>525</v>
      </c>
      <c r="CX14" s="541" t="s">
        <v>526</v>
      </c>
      <c r="CY14" s="541" t="s">
        <v>527</v>
      </c>
      <c r="CZ14" s="541"/>
    </row>
    <row r="15" spans="1:104" x14ac:dyDescent="0.35">
      <c r="A15" s="398" t="s">
        <v>20</v>
      </c>
      <c r="B15" s="390">
        <v>246436</v>
      </c>
      <c r="C15" s="390">
        <v>13.8</v>
      </c>
      <c r="D15" s="390">
        <v>44.3</v>
      </c>
      <c r="E15" s="390">
        <v>41.9</v>
      </c>
      <c r="F15" s="390">
        <v>24.1</v>
      </c>
      <c r="G15" s="390">
        <v>39</v>
      </c>
      <c r="H15" s="390">
        <v>58.3</v>
      </c>
      <c r="L15" s="390">
        <v>-0.1</v>
      </c>
      <c r="M15" s="390">
        <v>-0.21</v>
      </c>
      <c r="N15" s="390">
        <v>-0.22</v>
      </c>
      <c r="O15" s="390">
        <v>-0.11</v>
      </c>
      <c r="P15" s="390">
        <v>-0.21</v>
      </c>
      <c r="Q15" s="390">
        <v>-0.23</v>
      </c>
      <c r="R15" s="390">
        <v>-0.08</v>
      </c>
      <c r="S15" s="390">
        <v>-0.2</v>
      </c>
      <c r="T15" s="390">
        <v>-0.21</v>
      </c>
      <c r="U15" s="390">
        <v>10.8</v>
      </c>
      <c r="V15" s="390">
        <v>52</v>
      </c>
      <c r="W15" s="390">
        <v>90.7</v>
      </c>
      <c r="X15" s="390">
        <v>2.6</v>
      </c>
      <c r="Y15" s="390">
        <v>22.4</v>
      </c>
      <c r="Z15" s="390">
        <v>73.599999999999994</v>
      </c>
      <c r="AA15" s="390">
        <v>6.9</v>
      </c>
      <c r="AB15" s="390">
        <v>23.7</v>
      </c>
      <c r="AC15" s="390">
        <v>53</v>
      </c>
      <c r="AD15" s="390">
        <v>0.7</v>
      </c>
      <c r="AE15" s="390">
        <v>7</v>
      </c>
      <c r="AF15" s="390">
        <v>38.200000000000003</v>
      </c>
      <c r="AG15" s="390">
        <v>0.4</v>
      </c>
      <c r="AH15" s="390">
        <v>5.4</v>
      </c>
      <c r="AI15" s="390">
        <v>36.200000000000003</v>
      </c>
      <c r="AJ15" s="140">
        <v>243129</v>
      </c>
      <c r="AK15" s="390">
        <v>11.6</v>
      </c>
      <c r="AL15" s="390">
        <v>45.5</v>
      </c>
      <c r="AM15" s="390">
        <v>42.9</v>
      </c>
      <c r="AN15" s="390">
        <v>26.6</v>
      </c>
      <c r="AO15" s="390">
        <v>43.2</v>
      </c>
      <c r="AP15" s="390">
        <v>62.7</v>
      </c>
      <c r="AT15" s="390">
        <v>0.12</v>
      </c>
      <c r="AU15" s="390">
        <v>0.2</v>
      </c>
      <c r="AV15" s="390">
        <v>0.23</v>
      </c>
      <c r="AW15" s="390">
        <v>0.1</v>
      </c>
      <c r="AX15" s="390">
        <v>0.19</v>
      </c>
      <c r="AY15" s="390">
        <v>0.22</v>
      </c>
      <c r="AZ15" s="390">
        <v>0.13</v>
      </c>
      <c r="BA15" s="390">
        <v>0.21</v>
      </c>
      <c r="BB15" s="390">
        <v>0.23</v>
      </c>
      <c r="BC15" s="390">
        <v>10.8</v>
      </c>
      <c r="BD15" s="390">
        <v>58.9</v>
      </c>
      <c r="BE15" s="390">
        <v>94.9</v>
      </c>
      <c r="BF15" s="390">
        <v>2.6</v>
      </c>
      <c r="BG15" s="390">
        <v>26.1</v>
      </c>
      <c r="BH15" s="390">
        <v>79.900000000000006</v>
      </c>
      <c r="BI15" s="390">
        <v>11.6</v>
      </c>
      <c r="BJ15" s="390">
        <v>34.700000000000003</v>
      </c>
      <c r="BK15" s="390">
        <v>63.6</v>
      </c>
      <c r="BL15" s="390">
        <v>1.3</v>
      </c>
      <c r="BM15" s="390">
        <v>14.2</v>
      </c>
      <c r="BN15" s="390">
        <v>53</v>
      </c>
      <c r="BO15" s="390">
        <v>0.7</v>
      </c>
      <c r="BP15" s="390">
        <v>10.1</v>
      </c>
      <c r="BQ15" s="390">
        <v>49.8</v>
      </c>
      <c r="BR15" s="140">
        <v>489565</v>
      </c>
      <c r="BS15" s="390">
        <v>12.7</v>
      </c>
      <c r="BT15" s="390">
        <v>44.9</v>
      </c>
      <c r="BU15" s="390">
        <v>42.4</v>
      </c>
      <c r="BV15" s="390">
        <v>25.2</v>
      </c>
      <c r="BW15" s="390">
        <v>41.1</v>
      </c>
      <c r="BX15" s="390">
        <v>60.5</v>
      </c>
      <c r="CB15" s="390">
        <v>0</v>
      </c>
      <c r="CC15" s="390">
        <v>0</v>
      </c>
      <c r="CD15" s="390">
        <v>0</v>
      </c>
      <c r="CE15" s="390">
        <v>-0.01</v>
      </c>
      <c r="CF15" s="390">
        <v>-0.01</v>
      </c>
      <c r="CG15" s="390">
        <v>0</v>
      </c>
      <c r="CH15" s="390">
        <v>0.01</v>
      </c>
      <c r="CI15" s="390">
        <v>0</v>
      </c>
      <c r="CJ15" s="390">
        <v>0.01</v>
      </c>
      <c r="CK15" s="390">
        <v>10.8</v>
      </c>
      <c r="CL15" s="390">
        <v>55.5</v>
      </c>
      <c r="CM15" s="390">
        <v>92.8</v>
      </c>
      <c r="CN15" s="390">
        <v>2.6</v>
      </c>
      <c r="CO15" s="390">
        <v>24.3</v>
      </c>
      <c r="CP15" s="390">
        <v>76.7</v>
      </c>
      <c r="CQ15" s="390">
        <v>9</v>
      </c>
      <c r="CR15" s="390">
        <v>29.2</v>
      </c>
      <c r="CS15" s="390">
        <v>58.3</v>
      </c>
      <c r="CT15" s="390">
        <v>1</v>
      </c>
      <c r="CU15" s="390">
        <v>10.7</v>
      </c>
      <c r="CV15" s="390">
        <v>45.7</v>
      </c>
      <c r="CW15" s="390">
        <v>0.6</v>
      </c>
      <c r="CX15" s="390">
        <v>7.7</v>
      </c>
      <c r="CY15" s="390">
        <v>43.1</v>
      </c>
    </row>
    <row r="16" spans="1:104" x14ac:dyDescent="0.35">
      <c r="A16" s="398" t="s">
        <v>319</v>
      </c>
      <c r="B16" s="390">
        <v>202949</v>
      </c>
      <c r="C16" s="390">
        <v>14.1</v>
      </c>
      <c r="D16" s="390">
        <v>44.6</v>
      </c>
      <c r="E16" s="390">
        <v>41.4</v>
      </c>
      <c r="F16" s="390">
        <v>24</v>
      </c>
      <c r="G16" s="390">
        <v>38.799999999999997</v>
      </c>
      <c r="H16" s="390">
        <v>58.1</v>
      </c>
      <c r="L16" s="390">
        <v>-0.1</v>
      </c>
      <c r="M16" s="390">
        <v>-0.22</v>
      </c>
      <c r="N16" s="390">
        <v>-0.24</v>
      </c>
      <c r="O16" s="390">
        <v>-0.11</v>
      </c>
      <c r="P16" s="390">
        <v>-0.23</v>
      </c>
      <c r="Q16" s="390">
        <v>-0.25</v>
      </c>
      <c r="R16" s="390">
        <v>-0.08</v>
      </c>
      <c r="S16" s="390">
        <v>-0.21</v>
      </c>
      <c r="T16" s="390">
        <v>-0.23</v>
      </c>
      <c r="U16" s="390">
        <v>10.5</v>
      </c>
      <c r="V16" s="390">
        <v>51.4</v>
      </c>
      <c r="W16" s="390">
        <v>90.4</v>
      </c>
      <c r="X16" s="390">
        <v>2.5</v>
      </c>
      <c r="Y16" s="390">
        <v>22</v>
      </c>
      <c r="Z16" s="390">
        <v>73.099999999999994</v>
      </c>
      <c r="AA16" s="390">
        <v>6.8</v>
      </c>
      <c r="AB16" s="390">
        <v>23.1</v>
      </c>
      <c r="AC16" s="390">
        <v>52.7</v>
      </c>
      <c r="AD16" s="390">
        <v>0.7</v>
      </c>
      <c r="AE16" s="390">
        <v>6.7</v>
      </c>
      <c r="AF16" s="390">
        <v>37.799999999999997</v>
      </c>
      <c r="AG16" s="390">
        <v>0.4</v>
      </c>
      <c r="AH16" s="390">
        <v>5.0999999999999996</v>
      </c>
      <c r="AI16" s="390">
        <v>35.9</v>
      </c>
      <c r="AJ16" s="140">
        <v>198886</v>
      </c>
      <c r="AK16" s="390">
        <v>11.8</v>
      </c>
      <c r="AL16" s="390">
        <v>45.6</v>
      </c>
      <c r="AM16" s="390">
        <v>42.6</v>
      </c>
      <c r="AN16" s="390">
        <v>26.6</v>
      </c>
      <c r="AO16" s="390">
        <v>43</v>
      </c>
      <c r="AP16" s="390">
        <v>62.6</v>
      </c>
      <c r="AT16" s="390">
        <v>0.11</v>
      </c>
      <c r="AU16" s="390">
        <v>0.18</v>
      </c>
      <c r="AV16" s="390">
        <v>0.21</v>
      </c>
      <c r="AW16" s="390">
        <v>0.1</v>
      </c>
      <c r="AX16" s="390">
        <v>0.18</v>
      </c>
      <c r="AY16" s="390">
        <v>0.2</v>
      </c>
      <c r="AZ16" s="390">
        <v>0.13</v>
      </c>
      <c r="BA16" s="390">
        <v>0.19</v>
      </c>
      <c r="BB16" s="390">
        <v>0.22</v>
      </c>
      <c r="BC16" s="390">
        <v>10.6</v>
      </c>
      <c r="BD16" s="390">
        <v>58.5</v>
      </c>
      <c r="BE16" s="390">
        <v>94.9</v>
      </c>
      <c r="BF16" s="390">
        <v>2.5</v>
      </c>
      <c r="BG16" s="390">
        <v>25.7</v>
      </c>
      <c r="BH16" s="390">
        <v>79.8</v>
      </c>
      <c r="BI16" s="390">
        <v>11.6</v>
      </c>
      <c r="BJ16" s="390">
        <v>34.1</v>
      </c>
      <c r="BK16" s="390">
        <v>63.2</v>
      </c>
      <c r="BL16" s="390">
        <v>1.2</v>
      </c>
      <c r="BM16" s="390">
        <v>13.8</v>
      </c>
      <c r="BN16" s="390">
        <v>52.6</v>
      </c>
      <c r="BO16" s="390">
        <v>0.7</v>
      </c>
      <c r="BP16" s="390">
        <v>9.8000000000000007</v>
      </c>
      <c r="BQ16" s="390">
        <v>49.5</v>
      </c>
      <c r="BR16" s="140">
        <v>401835</v>
      </c>
      <c r="BS16" s="390">
        <v>13</v>
      </c>
      <c r="BT16" s="390">
        <v>45.1</v>
      </c>
      <c r="BU16" s="390">
        <v>42</v>
      </c>
      <c r="BV16" s="390">
        <v>25.2</v>
      </c>
      <c r="BW16" s="390">
        <v>40.9</v>
      </c>
      <c r="BX16" s="390">
        <v>60.4</v>
      </c>
      <c r="CB16" s="390">
        <v>0</v>
      </c>
      <c r="CC16" s="390">
        <v>-0.02</v>
      </c>
      <c r="CD16" s="390">
        <v>-0.01</v>
      </c>
      <c r="CE16" s="390">
        <v>-0.01</v>
      </c>
      <c r="CF16" s="390">
        <v>-0.02</v>
      </c>
      <c r="CG16" s="390">
        <v>-0.02</v>
      </c>
      <c r="CH16" s="390">
        <v>0.01</v>
      </c>
      <c r="CI16" s="390">
        <v>-0.01</v>
      </c>
      <c r="CJ16" s="390">
        <v>-0.01</v>
      </c>
      <c r="CK16" s="390">
        <v>10.6</v>
      </c>
      <c r="CL16" s="390">
        <v>55</v>
      </c>
      <c r="CM16" s="390">
        <v>92.6</v>
      </c>
      <c r="CN16" s="390">
        <v>2.5</v>
      </c>
      <c r="CO16" s="390">
        <v>23.9</v>
      </c>
      <c r="CP16" s="390">
        <v>76.5</v>
      </c>
      <c r="CQ16" s="390">
        <v>8.9</v>
      </c>
      <c r="CR16" s="390">
        <v>28.6</v>
      </c>
      <c r="CS16" s="390">
        <v>58</v>
      </c>
      <c r="CT16" s="390">
        <v>0.9</v>
      </c>
      <c r="CU16" s="390">
        <v>10.3</v>
      </c>
      <c r="CV16" s="390">
        <v>45.3</v>
      </c>
      <c r="CW16" s="390">
        <v>0.5</v>
      </c>
      <c r="CX16" s="390">
        <v>7.5</v>
      </c>
      <c r="CY16" s="390">
        <v>42.7</v>
      </c>
    </row>
    <row r="17" spans="1:103" x14ac:dyDescent="0.35">
      <c r="A17" s="398" t="s">
        <v>320</v>
      </c>
      <c r="B17" s="390">
        <v>13890</v>
      </c>
      <c r="C17" s="390">
        <v>12.9</v>
      </c>
      <c r="D17" s="390">
        <v>43</v>
      </c>
      <c r="E17" s="390">
        <v>44.1</v>
      </c>
      <c r="F17" s="390">
        <v>24.3</v>
      </c>
      <c r="G17" s="390">
        <v>39.4</v>
      </c>
      <c r="H17" s="390">
        <v>59.4</v>
      </c>
      <c r="L17" s="390">
        <v>-7.0000000000000007E-2</v>
      </c>
      <c r="M17" s="390">
        <v>-0.17</v>
      </c>
      <c r="N17" s="390">
        <v>-0.14000000000000001</v>
      </c>
      <c r="O17" s="390">
        <v>-0.13</v>
      </c>
      <c r="P17" s="390">
        <v>-0.2</v>
      </c>
      <c r="Q17" s="390">
        <v>-0.17</v>
      </c>
      <c r="R17" s="390">
        <v>-0.02</v>
      </c>
      <c r="S17" s="390">
        <v>-0.14000000000000001</v>
      </c>
      <c r="T17" s="390">
        <v>-0.11</v>
      </c>
      <c r="U17" s="390">
        <v>12.8</v>
      </c>
      <c r="V17" s="390">
        <v>54.9</v>
      </c>
      <c r="W17" s="390">
        <v>92.4</v>
      </c>
      <c r="X17" s="390">
        <v>3.2</v>
      </c>
      <c r="Y17" s="390">
        <v>23.5</v>
      </c>
      <c r="Z17" s="390">
        <v>75.900000000000006</v>
      </c>
      <c r="AA17" s="390">
        <v>6.6</v>
      </c>
      <c r="AB17" s="390">
        <v>25.3</v>
      </c>
      <c r="AC17" s="390">
        <v>54.4</v>
      </c>
      <c r="AD17" s="390">
        <v>0.8</v>
      </c>
      <c r="AE17" s="390">
        <v>7.3</v>
      </c>
      <c r="AF17" s="390">
        <v>39.5</v>
      </c>
      <c r="AG17" s="390">
        <v>0.6</v>
      </c>
      <c r="AH17" s="390">
        <v>5.5</v>
      </c>
      <c r="AI17" s="390">
        <v>37.700000000000003</v>
      </c>
      <c r="AJ17" s="140">
        <v>13525</v>
      </c>
      <c r="AK17" s="390">
        <v>10.5</v>
      </c>
      <c r="AL17" s="390">
        <v>44.8</v>
      </c>
      <c r="AM17" s="390">
        <v>44.7</v>
      </c>
      <c r="AN17" s="390">
        <v>26.2</v>
      </c>
      <c r="AO17" s="390">
        <v>43.6</v>
      </c>
      <c r="AP17" s="390">
        <v>62.8</v>
      </c>
      <c r="AT17" s="390">
        <v>0.05</v>
      </c>
      <c r="AU17" s="390">
        <v>0.23</v>
      </c>
      <c r="AV17" s="390">
        <v>0.25</v>
      </c>
      <c r="AW17" s="390">
        <v>-0.01</v>
      </c>
      <c r="AX17" s="390">
        <v>0.2</v>
      </c>
      <c r="AY17" s="390">
        <v>0.22</v>
      </c>
      <c r="AZ17" s="390">
        <v>0.12</v>
      </c>
      <c r="BA17" s="390">
        <v>0.26</v>
      </c>
      <c r="BB17" s="390">
        <v>0.28000000000000003</v>
      </c>
      <c r="BC17" s="390">
        <v>11.5</v>
      </c>
      <c r="BD17" s="390">
        <v>60.1</v>
      </c>
      <c r="BE17" s="390">
        <v>95.4</v>
      </c>
      <c r="BF17" s="390">
        <v>2</v>
      </c>
      <c r="BG17" s="390">
        <v>26.9</v>
      </c>
      <c r="BH17" s="390">
        <v>80.3</v>
      </c>
      <c r="BI17" s="390">
        <v>10.1</v>
      </c>
      <c r="BJ17" s="390">
        <v>36.1</v>
      </c>
      <c r="BK17" s="390">
        <v>62.2</v>
      </c>
      <c r="BL17" s="390">
        <v>0.9</v>
      </c>
      <c r="BM17" s="390">
        <v>14.3</v>
      </c>
      <c r="BN17" s="390">
        <v>51.3</v>
      </c>
      <c r="BO17" s="390">
        <v>0.5</v>
      </c>
      <c r="BP17" s="390">
        <v>10</v>
      </c>
      <c r="BQ17" s="390">
        <v>48.1</v>
      </c>
      <c r="BR17" s="140">
        <v>27415</v>
      </c>
      <c r="BS17" s="390">
        <v>11.7</v>
      </c>
      <c r="BT17" s="390">
        <v>43.9</v>
      </c>
      <c r="BU17" s="390">
        <v>44.4</v>
      </c>
      <c r="BV17" s="390">
        <v>25.1</v>
      </c>
      <c r="BW17" s="390">
        <v>41.5</v>
      </c>
      <c r="BX17" s="390">
        <v>61.1</v>
      </c>
      <c r="CB17" s="390">
        <v>-0.02</v>
      </c>
      <c r="CC17" s="390">
        <v>0.03</v>
      </c>
      <c r="CD17" s="390">
        <v>0.06</v>
      </c>
      <c r="CE17" s="390">
        <v>-0.06</v>
      </c>
      <c r="CF17" s="390">
        <v>0.01</v>
      </c>
      <c r="CG17" s="390">
        <v>0.03</v>
      </c>
      <c r="CH17" s="390">
        <v>0.02</v>
      </c>
      <c r="CI17" s="390">
        <v>0.05</v>
      </c>
      <c r="CJ17" s="390">
        <v>0.08</v>
      </c>
      <c r="CK17" s="390">
        <v>12.2</v>
      </c>
      <c r="CL17" s="390">
        <v>57.5</v>
      </c>
      <c r="CM17" s="390">
        <v>93.9</v>
      </c>
      <c r="CN17" s="390">
        <v>2.7</v>
      </c>
      <c r="CO17" s="390">
        <v>25.2</v>
      </c>
      <c r="CP17" s="390">
        <v>78.099999999999994</v>
      </c>
      <c r="CQ17" s="390">
        <v>8.1</v>
      </c>
      <c r="CR17" s="390">
        <v>30.8</v>
      </c>
      <c r="CS17" s="390">
        <v>58.3</v>
      </c>
      <c r="CT17" s="390">
        <v>0.8</v>
      </c>
      <c r="CU17" s="390">
        <v>10.8</v>
      </c>
      <c r="CV17" s="390">
        <v>45.4</v>
      </c>
      <c r="CW17" s="390">
        <v>0.5</v>
      </c>
      <c r="CX17" s="390">
        <v>7.8</v>
      </c>
      <c r="CY17" s="390">
        <v>42.8</v>
      </c>
    </row>
    <row r="18" spans="1:103" x14ac:dyDescent="0.35">
      <c r="A18" s="398" t="s">
        <v>321</v>
      </c>
      <c r="B18" s="390">
        <v>23171</v>
      </c>
      <c r="C18" s="390">
        <v>11.3</v>
      </c>
      <c r="D18" s="390">
        <v>43.8</v>
      </c>
      <c r="E18" s="390">
        <v>44.9</v>
      </c>
      <c r="F18" s="390">
        <v>25.2</v>
      </c>
      <c r="G18" s="390">
        <v>40.5</v>
      </c>
      <c r="H18" s="390">
        <v>58.7</v>
      </c>
      <c r="L18" s="390">
        <v>0</v>
      </c>
      <c r="M18" s="390">
        <v>-0.08</v>
      </c>
      <c r="N18" s="390">
        <v>-0.16</v>
      </c>
      <c r="O18" s="390">
        <v>-0.04</v>
      </c>
      <c r="P18" s="390">
        <v>-0.11</v>
      </c>
      <c r="Q18" s="390">
        <v>-0.18</v>
      </c>
      <c r="R18" s="390">
        <v>0.05</v>
      </c>
      <c r="S18" s="390">
        <v>-0.06</v>
      </c>
      <c r="T18" s="390">
        <v>-0.14000000000000001</v>
      </c>
      <c r="U18" s="390">
        <v>13.3</v>
      </c>
      <c r="V18" s="390">
        <v>56.6</v>
      </c>
      <c r="W18" s="390">
        <v>92.7</v>
      </c>
      <c r="X18" s="390">
        <v>3.3</v>
      </c>
      <c r="Y18" s="390">
        <v>25</v>
      </c>
      <c r="Z18" s="390">
        <v>74.8</v>
      </c>
      <c r="AA18" s="390">
        <v>9.1999999999999993</v>
      </c>
      <c r="AB18" s="390">
        <v>28.2</v>
      </c>
      <c r="AC18" s="390">
        <v>54.8</v>
      </c>
      <c r="AD18" s="390">
        <v>1.4</v>
      </c>
      <c r="AE18" s="390">
        <v>9.8000000000000007</v>
      </c>
      <c r="AF18" s="390">
        <v>40.1</v>
      </c>
      <c r="AG18" s="390">
        <v>1</v>
      </c>
      <c r="AH18" s="390">
        <v>7.2</v>
      </c>
      <c r="AI18" s="390">
        <v>37.5</v>
      </c>
      <c r="AJ18" s="140">
        <v>24390</v>
      </c>
      <c r="AK18" s="390">
        <v>9.6999999999999993</v>
      </c>
      <c r="AL18" s="390">
        <v>44.9</v>
      </c>
      <c r="AM18" s="390">
        <v>45.4</v>
      </c>
      <c r="AN18" s="390">
        <v>27.6</v>
      </c>
      <c r="AO18" s="390">
        <v>44.5</v>
      </c>
      <c r="AP18" s="390">
        <v>63.2</v>
      </c>
      <c r="AT18" s="390">
        <v>0.21</v>
      </c>
      <c r="AU18" s="390">
        <v>0.3</v>
      </c>
      <c r="AV18" s="390">
        <v>0.3</v>
      </c>
      <c r="AW18" s="390">
        <v>0.16</v>
      </c>
      <c r="AX18" s="390">
        <v>0.28000000000000003</v>
      </c>
      <c r="AY18" s="390">
        <v>0.28000000000000003</v>
      </c>
      <c r="AZ18" s="390">
        <v>0.26</v>
      </c>
      <c r="BA18" s="390">
        <v>0.32</v>
      </c>
      <c r="BB18" s="390">
        <v>0.32</v>
      </c>
      <c r="BC18" s="390">
        <v>12.4</v>
      </c>
      <c r="BD18" s="390">
        <v>60.8</v>
      </c>
      <c r="BE18" s="390">
        <v>94.8</v>
      </c>
      <c r="BF18" s="390">
        <v>3</v>
      </c>
      <c r="BG18" s="390">
        <v>28.2</v>
      </c>
      <c r="BH18" s="390">
        <v>79.599999999999994</v>
      </c>
      <c r="BI18" s="390">
        <v>13</v>
      </c>
      <c r="BJ18" s="390">
        <v>38.799999999999997</v>
      </c>
      <c r="BK18" s="390">
        <v>66.599999999999994</v>
      </c>
      <c r="BL18" s="390">
        <v>2.2999999999999998</v>
      </c>
      <c r="BM18" s="390">
        <v>17.399999999999999</v>
      </c>
      <c r="BN18" s="390">
        <v>56.1</v>
      </c>
      <c r="BO18" s="390">
        <v>1.1000000000000001</v>
      </c>
      <c r="BP18" s="390">
        <v>12.4</v>
      </c>
      <c r="BQ18" s="390">
        <v>52.3</v>
      </c>
      <c r="BR18" s="140">
        <v>47561</v>
      </c>
      <c r="BS18" s="390">
        <v>10.5</v>
      </c>
      <c r="BT18" s="390">
        <v>44.4</v>
      </c>
      <c r="BU18" s="390">
        <v>45.1</v>
      </c>
      <c r="BV18" s="390">
        <v>26.4</v>
      </c>
      <c r="BW18" s="390">
        <v>42.6</v>
      </c>
      <c r="BX18" s="390">
        <v>61</v>
      </c>
      <c r="CB18" s="390">
        <v>0.1</v>
      </c>
      <c r="CC18" s="390">
        <v>0.12</v>
      </c>
      <c r="CD18" s="390">
        <v>0.08</v>
      </c>
      <c r="CE18" s="390">
        <v>7.0000000000000007E-2</v>
      </c>
      <c r="CF18" s="390">
        <v>0.1</v>
      </c>
      <c r="CG18" s="390">
        <v>0.06</v>
      </c>
      <c r="CH18" s="390">
        <v>0.13</v>
      </c>
      <c r="CI18" s="390">
        <v>0.13</v>
      </c>
      <c r="CJ18" s="390">
        <v>0.09</v>
      </c>
      <c r="CK18" s="390">
        <v>12.9</v>
      </c>
      <c r="CL18" s="390">
        <v>58.8</v>
      </c>
      <c r="CM18" s="390">
        <v>93.8</v>
      </c>
      <c r="CN18" s="390">
        <v>3.2</v>
      </c>
      <c r="CO18" s="390">
        <v>26.6</v>
      </c>
      <c r="CP18" s="390">
        <v>77.3</v>
      </c>
      <c r="CQ18" s="390">
        <v>11</v>
      </c>
      <c r="CR18" s="390">
        <v>33.700000000000003</v>
      </c>
      <c r="CS18" s="390">
        <v>60.9</v>
      </c>
      <c r="CT18" s="390">
        <v>1.8</v>
      </c>
      <c r="CU18" s="390">
        <v>13.8</v>
      </c>
      <c r="CV18" s="390">
        <v>48.4</v>
      </c>
      <c r="CW18" s="390">
        <v>1</v>
      </c>
      <c r="CX18" s="390">
        <v>9.9</v>
      </c>
      <c r="CY18" s="390">
        <v>45.1</v>
      </c>
    </row>
    <row r="19" spans="1:103" x14ac:dyDescent="0.35">
      <c r="A19" s="398" t="s">
        <v>322</v>
      </c>
      <c r="B19" s="390">
        <v>5034</v>
      </c>
      <c r="C19" s="390">
        <v>14.9</v>
      </c>
      <c r="D19" s="390">
        <v>41.2</v>
      </c>
      <c r="E19" s="390">
        <v>43.9</v>
      </c>
      <c r="F19" s="390">
        <v>24</v>
      </c>
      <c r="G19" s="390">
        <v>39.5</v>
      </c>
      <c r="H19" s="390">
        <v>60.6</v>
      </c>
      <c r="L19" s="390">
        <v>-0.08</v>
      </c>
      <c r="M19" s="390">
        <v>-0.13</v>
      </c>
      <c r="N19" s="390">
        <v>-0.17</v>
      </c>
      <c r="O19" s="390">
        <v>-0.17</v>
      </c>
      <c r="P19" s="390">
        <v>-0.19</v>
      </c>
      <c r="Q19" s="390">
        <v>-0.22</v>
      </c>
      <c r="R19" s="390">
        <v>0.01</v>
      </c>
      <c r="S19" s="390">
        <v>-0.08</v>
      </c>
      <c r="T19" s="390">
        <v>-0.12</v>
      </c>
      <c r="U19" s="390">
        <v>9.5</v>
      </c>
      <c r="V19" s="390">
        <v>51.9</v>
      </c>
      <c r="W19" s="390">
        <v>91</v>
      </c>
      <c r="X19" s="390">
        <v>2.1</v>
      </c>
      <c r="Y19" s="390">
        <v>23.6</v>
      </c>
      <c r="Z19" s="390">
        <v>77.3</v>
      </c>
      <c r="AA19" s="390">
        <v>5.6</v>
      </c>
      <c r="AB19" s="390">
        <v>21.6</v>
      </c>
      <c r="AC19" s="390">
        <v>51</v>
      </c>
      <c r="AD19" s="390" t="s">
        <v>412</v>
      </c>
      <c r="AE19" s="390">
        <v>6</v>
      </c>
      <c r="AF19" s="390">
        <v>39</v>
      </c>
      <c r="AG19" s="390" t="s">
        <v>412</v>
      </c>
      <c r="AH19" s="390">
        <v>5</v>
      </c>
      <c r="AI19" s="390">
        <v>38.1</v>
      </c>
      <c r="AJ19" s="140">
        <v>4678</v>
      </c>
      <c r="AK19" s="390">
        <v>13.3</v>
      </c>
      <c r="AL19" s="390">
        <v>44.4</v>
      </c>
      <c r="AM19" s="390">
        <v>42.3</v>
      </c>
      <c r="AN19" s="390">
        <v>26.9</v>
      </c>
      <c r="AO19" s="390">
        <v>43.2</v>
      </c>
      <c r="AP19" s="390">
        <v>64.099999999999994</v>
      </c>
      <c r="AT19" s="390">
        <v>0.19</v>
      </c>
      <c r="AU19" s="390">
        <v>0.2</v>
      </c>
      <c r="AV19" s="390">
        <v>0.27</v>
      </c>
      <c r="AW19" s="390">
        <v>0.09</v>
      </c>
      <c r="AX19" s="390">
        <v>0.14000000000000001</v>
      </c>
      <c r="AY19" s="390">
        <v>0.21</v>
      </c>
      <c r="AZ19" s="390">
        <v>0.28999999999999998</v>
      </c>
      <c r="BA19" s="390">
        <v>0.25</v>
      </c>
      <c r="BB19" s="390">
        <v>0.32</v>
      </c>
      <c r="BC19" s="390">
        <v>9.5</v>
      </c>
      <c r="BD19" s="390">
        <v>58.1</v>
      </c>
      <c r="BE19" s="390">
        <v>95.1</v>
      </c>
      <c r="BF19" s="390">
        <v>2.4</v>
      </c>
      <c r="BG19" s="390">
        <v>26.5</v>
      </c>
      <c r="BH19" s="390">
        <v>82.4</v>
      </c>
      <c r="BI19" s="390">
        <v>9.8000000000000007</v>
      </c>
      <c r="BJ19" s="390">
        <v>32.1</v>
      </c>
      <c r="BK19" s="390">
        <v>64</v>
      </c>
      <c r="BL19" s="390" t="s">
        <v>412</v>
      </c>
      <c r="BM19" s="390">
        <v>12.1</v>
      </c>
      <c r="BN19" s="390">
        <v>53.8</v>
      </c>
      <c r="BO19" s="390" t="s">
        <v>412</v>
      </c>
      <c r="BP19" s="390">
        <v>8.6</v>
      </c>
      <c r="BQ19" s="390">
        <v>51.3</v>
      </c>
      <c r="BR19" s="140">
        <v>9712</v>
      </c>
      <c r="BS19" s="390">
        <v>14.1</v>
      </c>
      <c r="BT19" s="390">
        <v>42.8</v>
      </c>
      <c r="BU19" s="390">
        <v>43.1</v>
      </c>
      <c r="BV19" s="390">
        <v>25.3</v>
      </c>
      <c r="BW19" s="390">
        <v>41.4</v>
      </c>
      <c r="BX19" s="390">
        <v>62.2</v>
      </c>
      <c r="CB19" s="390">
        <v>0.04</v>
      </c>
      <c r="CC19" s="390">
        <v>0.03</v>
      </c>
      <c r="CD19" s="390">
        <v>0.04</v>
      </c>
      <c r="CE19" s="390">
        <v>-0.02</v>
      </c>
      <c r="CF19" s="390">
        <v>-0.01</v>
      </c>
      <c r="CG19" s="390">
        <v>0</v>
      </c>
      <c r="CH19" s="390">
        <v>0.11</v>
      </c>
      <c r="CI19" s="390">
        <v>7.0000000000000007E-2</v>
      </c>
      <c r="CJ19" s="390">
        <v>0.08</v>
      </c>
      <c r="CK19" s="390">
        <v>9.5</v>
      </c>
      <c r="CL19" s="390">
        <v>55</v>
      </c>
      <c r="CM19" s="390">
        <v>92.9</v>
      </c>
      <c r="CN19" s="390">
        <v>2.2999999999999998</v>
      </c>
      <c r="CO19" s="390">
        <v>25.1</v>
      </c>
      <c r="CP19" s="390">
        <v>79.7</v>
      </c>
      <c r="CQ19" s="390">
        <v>7.5</v>
      </c>
      <c r="CR19" s="390">
        <v>26.9</v>
      </c>
      <c r="CS19" s="390">
        <v>57.1</v>
      </c>
      <c r="CT19" s="390">
        <v>0.4</v>
      </c>
      <c r="CU19" s="390">
        <v>9.1</v>
      </c>
      <c r="CV19" s="390">
        <v>46</v>
      </c>
      <c r="CW19" s="390">
        <v>0.2</v>
      </c>
      <c r="CX19" s="390">
        <v>6.8</v>
      </c>
      <c r="CY19" s="390">
        <v>44.4</v>
      </c>
    </row>
    <row r="20" spans="1:103" x14ac:dyDescent="0.35">
      <c r="A20" s="398" t="s">
        <v>323</v>
      </c>
      <c r="B20" s="390">
        <v>547</v>
      </c>
      <c r="C20" s="390">
        <v>6.9</v>
      </c>
      <c r="D20" s="390">
        <v>28.5</v>
      </c>
      <c r="E20" s="390">
        <v>64.5</v>
      </c>
      <c r="F20" s="390">
        <v>20.100000000000001</v>
      </c>
      <c r="G20" s="390">
        <v>46.1</v>
      </c>
      <c r="H20" s="390">
        <v>65.599999999999994</v>
      </c>
      <c r="L20" s="390">
        <v>-0.46</v>
      </c>
      <c r="M20" s="390">
        <v>0.42</v>
      </c>
      <c r="N20" s="390">
        <v>0.31</v>
      </c>
      <c r="O20" s="390">
        <v>-0.85</v>
      </c>
      <c r="P20" s="390">
        <v>0.23</v>
      </c>
      <c r="Q20" s="390">
        <v>0.18</v>
      </c>
      <c r="R20" s="390">
        <v>-7.0000000000000007E-2</v>
      </c>
      <c r="S20" s="390">
        <v>0.61</v>
      </c>
      <c r="T20" s="390">
        <v>0.44</v>
      </c>
      <c r="U20" s="390">
        <v>7.9</v>
      </c>
      <c r="V20" s="390">
        <v>69.900000000000006</v>
      </c>
      <c r="W20" s="390">
        <v>87.3</v>
      </c>
      <c r="X20" s="390" t="s">
        <v>412</v>
      </c>
      <c r="Y20" s="390">
        <v>41</v>
      </c>
      <c r="Z20" s="390">
        <v>79.3</v>
      </c>
      <c r="AA20" s="390" t="s">
        <v>412</v>
      </c>
      <c r="AB20" s="390">
        <v>33.299999999999997</v>
      </c>
      <c r="AC20" s="390">
        <v>60.3</v>
      </c>
      <c r="AD20" s="390">
        <v>0</v>
      </c>
      <c r="AE20" s="390">
        <v>19.899999999999999</v>
      </c>
      <c r="AF20" s="390">
        <v>51.8</v>
      </c>
      <c r="AG20" s="390" t="s">
        <v>412</v>
      </c>
      <c r="AH20" s="390">
        <v>16.7</v>
      </c>
      <c r="AI20" s="390">
        <v>49.9</v>
      </c>
      <c r="AJ20" s="140">
        <v>601</v>
      </c>
      <c r="AK20" s="390">
        <v>6.7</v>
      </c>
      <c r="AL20" s="390">
        <v>37.9</v>
      </c>
      <c r="AM20" s="390">
        <v>55.4</v>
      </c>
      <c r="AN20" s="390">
        <v>31</v>
      </c>
      <c r="AO20" s="390">
        <v>51.5</v>
      </c>
      <c r="AP20" s="390">
        <v>70.7</v>
      </c>
      <c r="AT20" s="390">
        <v>0.45</v>
      </c>
      <c r="AU20" s="390">
        <v>0.99</v>
      </c>
      <c r="AV20" s="390">
        <v>0.92</v>
      </c>
      <c r="AW20" s="390">
        <v>7.0000000000000007E-2</v>
      </c>
      <c r="AX20" s="390">
        <v>0.83</v>
      </c>
      <c r="AY20" s="390">
        <v>0.79</v>
      </c>
      <c r="AZ20" s="390">
        <v>0.84</v>
      </c>
      <c r="BA20" s="390">
        <v>1.1499999999999999</v>
      </c>
      <c r="BB20" s="390">
        <v>1.05</v>
      </c>
      <c r="BC20" s="390">
        <v>30</v>
      </c>
      <c r="BD20" s="390">
        <v>80.3</v>
      </c>
      <c r="BE20" s="390">
        <v>97.6</v>
      </c>
      <c r="BF20" s="390" t="s">
        <v>412</v>
      </c>
      <c r="BG20" s="390">
        <v>47.8</v>
      </c>
      <c r="BH20" s="390">
        <v>92.8</v>
      </c>
      <c r="BI20" s="390" t="s">
        <v>412</v>
      </c>
      <c r="BJ20" s="390">
        <v>37.299999999999997</v>
      </c>
      <c r="BK20" s="390">
        <v>66.7</v>
      </c>
      <c r="BL20" s="390">
        <v>7.5</v>
      </c>
      <c r="BM20" s="390">
        <v>25</v>
      </c>
      <c r="BN20" s="390">
        <v>62.2</v>
      </c>
      <c r="BO20" s="390" t="s">
        <v>412</v>
      </c>
      <c r="BP20" s="390">
        <v>21.1</v>
      </c>
      <c r="BQ20" s="390">
        <v>61</v>
      </c>
      <c r="BR20" s="140">
        <v>1148</v>
      </c>
      <c r="BS20" s="390">
        <v>6.8</v>
      </c>
      <c r="BT20" s="390">
        <v>33.4</v>
      </c>
      <c r="BU20" s="390">
        <v>59.8</v>
      </c>
      <c r="BV20" s="390">
        <v>25.7</v>
      </c>
      <c r="BW20" s="390">
        <v>49.3</v>
      </c>
      <c r="BX20" s="390">
        <v>68.099999999999994</v>
      </c>
      <c r="CB20" s="390">
        <v>0.01</v>
      </c>
      <c r="CC20" s="390">
        <v>0.76</v>
      </c>
      <c r="CD20" s="390">
        <v>0.6</v>
      </c>
      <c r="CE20" s="390">
        <v>-0.26</v>
      </c>
      <c r="CF20" s="390">
        <v>0.63</v>
      </c>
      <c r="CG20" s="390">
        <v>0.51</v>
      </c>
      <c r="CH20" s="390">
        <v>0.28000000000000003</v>
      </c>
      <c r="CI20" s="390">
        <v>0.88</v>
      </c>
      <c r="CJ20" s="390">
        <v>0.7</v>
      </c>
      <c r="CK20" s="390">
        <v>19.2</v>
      </c>
      <c r="CL20" s="390">
        <v>76</v>
      </c>
      <c r="CM20" s="390">
        <v>92.3</v>
      </c>
      <c r="CN20" s="390" t="s">
        <v>412</v>
      </c>
      <c r="CO20" s="390">
        <v>45.1</v>
      </c>
      <c r="CP20" s="390">
        <v>85.9</v>
      </c>
      <c r="CQ20" s="390">
        <v>9</v>
      </c>
      <c r="CR20" s="390">
        <v>35.700000000000003</v>
      </c>
      <c r="CS20" s="390">
        <v>63.4</v>
      </c>
      <c r="CT20" s="390">
        <v>3.8</v>
      </c>
      <c r="CU20" s="390">
        <v>22.9</v>
      </c>
      <c r="CV20" s="390">
        <v>56.9</v>
      </c>
      <c r="CW20" s="390" t="s">
        <v>412</v>
      </c>
      <c r="CX20" s="390">
        <v>19.3</v>
      </c>
      <c r="CY20" s="390">
        <v>55.2</v>
      </c>
    </row>
    <row r="21" spans="1:103" x14ac:dyDescent="0.35">
      <c r="A21" s="398" t="s">
        <v>324</v>
      </c>
      <c r="B21" s="390">
        <v>178</v>
      </c>
      <c r="C21" s="390">
        <v>9.6</v>
      </c>
      <c r="D21" s="390">
        <v>46.1</v>
      </c>
      <c r="E21" s="390">
        <v>44.4</v>
      </c>
      <c r="F21" s="390">
        <v>31.7</v>
      </c>
      <c r="G21" s="390">
        <v>48.5</v>
      </c>
      <c r="H21" s="390">
        <v>68.3</v>
      </c>
      <c r="L21" s="390">
        <v>0.72</v>
      </c>
      <c r="M21" s="390">
        <v>0.78</v>
      </c>
      <c r="N21" s="390">
        <v>0.8</v>
      </c>
      <c r="O21" s="390">
        <v>0.14000000000000001</v>
      </c>
      <c r="P21" s="390">
        <v>0.51</v>
      </c>
      <c r="Q21" s="390">
        <v>0.53</v>
      </c>
      <c r="R21" s="390">
        <v>1.31</v>
      </c>
      <c r="S21" s="390">
        <v>1.05</v>
      </c>
      <c r="T21" s="390">
        <v>1.07</v>
      </c>
      <c r="U21" s="390">
        <v>41.2</v>
      </c>
      <c r="V21" s="390">
        <v>78</v>
      </c>
      <c r="W21" s="390">
        <v>98.7</v>
      </c>
      <c r="X21" s="390" t="s">
        <v>412</v>
      </c>
      <c r="Y21" s="390">
        <v>51.2</v>
      </c>
      <c r="Z21" s="390">
        <v>93.7</v>
      </c>
      <c r="AA21" s="390">
        <v>29.4</v>
      </c>
      <c r="AB21" s="390">
        <v>61</v>
      </c>
      <c r="AC21" s="390">
        <v>70.900000000000006</v>
      </c>
      <c r="AD21" s="390">
        <v>0</v>
      </c>
      <c r="AE21" s="390">
        <v>25.6</v>
      </c>
      <c r="AF21" s="390">
        <v>51.9</v>
      </c>
      <c r="AG21" s="390" t="s">
        <v>412</v>
      </c>
      <c r="AH21" s="390">
        <v>24.4</v>
      </c>
      <c r="AI21" s="390">
        <v>50.6</v>
      </c>
      <c r="AJ21" s="140">
        <v>493</v>
      </c>
      <c r="AK21" s="390">
        <v>11.8</v>
      </c>
      <c r="AL21" s="390">
        <v>49.7</v>
      </c>
      <c r="AM21" s="390">
        <v>38.5</v>
      </c>
      <c r="AN21" s="390">
        <v>33</v>
      </c>
      <c r="AO21" s="390">
        <v>54.5</v>
      </c>
      <c r="AP21" s="390">
        <v>67.900000000000006</v>
      </c>
      <c r="AT21" s="390">
        <v>0.8</v>
      </c>
      <c r="AU21" s="390">
        <v>1.29</v>
      </c>
      <c r="AV21" s="390">
        <v>0.98</v>
      </c>
      <c r="AW21" s="390">
        <v>0.48</v>
      </c>
      <c r="AX21" s="390">
        <v>1.1299999999999999</v>
      </c>
      <c r="AY21" s="390">
        <v>0.8</v>
      </c>
      <c r="AZ21" s="390">
        <v>1.1100000000000001</v>
      </c>
      <c r="BA21" s="390">
        <v>1.44</v>
      </c>
      <c r="BB21" s="390">
        <v>1.1499999999999999</v>
      </c>
      <c r="BC21" s="390">
        <v>25.9</v>
      </c>
      <c r="BD21" s="390">
        <v>84.9</v>
      </c>
      <c r="BE21" s="390">
        <v>98.9</v>
      </c>
      <c r="BF21" s="390" t="s">
        <v>412</v>
      </c>
      <c r="BG21" s="390">
        <v>57.1</v>
      </c>
      <c r="BH21" s="390">
        <v>91.6</v>
      </c>
      <c r="BI21" s="390">
        <v>24.1</v>
      </c>
      <c r="BJ21" s="390">
        <v>66.900000000000006</v>
      </c>
      <c r="BK21" s="390">
        <v>84.7</v>
      </c>
      <c r="BL21" s="390">
        <v>5.2</v>
      </c>
      <c r="BM21" s="390">
        <v>41.6</v>
      </c>
      <c r="BN21" s="390">
        <v>75.3</v>
      </c>
      <c r="BO21" s="390" t="s">
        <v>412</v>
      </c>
      <c r="BP21" s="390">
        <v>34.299999999999997</v>
      </c>
      <c r="BQ21" s="390">
        <v>73.7</v>
      </c>
      <c r="BR21" s="140">
        <v>671</v>
      </c>
      <c r="BS21" s="390">
        <v>11.2</v>
      </c>
      <c r="BT21" s="390">
        <v>48.7</v>
      </c>
      <c r="BU21" s="390">
        <v>40.1</v>
      </c>
      <c r="BV21" s="390">
        <v>32.700000000000003</v>
      </c>
      <c r="BW21" s="390">
        <v>53</v>
      </c>
      <c r="BX21" s="390">
        <v>68</v>
      </c>
      <c r="CB21" s="390">
        <v>0.78</v>
      </c>
      <c r="CC21" s="390">
        <v>1.1599999999999999</v>
      </c>
      <c r="CD21" s="390">
        <v>0.93</v>
      </c>
      <c r="CE21" s="390">
        <v>0.5</v>
      </c>
      <c r="CF21" s="390">
        <v>1.03</v>
      </c>
      <c r="CG21" s="390">
        <v>0.78</v>
      </c>
      <c r="CH21" s="390">
        <v>1.06</v>
      </c>
      <c r="CI21" s="390">
        <v>1.29</v>
      </c>
      <c r="CJ21" s="390">
        <v>1.07</v>
      </c>
      <c r="CK21" s="390">
        <v>29.3</v>
      </c>
      <c r="CL21" s="390">
        <v>83.2</v>
      </c>
      <c r="CM21" s="390">
        <v>98.9</v>
      </c>
      <c r="CN21" s="390">
        <v>8</v>
      </c>
      <c r="CO21" s="390">
        <v>55.7</v>
      </c>
      <c r="CP21" s="390">
        <v>92.2</v>
      </c>
      <c r="CQ21" s="390">
        <v>25.3</v>
      </c>
      <c r="CR21" s="390">
        <v>65.400000000000006</v>
      </c>
      <c r="CS21" s="390">
        <v>80.7</v>
      </c>
      <c r="CT21" s="390">
        <v>4</v>
      </c>
      <c r="CU21" s="390">
        <v>37.6</v>
      </c>
      <c r="CV21" s="390">
        <v>68.400000000000006</v>
      </c>
      <c r="CW21" s="390" t="s">
        <v>412</v>
      </c>
      <c r="CX21" s="390">
        <v>31.8</v>
      </c>
      <c r="CY21" s="390">
        <v>66.900000000000006</v>
      </c>
    </row>
    <row r="22" spans="1:103" x14ac:dyDescent="0.35">
      <c r="A22" s="398" t="s">
        <v>325</v>
      </c>
      <c r="B22" s="390">
        <v>146</v>
      </c>
      <c r="C22" s="390">
        <v>10.3</v>
      </c>
      <c r="D22" s="390">
        <v>46.6</v>
      </c>
      <c r="E22" s="390">
        <v>43.2</v>
      </c>
      <c r="F22" s="390">
        <v>30.9</v>
      </c>
      <c r="G22" s="390">
        <v>49.9</v>
      </c>
      <c r="H22" s="390">
        <v>62.1</v>
      </c>
      <c r="L22" s="390">
        <v>0.5</v>
      </c>
      <c r="M22" s="390">
        <v>0.75</v>
      </c>
      <c r="N22" s="390">
        <v>0.41</v>
      </c>
      <c r="O22" s="390">
        <v>-0.12</v>
      </c>
      <c r="P22" s="390">
        <v>0.46</v>
      </c>
      <c r="Q22" s="390">
        <v>0.11</v>
      </c>
      <c r="R22" s="390">
        <v>1.1200000000000001</v>
      </c>
      <c r="S22" s="390">
        <v>1.04</v>
      </c>
      <c r="T22" s="390">
        <v>0.72</v>
      </c>
      <c r="U22" s="390">
        <v>26.7</v>
      </c>
      <c r="V22" s="390">
        <v>70.599999999999994</v>
      </c>
      <c r="W22" s="390">
        <v>96.8</v>
      </c>
      <c r="X22" s="390" t="s">
        <v>412</v>
      </c>
      <c r="Y22" s="390">
        <v>41.2</v>
      </c>
      <c r="Z22" s="390">
        <v>85.7</v>
      </c>
      <c r="AA22" s="390">
        <v>60</v>
      </c>
      <c r="AB22" s="390">
        <v>63.2</v>
      </c>
      <c r="AC22" s="390">
        <v>79.400000000000006</v>
      </c>
      <c r="AD22" s="390" t="s">
        <v>412</v>
      </c>
      <c r="AE22" s="390">
        <v>27.9</v>
      </c>
      <c r="AF22" s="390">
        <v>61.9</v>
      </c>
      <c r="AG22" s="390" t="s">
        <v>412</v>
      </c>
      <c r="AH22" s="390">
        <v>23.5</v>
      </c>
      <c r="AI22" s="390">
        <v>58.7</v>
      </c>
      <c r="AJ22" s="140">
        <v>120</v>
      </c>
      <c r="AK22" s="390">
        <v>8.3000000000000007</v>
      </c>
      <c r="AL22" s="390">
        <v>52.5</v>
      </c>
      <c r="AM22" s="390">
        <v>39.200000000000003</v>
      </c>
      <c r="AN22" s="390">
        <v>39.200000000000003</v>
      </c>
      <c r="AO22" s="390">
        <v>52.4</v>
      </c>
      <c r="AP22" s="390">
        <v>67.099999999999994</v>
      </c>
      <c r="AT22" s="390">
        <v>1.17</v>
      </c>
      <c r="AU22" s="390">
        <v>1.07</v>
      </c>
      <c r="AV22" s="390">
        <v>0.91</v>
      </c>
      <c r="AW22" s="390">
        <v>0.41</v>
      </c>
      <c r="AX22" s="390">
        <v>0.76</v>
      </c>
      <c r="AY22" s="390">
        <v>0.56000000000000005</v>
      </c>
      <c r="AZ22" s="390">
        <v>1.93</v>
      </c>
      <c r="BA22" s="390">
        <v>1.37</v>
      </c>
      <c r="BB22" s="390">
        <v>1.26</v>
      </c>
      <c r="BC22" s="390">
        <v>30</v>
      </c>
      <c r="BD22" s="390">
        <v>84.1</v>
      </c>
      <c r="BE22" s="390">
        <v>97.9</v>
      </c>
      <c r="BF22" s="390" t="s">
        <v>412</v>
      </c>
      <c r="BG22" s="390">
        <v>46</v>
      </c>
      <c r="BH22" s="390">
        <v>89.4</v>
      </c>
      <c r="BI22" s="390">
        <v>50</v>
      </c>
      <c r="BJ22" s="390">
        <v>66.7</v>
      </c>
      <c r="BK22" s="390">
        <v>83</v>
      </c>
      <c r="BL22" s="390" t="s">
        <v>412</v>
      </c>
      <c r="BM22" s="390">
        <v>33.299999999999997</v>
      </c>
      <c r="BN22" s="390">
        <v>72.3</v>
      </c>
      <c r="BO22" s="390" t="s">
        <v>412</v>
      </c>
      <c r="BP22" s="390">
        <v>25.4</v>
      </c>
      <c r="BQ22" s="390">
        <v>70.2</v>
      </c>
      <c r="BR22" s="140">
        <v>266</v>
      </c>
      <c r="BS22" s="390">
        <v>9.4</v>
      </c>
      <c r="BT22" s="390">
        <v>49.2</v>
      </c>
      <c r="BU22" s="390">
        <v>41.4</v>
      </c>
      <c r="BV22" s="390">
        <v>34.200000000000003</v>
      </c>
      <c r="BW22" s="390">
        <v>51.1</v>
      </c>
      <c r="BX22" s="390">
        <v>64.3</v>
      </c>
      <c r="CB22" s="390">
        <v>0.77</v>
      </c>
      <c r="CC22" s="390">
        <v>0.9</v>
      </c>
      <c r="CD22" s="390">
        <v>0.63</v>
      </c>
      <c r="CE22" s="390">
        <v>0.28000000000000003</v>
      </c>
      <c r="CF22" s="390">
        <v>0.69</v>
      </c>
      <c r="CG22" s="390">
        <v>0.4</v>
      </c>
      <c r="CH22" s="390">
        <v>1.25</v>
      </c>
      <c r="CI22" s="390">
        <v>1.1100000000000001</v>
      </c>
      <c r="CJ22" s="390">
        <v>0.85</v>
      </c>
      <c r="CK22" s="390">
        <v>28</v>
      </c>
      <c r="CL22" s="390">
        <v>77.099999999999994</v>
      </c>
      <c r="CM22" s="390">
        <v>97.3</v>
      </c>
      <c r="CN22" s="390" t="s">
        <v>412</v>
      </c>
      <c r="CO22" s="390">
        <v>43.5</v>
      </c>
      <c r="CP22" s="390">
        <v>87.3</v>
      </c>
      <c r="CQ22" s="390">
        <v>56</v>
      </c>
      <c r="CR22" s="390">
        <v>64.900000000000006</v>
      </c>
      <c r="CS22" s="390">
        <v>80.900000000000006</v>
      </c>
      <c r="CT22" s="390">
        <v>16</v>
      </c>
      <c r="CU22" s="390">
        <v>30.5</v>
      </c>
      <c r="CV22" s="390">
        <v>66.400000000000006</v>
      </c>
      <c r="CW22" s="390" t="s">
        <v>412</v>
      </c>
      <c r="CX22" s="390">
        <v>24.4</v>
      </c>
      <c r="CY22" s="390">
        <v>63.6</v>
      </c>
    </row>
    <row r="23" spans="1:103" x14ac:dyDescent="0.35">
      <c r="A23" s="398" t="s">
        <v>475</v>
      </c>
      <c r="B23" s="392" t="s">
        <v>412</v>
      </c>
      <c r="C23" s="392" t="s">
        <v>412</v>
      </c>
      <c r="D23" s="392" t="s">
        <v>412</v>
      </c>
      <c r="E23" s="392" t="s">
        <v>412</v>
      </c>
      <c r="F23" s="392" t="s">
        <v>412</v>
      </c>
      <c r="G23" s="392" t="s">
        <v>412</v>
      </c>
      <c r="H23" s="392" t="s">
        <v>412</v>
      </c>
      <c r="L23" s="392" t="s">
        <v>412</v>
      </c>
      <c r="M23" s="392" t="s">
        <v>412</v>
      </c>
      <c r="N23" s="392" t="s">
        <v>412</v>
      </c>
      <c r="O23" s="392" t="s">
        <v>412</v>
      </c>
      <c r="P23" s="392" t="s">
        <v>412</v>
      </c>
      <c r="Q23" s="392" t="s">
        <v>412</v>
      </c>
      <c r="R23" s="392" t="s">
        <v>412</v>
      </c>
      <c r="S23" s="392" t="s">
        <v>412</v>
      </c>
      <c r="T23" s="392" t="s">
        <v>412</v>
      </c>
      <c r="U23" s="390" t="s">
        <v>412</v>
      </c>
      <c r="V23" s="392" t="s">
        <v>412</v>
      </c>
      <c r="W23" s="392" t="s">
        <v>412</v>
      </c>
      <c r="X23" s="392" t="s">
        <v>412</v>
      </c>
      <c r="Y23" s="392" t="s">
        <v>412</v>
      </c>
      <c r="Z23" s="392" t="s">
        <v>412</v>
      </c>
      <c r="AA23" s="392" t="s">
        <v>412</v>
      </c>
      <c r="AB23" s="392" t="s">
        <v>412</v>
      </c>
      <c r="AC23" s="392" t="s">
        <v>412</v>
      </c>
      <c r="AD23" s="392" t="s">
        <v>412</v>
      </c>
      <c r="AE23" s="392" t="s">
        <v>412</v>
      </c>
      <c r="AF23" s="392" t="s">
        <v>412</v>
      </c>
      <c r="AG23" s="392" t="s">
        <v>412</v>
      </c>
      <c r="AH23" s="392" t="s">
        <v>412</v>
      </c>
      <c r="AI23" s="392" t="s">
        <v>412</v>
      </c>
      <c r="AJ23" s="392" t="s">
        <v>412</v>
      </c>
      <c r="AK23" s="392" t="s">
        <v>412</v>
      </c>
      <c r="AL23" s="392" t="s">
        <v>412</v>
      </c>
      <c r="AM23" s="392" t="s">
        <v>412</v>
      </c>
      <c r="AN23" s="392" t="s">
        <v>412</v>
      </c>
      <c r="AO23" s="392" t="s">
        <v>412</v>
      </c>
      <c r="AP23" s="392" t="s">
        <v>412</v>
      </c>
      <c r="AT23" s="392" t="s">
        <v>412</v>
      </c>
      <c r="AU23" s="392" t="s">
        <v>412</v>
      </c>
      <c r="AV23" s="392" t="s">
        <v>412</v>
      </c>
      <c r="AW23" s="392" t="s">
        <v>412</v>
      </c>
      <c r="AX23" s="392" t="s">
        <v>412</v>
      </c>
      <c r="AY23" s="392" t="s">
        <v>412</v>
      </c>
      <c r="AZ23" s="392" t="s">
        <v>412</v>
      </c>
      <c r="BA23" s="392" t="s">
        <v>412</v>
      </c>
      <c r="BB23" s="392" t="s">
        <v>412</v>
      </c>
      <c r="BC23" s="392" t="s">
        <v>412</v>
      </c>
      <c r="BD23" s="392" t="s">
        <v>412</v>
      </c>
      <c r="BE23" s="392" t="s">
        <v>412</v>
      </c>
      <c r="BF23" s="392" t="s">
        <v>412</v>
      </c>
      <c r="BG23" s="392" t="s">
        <v>412</v>
      </c>
      <c r="BH23" s="392" t="s">
        <v>412</v>
      </c>
      <c r="BI23" s="392" t="s">
        <v>412</v>
      </c>
      <c r="BJ23" s="392" t="s">
        <v>412</v>
      </c>
      <c r="BK23" s="392" t="s">
        <v>412</v>
      </c>
      <c r="BL23" s="392" t="s">
        <v>412</v>
      </c>
      <c r="BM23" s="392" t="s">
        <v>412</v>
      </c>
      <c r="BN23" s="392" t="s">
        <v>412</v>
      </c>
      <c r="BO23" s="392" t="s">
        <v>412</v>
      </c>
      <c r="BP23" s="392" t="s">
        <v>412</v>
      </c>
      <c r="BQ23" s="392" t="s">
        <v>412</v>
      </c>
      <c r="BR23" s="140">
        <v>89</v>
      </c>
      <c r="BS23" s="390">
        <v>7.9</v>
      </c>
      <c r="BT23" s="390">
        <v>46.1</v>
      </c>
      <c r="BU23" s="390">
        <v>46.1</v>
      </c>
      <c r="BV23" s="390">
        <v>35.4</v>
      </c>
      <c r="BW23" s="390">
        <v>46.5</v>
      </c>
      <c r="BX23" s="390">
        <v>67.099999999999994</v>
      </c>
      <c r="CB23" s="390">
        <v>0.74</v>
      </c>
      <c r="CC23" s="390">
        <v>0.38</v>
      </c>
      <c r="CD23" s="390">
        <v>0.71</v>
      </c>
      <c r="CE23" s="390">
        <v>-0.18</v>
      </c>
      <c r="CF23" s="390">
        <v>0.01</v>
      </c>
      <c r="CG23" s="390">
        <v>0.33</v>
      </c>
      <c r="CH23" s="390">
        <v>1.65</v>
      </c>
      <c r="CI23" s="390">
        <v>0.76</v>
      </c>
      <c r="CJ23" s="390">
        <v>1.08</v>
      </c>
      <c r="CK23" s="390">
        <v>42.9</v>
      </c>
      <c r="CL23" s="390">
        <v>73.2</v>
      </c>
      <c r="CM23" s="390">
        <v>97.6</v>
      </c>
      <c r="CN23" s="390">
        <v>0</v>
      </c>
      <c r="CO23" s="390">
        <v>48.8</v>
      </c>
      <c r="CP23" s="390">
        <v>92.7</v>
      </c>
      <c r="CQ23" s="390">
        <v>0</v>
      </c>
      <c r="CR23" s="390">
        <v>58.5</v>
      </c>
      <c r="CS23" s="390">
        <v>87.8</v>
      </c>
      <c r="CT23" s="390">
        <v>0</v>
      </c>
      <c r="CU23" s="390">
        <v>26.8</v>
      </c>
      <c r="CV23" s="390">
        <v>68.3</v>
      </c>
      <c r="CW23" s="390">
        <v>0</v>
      </c>
      <c r="CX23" s="390">
        <v>24.4</v>
      </c>
      <c r="CY23" s="390">
        <v>65.900000000000006</v>
      </c>
    </row>
  </sheetData>
  <sheetProtection sheet="1" objects="1" scenarios="1"/>
  <conditionalFormatting sqref="AW11:BB11 AW3:CY3 CK4:CY11 U15:AJ22 BC15:BQ22 B15:N22 B23:AS23 B3:AV11 BC4:CG11">
    <cfRule type="cellIs" dxfId="21" priority="155" operator="equal">
      <formula>"x"</formula>
    </cfRule>
  </conditionalFormatting>
  <conditionalFormatting sqref="A24">
    <cfRule type="cellIs" dxfId="20" priority="153" operator="equal">
      <formula>"x"</formula>
    </cfRule>
  </conditionalFormatting>
  <conditionalFormatting sqref="O15:Q22">
    <cfRule type="cellIs" dxfId="19" priority="149" operator="equal">
      <formula>"x"</formula>
    </cfRule>
  </conditionalFormatting>
  <conditionalFormatting sqref="R15:T22">
    <cfRule type="cellIs" dxfId="18" priority="146" operator="equal">
      <formula>"x"</formula>
    </cfRule>
  </conditionalFormatting>
  <conditionalFormatting sqref="BR15:BR23 BY23:CA23 CK15:CY23">
    <cfRule type="cellIs" dxfId="17" priority="5" operator="equal">
      <formula>"x"</formula>
    </cfRule>
  </conditionalFormatting>
  <conditionalFormatting sqref="AW15:AY22">
    <cfRule type="cellIs" dxfId="16" priority="8" operator="equal">
      <formula>"x"</formula>
    </cfRule>
  </conditionalFormatting>
  <conditionalFormatting sqref="AZ15:BB22">
    <cfRule type="cellIs" dxfId="15" priority="7" operator="equal">
      <formula>"x"</formula>
    </cfRule>
  </conditionalFormatting>
  <conditionalFormatting sqref="AT15">
    <cfRule type="cellIs" dxfId="14" priority="6" operator="equal">
      <formula>"x"</formula>
    </cfRule>
  </conditionalFormatting>
  <conditionalFormatting sqref="CB15:CD23">
    <cfRule type="cellIs" dxfId="13" priority="1" operator="equal">
      <formula>"x"</formula>
    </cfRule>
  </conditionalFormatting>
  <conditionalFormatting sqref="AK15:AS22 AT16:AV22 AU15:AV15 AL24:AM24 AT23:BQ23">
    <cfRule type="cellIs" dxfId="12" priority="9" operator="equal">
      <formula>"x"</formula>
    </cfRule>
  </conditionalFormatting>
  <conditionalFormatting sqref="BS15:CA22 BS23:BX23">
    <cfRule type="cellIs" dxfId="11" priority="4" operator="equal">
      <formula>"x"</formula>
    </cfRule>
  </conditionalFormatting>
  <conditionalFormatting sqref="CE15:CG23">
    <cfRule type="cellIs" dxfId="10" priority="3" operator="equal">
      <formula>"x"</formula>
    </cfRule>
  </conditionalFormatting>
  <conditionalFormatting sqref="CH15:CJ23">
    <cfRule type="cellIs" dxfId="9" priority="2"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workbookViewId="0">
      <selection activeCell="B10" sqref="B10"/>
    </sheetView>
  </sheetViews>
  <sheetFormatPr defaultColWidth="9.1328125" defaultRowHeight="12.75" x14ac:dyDescent="0.35"/>
  <cols>
    <col min="1" max="1" width="3.1328125" style="28" customWidth="1"/>
    <col min="2" max="2" width="13.86328125" style="28" customWidth="1"/>
    <col min="3" max="3" width="146.1328125" style="28" customWidth="1"/>
    <col min="4" max="4" width="45" style="28" customWidth="1"/>
    <col min="5" max="5" width="17" style="28" bestFit="1" customWidth="1"/>
    <col min="6" max="16384" width="9.1328125" style="28"/>
  </cols>
  <sheetData>
    <row r="1" spans="1:13" ht="13.15" x14ac:dyDescent="0.4">
      <c r="A1" s="262" t="s">
        <v>766</v>
      </c>
      <c r="B1" s="262"/>
      <c r="C1" s="258"/>
      <c r="D1" s="258"/>
      <c r="E1" s="257"/>
      <c r="F1" s="257"/>
      <c r="G1" s="257"/>
      <c r="H1" s="257"/>
      <c r="I1" s="257"/>
      <c r="J1" s="257"/>
      <c r="K1" s="257"/>
      <c r="L1" s="257"/>
      <c r="M1" s="257"/>
    </row>
    <row r="2" spans="1:13" ht="25.15" x14ac:dyDescent="0.7">
      <c r="A2" s="262"/>
      <c r="B2" s="262"/>
      <c r="C2" s="590"/>
      <c r="D2" s="258"/>
      <c r="E2" s="257"/>
      <c r="F2" s="257"/>
      <c r="G2" s="257"/>
      <c r="H2" s="257"/>
      <c r="I2" s="257"/>
      <c r="J2" s="257"/>
      <c r="K2" s="257"/>
      <c r="L2" s="257"/>
      <c r="M2" s="257"/>
    </row>
    <row r="3" spans="1:13" x14ac:dyDescent="0.35">
      <c r="A3" s="260" t="s">
        <v>23</v>
      </c>
      <c r="B3" s="259"/>
      <c r="C3" s="259"/>
      <c r="D3" s="259"/>
      <c r="E3" s="259"/>
      <c r="F3" s="259"/>
      <c r="G3" s="257"/>
      <c r="H3" s="257"/>
      <c r="I3" s="257"/>
      <c r="J3" s="257"/>
      <c r="K3" s="257"/>
      <c r="L3" s="257"/>
      <c r="M3" s="257"/>
    </row>
    <row r="4" spans="1:13" x14ac:dyDescent="0.35">
      <c r="A4" s="260"/>
      <c r="B4" s="259"/>
      <c r="C4" s="259"/>
      <c r="D4" s="259"/>
      <c r="E4" s="259"/>
      <c r="F4" s="259"/>
      <c r="G4" s="257"/>
      <c r="H4" s="257"/>
      <c r="I4" s="257"/>
      <c r="J4" s="257"/>
      <c r="K4" s="257"/>
      <c r="L4" s="257"/>
      <c r="M4" s="257"/>
    </row>
    <row r="5" spans="1:13" ht="13.15" x14ac:dyDescent="0.4">
      <c r="B5" s="259" t="s">
        <v>676</v>
      </c>
      <c r="C5" s="259"/>
      <c r="D5" s="259"/>
      <c r="E5" s="259"/>
    </row>
    <row r="6" spans="1:13" ht="13.15" x14ac:dyDescent="0.4">
      <c r="B6" s="261" t="s">
        <v>132</v>
      </c>
      <c r="C6" s="261"/>
      <c r="D6" s="261"/>
      <c r="E6" s="261"/>
    </row>
    <row r="7" spans="1:13" x14ac:dyDescent="0.35">
      <c r="B7" s="261"/>
      <c r="C7" s="261"/>
      <c r="D7" s="261"/>
      <c r="E7" s="261"/>
    </row>
    <row r="8" spans="1:13" x14ac:dyDescent="0.35">
      <c r="B8" s="261"/>
      <c r="C8" s="261"/>
      <c r="D8" s="261"/>
      <c r="E8" s="261"/>
    </row>
    <row r="9" spans="1:13" ht="13.15" x14ac:dyDescent="0.35">
      <c r="B9" s="263" t="s">
        <v>133</v>
      </c>
      <c r="C9" s="263" t="s">
        <v>134</v>
      </c>
      <c r="D9" s="263" t="s">
        <v>135</v>
      </c>
      <c r="E9" s="263" t="s">
        <v>136</v>
      </c>
    </row>
    <row r="10" spans="1:13" x14ac:dyDescent="0.35">
      <c r="B10" s="264" t="s">
        <v>24</v>
      </c>
      <c r="C10" s="284" t="s">
        <v>368</v>
      </c>
      <c r="D10" s="265" t="s">
        <v>20</v>
      </c>
      <c r="E10" s="265" t="s">
        <v>572</v>
      </c>
    </row>
    <row r="11" spans="1:13" x14ac:dyDescent="0.35">
      <c r="B11" s="264" t="s">
        <v>25</v>
      </c>
      <c r="C11" s="284" t="s">
        <v>137</v>
      </c>
      <c r="D11" s="265" t="s">
        <v>20</v>
      </c>
      <c r="E11" s="265" t="s">
        <v>572</v>
      </c>
    </row>
    <row r="12" spans="1:13" x14ac:dyDescent="0.35">
      <c r="B12" s="264" t="s">
        <v>26</v>
      </c>
      <c r="C12" s="284" t="s">
        <v>193</v>
      </c>
      <c r="D12" s="265" t="s">
        <v>20</v>
      </c>
      <c r="E12" s="265" t="s">
        <v>572</v>
      </c>
    </row>
    <row r="13" spans="1:13" x14ac:dyDescent="0.35">
      <c r="B13" s="264" t="s">
        <v>27</v>
      </c>
      <c r="C13" s="284" t="s">
        <v>195</v>
      </c>
      <c r="D13" s="265" t="s">
        <v>20</v>
      </c>
      <c r="E13" s="265" t="s">
        <v>573</v>
      </c>
    </row>
    <row r="14" spans="1:13" x14ac:dyDescent="0.35">
      <c r="B14" s="264" t="s">
        <v>154</v>
      </c>
      <c r="C14" s="285" t="s">
        <v>72</v>
      </c>
      <c r="D14" s="265" t="s">
        <v>20</v>
      </c>
      <c r="E14" s="265" t="s">
        <v>574</v>
      </c>
    </row>
    <row r="15" spans="1:13" x14ac:dyDescent="0.35">
      <c r="B15" s="264" t="s">
        <v>570</v>
      </c>
      <c r="C15" s="285" t="s">
        <v>142</v>
      </c>
      <c r="D15" s="265" t="s">
        <v>112</v>
      </c>
      <c r="E15" s="265" t="s">
        <v>574</v>
      </c>
    </row>
    <row r="16" spans="1:13" x14ac:dyDescent="0.35">
      <c r="B16" s="497" t="s">
        <v>155</v>
      </c>
      <c r="C16" s="498" t="s">
        <v>369</v>
      </c>
      <c r="D16" s="265" t="s">
        <v>112</v>
      </c>
      <c r="E16" s="265" t="s">
        <v>574</v>
      </c>
    </row>
    <row r="17" spans="2:5" x14ac:dyDescent="0.35">
      <c r="B17" s="264" t="s">
        <v>156</v>
      </c>
      <c r="C17" s="285" t="s">
        <v>79</v>
      </c>
      <c r="D17" s="266" t="s">
        <v>127</v>
      </c>
      <c r="E17" s="265" t="s">
        <v>574</v>
      </c>
    </row>
    <row r="18" spans="2:5" x14ac:dyDescent="0.35">
      <c r="B18" s="264" t="s">
        <v>333</v>
      </c>
      <c r="C18" s="285" t="s">
        <v>78</v>
      </c>
      <c r="D18" s="266" t="s">
        <v>128</v>
      </c>
      <c r="E18" s="265" t="s">
        <v>574</v>
      </c>
    </row>
    <row r="19" spans="2:5" x14ac:dyDescent="0.35">
      <c r="B19" s="264" t="s">
        <v>157</v>
      </c>
      <c r="C19" s="286" t="s">
        <v>158</v>
      </c>
      <c r="D19" s="265" t="s">
        <v>113</v>
      </c>
      <c r="E19" s="265" t="s">
        <v>574</v>
      </c>
    </row>
    <row r="20" spans="2:5" x14ac:dyDescent="0.35">
      <c r="B20" s="264" t="s">
        <v>30</v>
      </c>
      <c r="C20" s="285" t="s">
        <v>143</v>
      </c>
      <c r="D20" s="265" t="s">
        <v>20</v>
      </c>
      <c r="E20" s="265" t="s">
        <v>574</v>
      </c>
    </row>
    <row r="21" spans="2:5" x14ac:dyDescent="0.35">
      <c r="B21" s="497" t="s">
        <v>571</v>
      </c>
      <c r="C21" s="285" t="s">
        <v>144</v>
      </c>
      <c r="D21" s="265" t="s">
        <v>112</v>
      </c>
      <c r="E21" s="265" t="s">
        <v>574</v>
      </c>
    </row>
    <row r="22" spans="2:5" x14ac:dyDescent="0.35">
      <c r="B22" s="497" t="s">
        <v>334</v>
      </c>
      <c r="C22" s="285" t="s">
        <v>413</v>
      </c>
      <c r="D22" s="265" t="s">
        <v>112</v>
      </c>
      <c r="E22" s="265" t="s">
        <v>574</v>
      </c>
    </row>
    <row r="23" spans="2:5" x14ac:dyDescent="0.35">
      <c r="B23" s="820" t="s">
        <v>620</v>
      </c>
      <c r="C23" s="821" t="s">
        <v>615</v>
      </c>
      <c r="D23" s="822" t="s">
        <v>20</v>
      </c>
      <c r="E23" s="265" t="s">
        <v>574</v>
      </c>
    </row>
    <row r="24" spans="2:5" x14ac:dyDescent="0.35">
      <c r="B24" s="820" t="s">
        <v>621</v>
      </c>
      <c r="C24" s="821" t="s">
        <v>616</v>
      </c>
      <c r="D24" s="822" t="s">
        <v>112</v>
      </c>
      <c r="E24" s="265" t="s">
        <v>574</v>
      </c>
    </row>
    <row r="25" spans="2:5" x14ac:dyDescent="0.35">
      <c r="B25" s="820" t="s">
        <v>622</v>
      </c>
      <c r="C25" s="821" t="s">
        <v>617</v>
      </c>
      <c r="D25" s="822" t="s">
        <v>112</v>
      </c>
      <c r="E25" s="265" t="s">
        <v>574</v>
      </c>
    </row>
    <row r="26" spans="2:5" x14ac:dyDescent="0.35">
      <c r="B26" s="820" t="s">
        <v>623</v>
      </c>
      <c r="C26" s="821" t="s">
        <v>619</v>
      </c>
      <c r="D26" s="822" t="s">
        <v>112</v>
      </c>
      <c r="E26" s="265" t="s">
        <v>574</v>
      </c>
    </row>
    <row r="27" spans="2:5" x14ac:dyDescent="0.35">
      <c r="B27" s="820" t="s">
        <v>618</v>
      </c>
      <c r="C27" s="821" t="s">
        <v>605</v>
      </c>
      <c r="D27" s="822" t="s">
        <v>112</v>
      </c>
      <c r="E27" s="265" t="s">
        <v>574</v>
      </c>
    </row>
  </sheetData>
  <phoneticPr fontId="39" type="noConversion"/>
  <hyperlinks>
    <hyperlink ref="B14" location="'Table 2a'!A1" display="Table 2a"/>
    <hyperlink ref="B20" location="'Table 4a'!A1" display="Table 4a"/>
    <hyperlink ref="B15" location="'Table 2b'!A1" display="Table 2b"/>
    <hyperlink ref="B17" location="'Table 2d'!A1" display="Table 2d"/>
    <hyperlink ref="B18" location="'Table 2e'!A1" display="Table 2e"/>
    <hyperlink ref="B21" location="'Table 4b'!A1" display="Table 4b"/>
    <hyperlink ref="B10" location="'Table 1a'!A1" display="Table 1a"/>
    <hyperlink ref="B11" location="'Table 1b'!A1" display="Table 1b"/>
    <hyperlink ref="B13" location="'Table 1d'!A1" display="Table 1d"/>
    <hyperlink ref="B19" location="'Table 3'!A1" display="Table 3"/>
    <hyperlink ref="B12" location="'Table 1c'!A1" display="Table 1c"/>
    <hyperlink ref="B16" location="'Table 2c'!A1" display="Table 2c"/>
    <hyperlink ref="B22" location="'Table 4c'!A1" display="Table 4c"/>
    <hyperlink ref="B23" location="'Table 5a'!A1" display="Table 5a"/>
    <hyperlink ref="B24" location="'Table 5b'!A1" display="Table 5b"/>
    <hyperlink ref="B26" location="'Table 6'!A1" display="Table 6"/>
    <hyperlink ref="B25" location="'Table 5c'!A1" display="Table 5c"/>
    <hyperlink ref="B27" location="'Table 7'!A1" display="Table 7"/>
  </hyperlinks>
  <pageMargins left="0.74803149606299213" right="0.74803149606299213" top="0.98425196850393704" bottom="0.98425196850393704" header="0.51181102362204722" footer="0.51181102362204722"/>
  <pageSetup paperSize="9" scale="46"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workbookViewId="0"/>
  </sheetViews>
  <sheetFormatPr defaultColWidth="9.1328125" defaultRowHeight="10.15" x14ac:dyDescent="0.3"/>
  <cols>
    <col min="1" max="1" width="32.73046875" style="717" customWidth="1"/>
    <col min="2" max="2" width="6.73046875" style="478" customWidth="1"/>
    <col min="3" max="4" width="6.73046875" style="716" customWidth="1"/>
    <col min="5" max="5" width="0.86328125" style="477" customWidth="1"/>
    <col min="6" max="6" width="8.265625" style="477" customWidth="1"/>
    <col min="7" max="8" width="6.73046875" style="477" customWidth="1"/>
    <col min="9" max="9" width="0.86328125" style="477" customWidth="1"/>
    <col min="10" max="12" width="6.73046875" style="477" customWidth="1"/>
    <col min="13" max="13" width="1" style="477" customWidth="1"/>
    <col min="14" max="16" width="6.73046875" style="477" customWidth="1"/>
    <col min="17" max="17" width="0.86328125" style="477" customWidth="1"/>
    <col min="18" max="20" width="6.73046875" style="477" customWidth="1"/>
    <col min="21" max="21" width="0.86328125" style="477" customWidth="1"/>
    <col min="22" max="24" width="6.73046875" style="477" customWidth="1"/>
    <col min="25" max="25" width="0.86328125" style="477" customWidth="1"/>
    <col min="26" max="28" width="6.73046875" style="477" customWidth="1"/>
    <col min="29" max="29" width="0.86328125" style="477" customWidth="1"/>
    <col min="30" max="32" width="6.73046875" style="477" customWidth="1"/>
    <col min="33" max="33" width="0.86328125" style="477" customWidth="1"/>
    <col min="34" max="36" width="6.73046875" style="477" customWidth="1"/>
    <col min="37" max="37" width="0.86328125" style="477" customWidth="1"/>
    <col min="38" max="41" width="6.73046875" style="477" customWidth="1"/>
    <col min="42" max="42" width="3" style="478" customWidth="1"/>
    <col min="43" max="43" width="9.1328125" style="478"/>
    <col min="44" max="44" width="9.1328125" style="478" hidden="1" customWidth="1"/>
    <col min="45" max="45" width="9.1328125" style="478" customWidth="1"/>
    <col min="46" max="16384" width="9.1328125" style="478"/>
  </cols>
  <sheetData>
    <row r="1" spans="1:44" ht="13.5" customHeight="1" x14ac:dyDescent="0.35">
      <c r="A1" s="496" t="s">
        <v>364</v>
      </c>
      <c r="B1" s="873"/>
      <c r="C1" s="472"/>
      <c r="D1" s="472"/>
      <c r="E1" s="472"/>
      <c r="F1" s="472"/>
      <c r="G1" s="472"/>
      <c r="H1" s="472"/>
      <c r="I1" s="472"/>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row>
    <row r="2" spans="1:44" ht="13.5" customHeight="1" x14ac:dyDescent="0.35">
      <c r="A2" s="998" t="s">
        <v>735</v>
      </c>
      <c r="B2" s="998"/>
      <c r="C2" s="474"/>
      <c r="D2" s="474"/>
      <c r="E2" s="475"/>
      <c r="F2" s="476"/>
      <c r="G2" s="476"/>
      <c r="H2" s="476"/>
      <c r="I2" s="476"/>
      <c r="X2" s="717"/>
      <c r="Y2" s="717"/>
      <c r="Z2" s="717"/>
      <c r="AA2" s="717"/>
      <c r="AB2" s="717"/>
      <c r="AC2" s="717"/>
      <c r="AD2" s="717"/>
      <c r="AE2" s="717"/>
      <c r="AF2" s="717"/>
      <c r="AG2" s="717"/>
      <c r="AH2" s="717"/>
      <c r="AI2" s="717"/>
      <c r="AJ2" s="717"/>
      <c r="AK2" s="717"/>
      <c r="AL2" s="999" t="s">
        <v>49</v>
      </c>
      <c r="AM2" s="999"/>
      <c r="AN2" s="999"/>
      <c r="AO2" s="717"/>
      <c r="AR2" s="478" t="s">
        <v>6</v>
      </c>
    </row>
    <row r="3" spans="1:44" ht="12.75" customHeight="1" x14ac:dyDescent="0.35">
      <c r="A3" s="447" t="s">
        <v>0</v>
      </c>
      <c r="B3" s="448"/>
      <c r="C3" s="474"/>
      <c r="D3" s="474"/>
      <c r="E3" s="475"/>
      <c r="F3" s="476"/>
      <c r="G3" s="476"/>
      <c r="H3" s="476"/>
      <c r="I3" s="476"/>
      <c r="AC3" s="526"/>
      <c r="AD3" s="526"/>
      <c r="AE3" s="526"/>
      <c r="AF3" s="526"/>
      <c r="AG3" s="526"/>
      <c r="AH3" s="526"/>
      <c r="AI3" s="526"/>
      <c r="AJ3" s="526"/>
      <c r="AK3" s="526"/>
      <c r="AL3" s="1000" t="s">
        <v>46</v>
      </c>
      <c r="AM3" s="1000"/>
      <c r="AN3" s="470" t="s">
        <v>33</v>
      </c>
      <c r="AO3" s="526"/>
      <c r="AR3" s="478" t="s">
        <v>7</v>
      </c>
    </row>
    <row r="4" spans="1:44" s="481" customFormat="1" ht="11.25" customHeight="1" x14ac:dyDescent="0.4">
      <c r="A4" s="638"/>
      <c r="D4" s="479"/>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R4" s="481" t="s">
        <v>33</v>
      </c>
    </row>
    <row r="5" spans="1:44" s="481" customFormat="1" ht="84" customHeight="1" x14ac:dyDescent="0.35">
      <c r="A5" s="549" t="str">
        <f>IF(AN3="All", "All pupils",AN3)</f>
        <v>All pupils</v>
      </c>
      <c r="B5" s="990" t="s">
        <v>370</v>
      </c>
      <c r="C5" s="990"/>
      <c r="D5" s="990"/>
      <c r="E5" s="589"/>
      <c r="F5" s="1001" t="s">
        <v>371</v>
      </c>
      <c r="G5" s="1001"/>
      <c r="H5" s="1001"/>
      <c r="I5" s="482"/>
      <c r="J5" s="979" t="s">
        <v>736</v>
      </c>
      <c r="K5" s="979"/>
      <c r="L5" s="979"/>
      <c r="M5" s="724"/>
      <c r="N5" s="991" t="s">
        <v>737</v>
      </c>
      <c r="O5" s="991"/>
      <c r="P5" s="991"/>
      <c r="Q5" s="588"/>
      <c r="R5" s="992" t="s">
        <v>399</v>
      </c>
      <c r="S5" s="992"/>
      <c r="T5" s="992"/>
      <c r="U5" s="588"/>
      <c r="V5" s="1002" t="s">
        <v>738</v>
      </c>
      <c r="W5" s="1002"/>
      <c r="X5" s="1002"/>
      <c r="Y5" s="724"/>
      <c r="Z5" s="979" t="s">
        <v>739</v>
      </c>
      <c r="AA5" s="979"/>
      <c r="AB5" s="979"/>
      <c r="AC5" s="532"/>
      <c r="AD5" s="995" t="s">
        <v>372</v>
      </c>
      <c r="AE5" s="995"/>
      <c r="AF5" s="995"/>
      <c r="AG5" s="513"/>
      <c r="AH5" s="981" t="s">
        <v>373</v>
      </c>
      <c r="AI5" s="981"/>
      <c r="AJ5" s="981"/>
      <c r="AK5" s="514"/>
      <c r="AL5" s="982" t="s">
        <v>374</v>
      </c>
      <c r="AM5" s="982"/>
      <c r="AN5" s="982"/>
      <c r="AO5" s="527"/>
    </row>
    <row r="6" spans="1:44" s="717" customFormat="1" ht="20.25" x14ac:dyDescent="0.3">
      <c r="A6" s="550" t="s">
        <v>365</v>
      </c>
      <c r="B6" s="403" t="s">
        <v>21</v>
      </c>
      <c r="C6" s="403" t="s">
        <v>59</v>
      </c>
      <c r="D6" s="403" t="s">
        <v>22</v>
      </c>
      <c r="E6" s="484"/>
      <c r="F6" s="483" t="s">
        <v>21</v>
      </c>
      <c r="G6" s="483" t="s">
        <v>59</v>
      </c>
      <c r="H6" s="483" t="s">
        <v>22</v>
      </c>
      <c r="I6" s="484"/>
      <c r="J6" s="403" t="s">
        <v>21</v>
      </c>
      <c r="K6" s="403" t="s">
        <v>59</v>
      </c>
      <c r="L6" s="403" t="s">
        <v>22</v>
      </c>
      <c r="M6" s="403"/>
      <c r="N6" s="523" t="s">
        <v>21</v>
      </c>
      <c r="O6" s="523" t="s">
        <v>59</v>
      </c>
      <c r="P6" s="523" t="s">
        <v>22</v>
      </c>
      <c r="Q6" s="484"/>
      <c r="R6" s="403" t="s">
        <v>21</v>
      </c>
      <c r="S6" s="403" t="s">
        <v>59</v>
      </c>
      <c r="T6" s="403" t="s">
        <v>22</v>
      </c>
      <c r="U6" s="484"/>
      <c r="V6" s="483" t="s">
        <v>21</v>
      </c>
      <c r="W6" s="483" t="s">
        <v>59</v>
      </c>
      <c r="X6" s="483" t="s">
        <v>22</v>
      </c>
      <c r="Y6" s="723"/>
      <c r="Z6" s="403" t="s">
        <v>21</v>
      </c>
      <c r="AA6" s="403" t="s">
        <v>59</v>
      </c>
      <c r="AB6" s="403" t="s">
        <v>22</v>
      </c>
      <c r="AC6" s="528"/>
      <c r="AD6" s="523" t="s">
        <v>21</v>
      </c>
      <c r="AE6" s="523" t="s">
        <v>59</v>
      </c>
      <c r="AF6" s="523" t="s">
        <v>22</v>
      </c>
      <c r="AG6" s="522"/>
      <c r="AH6" s="519" t="s">
        <v>21</v>
      </c>
      <c r="AI6" s="519" t="s">
        <v>59</v>
      </c>
      <c r="AJ6" s="519" t="s">
        <v>22</v>
      </c>
      <c r="AK6" s="515"/>
      <c r="AL6" s="515" t="s">
        <v>21</v>
      </c>
      <c r="AM6" s="515" t="s">
        <v>59</v>
      </c>
      <c r="AN6" s="515" t="s">
        <v>22</v>
      </c>
      <c r="AO6" s="528"/>
    </row>
    <row r="7" spans="1:44" ht="11.25" customHeight="1" x14ac:dyDescent="0.3">
      <c r="B7" s="688"/>
      <c r="C7" s="689"/>
      <c r="D7" s="689"/>
      <c r="E7" s="722"/>
      <c r="F7" s="722"/>
      <c r="G7" s="722"/>
      <c r="H7" s="721"/>
      <c r="I7" s="721"/>
      <c r="J7" s="689"/>
      <c r="K7" s="689"/>
      <c r="L7" s="689"/>
      <c r="M7" s="689"/>
      <c r="N7" s="692"/>
      <c r="O7" s="692"/>
      <c r="P7" s="692"/>
      <c r="Q7" s="721"/>
      <c r="R7" s="689"/>
      <c r="S7" s="689"/>
      <c r="T7" s="689"/>
      <c r="U7" s="721"/>
      <c r="V7" s="721"/>
      <c r="W7" s="721"/>
      <c r="X7" s="721"/>
      <c r="Y7" s="689"/>
      <c r="Z7" s="689"/>
      <c r="AA7" s="689"/>
      <c r="AB7" s="689"/>
      <c r="AC7" s="721"/>
      <c r="AD7" s="692"/>
      <c r="AE7" s="692"/>
      <c r="AF7" s="692"/>
      <c r="AG7" s="721"/>
      <c r="AH7" s="518"/>
      <c r="AI7" s="518"/>
      <c r="AJ7" s="518"/>
      <c r="AK7" s="533"/>
      <c r="AL7" s="533"/>
      <c r="AM7" s="533"/>
      <c r="AN7" s="533"/>
      <c r="AO7" s="721"/>
    </row>
    <row r="8" spans="1:44" s="441" customFormat="1" ht="12" customHeight="1" x14ac:dyDescent="0.3">
      <c r="A8" s="471" t="s">
        <v>326</v>
      </c>
      <c r="B8" s="694">
        <f>IF($AN$3="Boys",'Suppression and % 4c'!C16,IF($AN$3="Girls",'Suppression and % 4c'!AK16,'Suppression and % 4c'!BS16))</f>
        <v>13</v>
      </c>
      <c r="C8" s="694">
        <f>IF($AN$3="Boys",'Suppression and % 4c'!D16,IF($AN$3="Girls",'Suppression and % 4c'!AL16,'Suppression and % 4c'!BT16))</f>
        <v>45.1</v>
      </c>
      <c r="D8" s="694">
        <f>IF($AN$3="Boys",'Suppression and % 4c'!E16,IF($AN$3="Girls",'Suppression and % 4c'!AM16,'Suppression and % 4c'!BU16))</f>
        <v>42</v>
      </c>
      <c r="E8" s="720"/>
      <c r="F8" s="644">
        <f>IF($AN$3="Boys",'Suppression and % 4c'!F16,IF($AN$3="Girls",'Suppression and % 4c'!AN16,'Suppression and % 4c'!BV16))</f>
        <v>25.2</v>
      </c>
      <c r="G8" s="644">
        <f>IF($AN$3="Boys",'Suppression and % 4c'!G16,IF($AN$3="Girls",'Suppression and % 4c'!AO16,'Suppression and % 4c'!BW16))</f>
        <v>40.9</v>
      </c>
      <c r="H8" s="644">
        <f>IF($AN$3="Boys",'Suppression and % 4c'!H16,IF($AN$3="Girls",'Suppression and % 4c'!AP16,'Suppression and % 4c'!BX16))</f>
        <v>60.4</v>
      </c>
      <c r="I8" s="644"/>
      <c r="J8" s="694">
        <f>IF($AN$3="Boys",'Suppression and % 4c'!X16,IF($AN$3="Girls",'Suppression and % 4c'!BF16,'Suppression and % 4c'!CN16))</f>
        <v>2.5</v>
      </c>
      <c r="K8" s="694">
        <f>IF($AN$3="Boys",'Suppression and % 4c'!Y16,IF($AN$3="Girls",'Suppression and % 4c'!BG16,'Suppression and % 4c'!CO16))</f>
        <v>23.9</v>
      </c>
      <c r="L8" s="694">
        <f>IF($AN$3="Boys",'Suppression and % 4c'!Z16,IF($AN$3="Girls",'Suppression and % 4c'!BH16,'Suppression and % 4c'!CP16))</f>
        <v>76.5</v>
      </c>
      <c r="M8" s="694"/>
      <c r="N8" s="696">
        <f>IF($AN$3="Boys",'Suppression and % 4c'!U16,IF($AN$3="Girls",'Suppression and % 4c'!BC16,'Suppression and % 4c'!CK16))</f>
        <v>10.6</v>
      </c>
      <c r="O8" s="696">
        <f>IF($AN$3="Boys",'Suppression and % 4c'!V16,IF($AN$3="Girls",'Suppression and % 4c'!BD16,'Suppression and % 4c'!CL16))</f>
        <v>55</v>
      </c>
      <c r="P8" s="696">
        <f>IF($AN$3="Boys",'Suppression and % 4c'!W16,IF($AN$3="Girls",'Suppression and % 4c'!BE16,'Suppression and % 4c'!CM16))</f>
        <v>92.6</v>
      </c>
      <c r="Q8" s="720"/>
      <c r="R8" s="694">
        <f>IF($AN$3="Boys",'Suppression and % 4c'!AA16,IF($AN$3="Girls",'Suppression and % 4c'!BI16,'Suppression and % 4c'!CQ16))</f>
        <v>8.9</v>
      </c>
      <c r="S8" s="694">
        <f>IF($AN$3="Boys",'Suppression and % 4c'!AB16,IF($AN$3="Girls",'Suppression and % 4c'!BJ16,'Suppression and % 4c'!CR16))</f>
        <v>28.6</v>
      </c>
      <c r="T8" s="694">
        <f>IF($AN$3="Boys",'Suppression and % 4c'!AC16,IF($AN$3="Girls",'Suppression and % 4c'!BK16,'Suppression and % 4c'!CS16))</f>
        <v>58</v>
      </c>
      <c r="U8" s="720"/>
      <c r="V8" s="644">
        <f>IF($AN$3="Boys",'Suppression and % 4c'!AG16,IF($AN$3="Girls",'Suppression and % 4c'!BO16,'Suppression and % 4c'!CW16))</f>
        <v>0.5</v>
      </c>
      <c r="W8" s="644">
        <f>IF($AN$3="Boys",'Suppression and % 4c'!AH16,IF($AN$3="Girls",'Suppression and % 4c'!BP16,'Suppression and % 4c'!CX16))</f>
        <v>7.5</v>
      </c>
      <c r="X8" s="644">
        <f>IF($AN$3="Boys",'Suppression and % 4c'!AI16,IF($AN$3="Girls",'Suppression and % 4c'!BQ16,'Suppression and % 4c'!CY16))</f>
        <v>42.7</v>
      </c>
      <c r="Y8" s="896"/>
      <c r="Z8" s="694">
        <f>IF($AN$3="Boys",'Suppression and % 4c'!AD16,IF($AN$3="Girls",'Suppression and % 4c'!BL16,'Suppression and % 4c'!CT16))</f>
        <v>0.9</v>
      </c>
      <c r="AA8" s="694">
        <f>IF($AN$3="Boys",'Suppression and % 4c'!AE16,IF($AN$3="Girls",'Suppression and % 4c'!BM16,'Suppression and % 4c'!CU16))</f>
        <v>10.3</v>
      </c>
      <c r="AB8" s="694">
        <f>IF($AN$3="Boys",'Suppression and % 4c'!AF16,IF($AN$3="Girls",'Suppression and % 4c'!BN16,'Suppression and % 4c'!CV16))</f>
        <v>45.3</v>
      </c>
      <c r="AC8" s="720"/>
      <c r="AD8" s="645">
        <f>IF($AN$3="Boys",'Suppression and % 4c'!L16,IF($AN$3="Girls",'Suppression and % 4c'!AT16,'Suppression and % 4c'!CB16))</f>
        <v>0</v>
      </c>
      <c r="AE8" s="645">
        <f>IF($AN$3="Boys",'Suppression and % 4c'!M16,IF($AN$3="Girls",'Suppression and % 4c'!AU16,'Suppression and % 4c'!CC16))</f>
        <v>-0.02</v>
      </c>
      <c r="AF8" s="645">
        <f>IF($AN$3="Boys",'Suppression and % 4c'!N16,IF($AN$3="Girls",'Suppression and % 4c'!AV16,'Suppression and % 4c'!CD16))</f>
        <v>-0.01</v>
      </c>
      <c r="AG8" s="897"/>
      <c r="AH8" s="725">
        <f>IF($AN$3="Boys",'Suppression and % 4c'!O16,IF($AN$3="Girls",'Suppression and % 4c'!AW16,'Suppression and % 4c'!CE16))</f>
        <v>-0.01</v>
      </c>
      <c r="AI8" s="725">
        <f>IF($AN$3="Boys",'Suppression and % 4c'!P16,IF($AN$3="Girls",'Suppression and % 4c'!AX16,'Suppression and % 4c'!CF16))</f>
        <v>-0.02</v>
      </c>
      <c r="AJ8" s="725">
        <f>IF($AN$3="Boys",'Suppression and % 4c'!Q16,IF($AN$3="Girls",'Suppression and % 4c'!AY16,'Suppression and % 4c'!CG16))</f>
        <v>-0.02</v>
      </c>
      <c r="AK8" s="720"/>
      <c r="AL8" s="726">
        <f>IF($AN$3="Boys",'Suppression and % 4c'!R16,IF($AN$3="Girls",'Suppression and % 4c'!AZ16,'Suppression and % 4c'!CH16))</f>
        <v>0.01</v>
      </c>
      <c r="AM8" s="726">
        <f>IF($AN$3="Boys",'Suppression and % 4c'!S16,IF($AN$3="Girls",'Suppression and % 4c'!BA16,'Suppression and % 4c'!CI16))</f>
        <v>-0.01</v>
      </c>
      <c r="AN8" s="726">
        <f>IF($AN$3="Boys",'Suppression and % 4c'!T16,IF($AN$3="Girls",'Suppression and % 4c'!BB16,'Suppression and % 4c'!CJ16))</f>
        <v>-0.01</v>
      </c>
      <c r="AO8" s="485"/>
      <c r="AP8" s="485"/>
    </row>
    <row r="9" spans="1:44" s="441" customFormat="1" ht="11.25" customHeight="1" x14ac:dyDescent="0.3">
      <c r="A9" s="471" t="s">
        <v>327</v>
      </c>
      <c r="B9" s="694">
        <f>IF($AN$3="Boys",'Suppression and % 4c'!C17,IF($AN$3="Girls",'Suppression and % 4c'!AK17,'Suppression and % 4c'!BS17))</f>
        <v>11.7</v>
      </c>
      <c r="C9" s="694">
        <f>IF($AN$3="Boys",'Suppression and % 4c'!D17,IF($AN$3="Girls",'Suppression and % 4c'!AL17,'Suppression and % 4c'!BT17))</f>
        <v>43.9</v>
      </c>
      <c r="D9" s="694">
        <f>IF($AN$3="Boys",'Suppression and % 4c'!E17,IF($AN$3="Girls",'Suppression and % 4c'!AM17,'Suppression and % 4c'!BU17))</f>
        <v>44.4</v>
      </c>
      <c r="E9" s="720"/>
      <c r="F9" s="644">
        <f>IF($AN$3="Boys",'Suppression and % 4c'!F17,IF($AN$3="Girls",'Suppression and % 4c'!AN17,'Suppression and % 4c'!BV17))</f>
        <v>25.1</v>
      </c>
      <c r="G9" s="644">
        <f>IF($AN$3="Boys",'Suppression and % 4c'!G17,IF($AN$3="Girls",'Suppression and % 4c'!AO17,'Suppression and % 4c'!BW17))</f>
        <v>41.5</v>
      </c>
      <c r="H9" s="644">
        <f>IF($AN$3="Boys",'Suppression and % 4c'!H17,IF($AN$3="Girls",'Suppression and % 4c'!AP17,'Suppression and % 4c'!BX17))</f>
        <v>61.1</v>
      </c>
      <c r="I9" s="644"/>
      <c r="J9" s="694">
        <f>IF($AN$3="Boys",'Suppression and % 4c'!X17,IF($AN$3="Girls",'Suppression and % 4c'!BF17,'Suppression and % 4c'!CN17))</f>
        <v>2.7</v>
      </c>
      <c r="K9" s="694">
        <f>IF($AN$3="Boys",'Suppression and % 4c'!Y17,IF($AN$3="Girls",'Suppression and % 4c'!BG17,'Suppression and % 4c'!CO17))</f>
        <v>25.2</v>
      </c>
      <c r="L9" s="694">
        <f>IF($AN$3="Boys",'Suppression and % 4c'!Z17,IF($AN$3="Girls",'Suppression and % 4c'!BH17,'Suppression and % 4c'!CP17))</f>
        <v>78.099999999999994</v>
      </c>
      <c r="M9" s="694"/>
      <c r="N9" s="696">
        <f>IF($AN$3="Boys",'Suppression and % 4c'!U17,IF($AN$3="Girls",'Suppression and % 4c'!BC17,'Suppression and % 4c'!CK17))</f>
        <v>12.2</v>
      </c>
      <c r="O9" s="696">
        <f>IF($AN$3="Boys",'Suppression and % 4c'!V17,IF($AN$3="Girls",'Suppression and % 4c'!BD17,'Suppression and % 4c'!CL17))</f>
        <v>57.5</v>
      </c>
      <c r="P9" s="696">
        <f>IF($AN$3="Boys",'Suppression and % 4c'!W17,IF($AN$3="Girls",'Suppression and % 4c'!BE17,'Suppression and % 4c'!CM17))</f>
        <v>93.9</v>
      </c>
      <c r="Q9" s="720"/>
      <c r="R9" s="694">
        <f>IF($AN$3="Boys",'Suppression and % 4c'!AA17,IF($AN$3="Girls",'Suppression and % 4c'!BI17,'Suppression and % 4c'!CQ17))</f>
        <v>8.1</v>
      </c>
      <c r="S9" s="694">
        <f>IF($AN$3="Boys",'Suppression and % 4c'!AB17,IF($AN$3="Girls",'Suppression and % 4c'!BJ17,'Suppression and % 4c'!CR17))</f>
        <v>30.8</v>
      </c>
      <c r="T9" s="694">
        <f>IF($AN$3="Boys",'Suppression and % 4c'!AC17,IF($AN$3="Girls",'Suppression and % 4c'!BK17,'Suppression and % 4c'!CS17))</f>
        <v>58.3</v>
      </c>
      <c r="U9" s="485"/>
      <c r="V9" s="644">
        <f>IF($AN$3="Boys",'Suppression and % 4c'!AG17,IF($AN$3="Girls",'Suppression and % 4c'!BO17,'Suppression and % 4c'!CW17))</f>
        <v>0.5</v>
      </c>
      <c r="W9" s="644">
        <f>IF($AN$3="Boys",'Suppression and % 4c'!AH17,IF($AN$3="Girls",'Suppression and % 4c'!BP17,'Suppression and % 4c'!CX17))</f>
        <v>7.8</v>
      </c>
      <c r="X9" s="644">
        <f>IF($AN$3="Boys",'Suppression and % 4c'!AI17,IF($AN$3="Girls",'Suppression and % 4c'!BQ17,'Suppression and % 4c'!CY17))</f>
        <v>42.8</v>
      </c>
      <c r="Y9" s="694"/>
      <c r="Z9" s="694">
        <f>IF($AN$3="Boys",'Suppression and % 4c'!AD17,IF($AN$3="Girls",'Suppression and % 4c'!BL17,'Suppression and % 4c'!CT17))</f>
        <v>0.8</v>
      </c>
      <c r="AA9" s="694">
        <f>IF($AN$3="Boys",'Suppression and % 4c'!AE17,IF($AN$3="Girls",'Suppression and % 4c'!BM17,'Suppression and % 4c'!CU17))</f>
        <v>10.8</v>
      </c>
      <c r="AB9" s="694">
        <f>IF($AN$3="Boys",'Suppression and % 4c'!AF17,IF($AN$3="Girls",'Suppression and % 4c'!BN17,'Suppression and % 4c'!CV17))</f>
        <v>45.4</v>
      </c>
      <c r="AC9" s="720"/>
      <c r="AD9" s="645">
        <f>IF($AN$3="Boys",'Suppression and % 4c'!L17,IF($AN$3="Girls",'Suppression and % 4c'!AT17,'Suppression and % 4c'!CB17))</f>
        <v>-0.02</v>
      </c>
      <c r="AE9" s="645">
        <f>IF($AN$3="Boys",'Suppression and % 4c'!M17,IF($AN$3="Girls",'Suppression and % 4c'!AU17,'Suppression and % 4c'!CC17))</f>
        <v>0.03</v>
      </c>
      <c r="AF9" s="645">
        <f>IF($AN$3="Boys",'Suppression and % 4c'!N17,IF($AN$3="Girls",'Suppression and % 4c'!AV17,'Suppression and % 4c'!CD17))</f>
        <v>0.06</v>
      </c>
      <c r="AG9" s="897"/>
      <c r="AH9" s="725">
        <f>IF($AN$3="Boys",'Suppression and % 4c'!O17,IF($AN$3="Girls",'Suppression and % 4c'!AW17,'Suppression and % 4c'!CE17))</f>
        <v>-0.06</v>
      </c>
      <c r="AI9" s="725">
        <f>IF($AN$3="Boys",'Suppression and % 4c'!P17,IF($AN$3="Girls",'Suppression and % 4c'!AX17,'Suppression and % 4c'!CF17))</f>
        <v>0.01</v>
      </c>
      <c r="AJ9" s="725">
        <f>IF($AN$3="Boys",'Suppression and % 4c'!Q17,IF($AN$3="Girls",'Suppression and % 4c'!AY17,'Suppression and % 4c'!CG17))</f>
        <v>0.03</v>
      </c>
      <c r="AK9" s="720"/>
      <c r="AL9" s="726">
        <f>IF($AN$3="Boys",'Suppression and % 4c'!R17,IF($AN$3="Girls",'Suppression and % 4c'!AZ17,'Suppression and % 4c'!CH17))</f>
        <v>0.02</v>
      </c>
      <c r="AM9" s="726">
        <f>IF($AN$3="Boys",'Suppression and % 4c'!S17,IF($AN$3="Girls",'Suppression and % 4c'!BA17,'Suppression and % 4c'!CI17))</f>
        <v>0.05</v>
      </c>
      <c r="AN9" s="726">
        <f>IF($AN$3="Boys",'Suppression and % 4c'!T17,IF($AN$3="Girls",'Suppression and % 4c'!BB17,'Suppression and % 4c'!CJ17))</f>
        <v>0.08</v>
      </c>
      <c r="AO9" s="485"/>
    </row>
    <row r="10" spans="1:44" s="441" customFormat="1" ht="11.25" customHeight="1" x14ac:dyDescent="0.3">
      <c r="A10" s="471" t="s">
        <v>328</v>
      </c>
      <c r="B10" s="694">
        <f>IF($AN$3="Boys",'Suppression and % 4c'!C18,IF($AN$3="Girls",'Suppression and % 4c'!AK18,'Suppression and % 4c'!BS18))</f>
        <v>10.5</v>
      </c>
      <c r="C10" s="694">
        <f>IF($AN$3="Boys",'Suppression and % 4c'!D18,IF($AN$3="Girls",'Suppression and % 4c'!AL18,'Suppression and % 4c'!BT18))</f>
        <v>44.4</v>
      </c>
      <c r="D10" s="694">
        <f>IF($AN$3="Boys",'Suppression and % 4c'!E18,IF($AN$3="Girls",'Suppression and % 4c'!AM18,'Suppression and % 4c'!BU18))</f>
        <v>45.1</v>
      </c>
      <c r="E10" s="720"/>
      <c r="F10" s="644">
        <f>IF($AN$3="Boys",'Suppression and % 4c'!F18,IF($AN$3="Girls",'Suppression and % 4c'!AN18,'Suppression and % 4c'!BV18))</f>
        <v>26.4</v>
      </c>
      <c r="G10" s="644">
        <f>IF($AN$3="Boys",'Suppression and % 4c'!G18,IF($AN$3="Girls",'Suppression and % 4c'!AO18,'Suppression and % 4c'!BW18))</f>
        <v>42.6</v>
      </c>
      <c r="H10" s="644">
        <f>IF($AN$3="Boys",'Suppression and % 4c'!H18,IF($AN$3="Girls",'Suppression and % 4c'!AP18,'Suppression and % 4c'!BX18))</f>
        <v>61</v>
      </c>
      <c r="I10" s="644"/>
      <c r="J10" s="694">
        <f>IF($AN$3="Boys",'Suppression and % 4c'!X18,IF($AN$3="Girls",'Suppression and % 4c'!BF18,'Suppression and % 4c'!CN18))</f>
        <v>3.2</v>
      </c>
      <c r="K10" s="694">
        <f>IF($AN$3="Boys",'Suppression and % 4c'!Y18,IF($AN$3="Girls",'Suppression and % 4c'!BG18,'Suppression and % 4c'!CO18))</f>
        <v>26.6</v>
      </c>
      <c r="L10" s="694">
        <f>IF($AN$3="Boys",'Suppression and % 4c'!Z18,IF($AN$3="Girls",'Suppression and % 4c'!BH18,'Suppression and % 4c'!CP18))</f>
        <v>77.3</v>
      </c>
      <c r="M10" s="694"/>
      <c r="N10" s="696">
        <f>IF($AN$3="Boys",'Suppression and % 4c'!U18,IF($AN$3="Girls",'Suppression and % 4c'!BC18,'Suppression and % 4c'!CK18))</f>
        <v>12.9</v>
      </c>
      <c r="O10" s="696">
        <f>IF($AN$3="Boys",'Suppression and % 4c'!V18,IF($AN$3="Girls",'Suppression and % 4c'!BD18,'Suppression and % 4c'!CL18))</f>
        <v>58.8</v>
      </c>
      <c r="P10" s="696">
        <f>IF($AN$3="Boys",'Suppression and % 4c'!W18,IF($AN$3="Girls",'Suppression and % 4c'!BE18,'Suppression and % 4c'!CM18))</f>
        <v>93.8</v>
      </c>
      <c r="Q10" s="720"/>
      <c r="R10" s="694">
        <f>IF($AN$3="Boys",'Suppression and % 4c'!AA18,IF($AN$3="Girls",'Suppression and % 4c'!BI18,'Suppression and % 4c'!CQ18))</f>
        <v>11</v>
      </c>
      <c r="S10" s="694">
        <f>IF($AN$3="Boys",'Suppression and % 4c'!AB18,IF($AN$3="Girls",'Suppression and % 4c'!BJ18,'Suppression and % 4c'!CR18))</f>
        <v>33.700000000000003</v>
      </c>
      <c r="T10" s="694">
        <f>IF($AN$3="Boys",'Suppression and % 4c'!AC18,IF($AN$3="Girls",'Suppression and % 4c'!BK18,'Suppression and % 4c'!CS18))</f>
        <v>60.9</v>
      </c>
      <c r="U10" s="485"/>
      <c r="V10" s="644">
        <f>IF($AN$3="Boys",'Suppression and % 4c'!AG18,IF($AN$3="Girls",'Suppression and % 4c'!BO18,'Suppression and % 4c'!CW18))</f>
        <v>1</v>
      </c>
      <c r="W10" s="644">
        <f>IF($AN$3="Boys",'Suppression and % 4c'!AH18,IF($AN$3="Girls",'Suppression and % 4c'!BP18,'Suppression and % 4c'!CX18))</f>
        <v>9.9</v>
      </c>
      <c r="X10" s="644">
        <f>IF($AN$3="Boys",'Suppression and % 4c'!AI18,IF($AN$3="Girls",'Suppression and % 4c'!BQ18,'Suppression and % 4c'!CY18))</f>
        <v>45.1</v>
      </c>
      <c r="Y10" s="694"/>
      <c r="Z10" s="694">
        <f>IF($AN$3="Boys",'Suppression and % 4c'!AD18,IF($AN$3="Girls",'Suppression and % 4c'!BL18,'Suppression and % 4c'!CT18))</f>
        <v>1.8</v>
      </c>
      <c r="AA10" s="694">
        <f>IF($AN$3="Boys",'Suppression and % 4c'!AE18,IF($AN$3="Girls",'Suppression and % 4c'!BM18,'Suppression and % 4c'!CU18))</f>
        <v>13.8</v>
      </c>
      <c r="AB10" s="694">
        <f>IF($AN$3="Boys",'Suppression and % 4c'!AF18,IF($AN$3="Girls",'Suppression and % 4c'!BN18,'Suppression and % 4c'!CV18))</f>
        <v>48.4</v>
      </c>
      <c r="AC10" s="720"/>
      <c r="AD10" s="645">
        <f>IF($AN$3="Boys",'Suppression and % 4c'!L18,IF($AN$3="Girls",'Suppression and % 4c'!AT18,'Suppression and % 4c'!CB18))</f>
        <v>0.1</v>
      </c>
      <c r="AE10" s="645">
        <f>IF($AN$3="Boys",'Suppression and % 4c'!M18,IF($AN$3="Girls",'Suppression and % 4c'!AU18,'Suppression and % 4c'!CC18))</f>
        <v>0.12</v>
      </c>
      <c r="AF10" s="645">
        <f>IF($AN$3="Boys",'Suppression and % 4c'!N18,IF($AN$3="Girls",'Suppression and % 4c'!AV18,'Suppression and % 4c'!CD18))</f>
        <v>0.08</v>
      </c>
      <c r="AG10" s="897"/>
      <c r="AH10" s="725">
        <f>IF($AN$3="Boys",'Suppression and % 4c'!O18,IF($AN$3="Girls",'Suppression and % 4c'!AW18,'Suppression and % 4c'!CE18))</f>
        <v>7.0000000000000007E-2</v>
      </c>
      <c r="AI10" s="725">
        <f>IF($AN$3="Boys",'Suppression and % 4c'!P18,IF($AN$3="Girls",'Suppression and % 4c'!AX18,'Suppression and % 4c'!CF18))</f>
        <v>0.1</v>
      </c>
      <c r="AJ10" s="725">
        <f>IF($AN$3="Boys",'Suppression and % 4c'!Q18,IF($AN$3="Girls",'Suppression and % 4c'!AY18,'Suppression and % 4c'!CG18))</f>
        <v>0.06</v>
      </c>
      <c r="AK10" s="720"/>
      <c r="AL10" s="726">
        <f>IF($AN$3="Boys",'Suppression and % 4c'!R18,IF($AN$3="Girls",'Suppression and % 4c'!AZ18,'Suppression and % 4c'!CH18))</f>
        <v>0.13</v>
      </c>
      <c r="AM10" s="726">
        <f>IF($AN$3="Boys",'Suppression and % 4c'!S18,IF($AN$3="Girls",'Suppression and % 4c'!BA18,'Suppression and % 4c'!CI18))</f>
        <v>0.13</v>
      </c>
      <c r="AN10" s="726">
        <f>IF($AN$3="Boys",'Suppression and % 4c'!T18,IF($AN$3="Girls",'Suppression and % 4c'!BB18,'Suppression and % 4c'!CJ18))</f>
        <v>0.09</v>
      </c>
      <c r="AO10" s="485"/>
    </row>
    <row r="11" spans="1:44" s="441" customFormat="1" ht="11.25" customHeight="1" x14ac:dyDescent="0.3">
      <c r="A11" s="471" t="s">
        <v>552</v>
      </c>
      <c r="B11" s="694">
        <f>IF($AN$3="Boys",'Suppression and % 4c'!C19,IF($AN$3="Girls",'Suppression and % 4c'!AK19,'Suppression and % 4c'!BS19))</f>
        <v>14.1</v>
      </c>
      <c r="C11" s="694">
        <f>IF($AN$3="Boys",'Suppression and % 4c'!D19,IF($AN$3="Girls",'Suppression and % 4c'!AL19,'Suppression and % 4c'!BT19))</f>
        <v>42.8</v>
      </c>
      <c r="D11" s="694">
        <f>IF($AN$3="Boys",'Suppression and % 4c'!E19,IF($AN$3="Girls",'Suppression and % 4c'!AM19,'Suppression and % 4c'!BU19))</f>
        <v>43.1</v>
      </c>
      <c r="E11" s="720"/>
      <c r="F11" s="644">
        <f>IF($AN$3="Boys",'Suppression and % 4c'!F19,IF($AN$3="Girls",'Suppression and % 4c'!AN19,'Suppression and % 4c'!BV19))</f>
        <v>25.3</v>
      </c>
      <c r="G11" s="644">
        <f>IF($AN$3="Boys",'Suppression and % 4c'!G19,IF($AN$3="Girls",'Suppression and % 4c'!AO19,'Suppression and % 4c'!BW19))</f>
        <v>41.4</v>
      </c>
      <c r="H11" s="644">
        <f>IF($AN$3="Boys",'Suppression and % 4c'!H19,IF($AN$3="Girls",'Suppression and % 4c'!AP19,'Suppression and % 4c'!BX19))</f>
        <v>62.2</v>
      </c>
      <c r="I11" s="644"/>
      <c r="J11" s="694">
        <f>IF($AN$3="Boys",'Suppression and % 4c'!X19,IF($AN$3="Girls",'Suppression and % 4c'!BF19,'Suppression and % 4c'!CN19))</f>
        <v>2.2999999999999998</v>
      </c>
      <c r="K11" s="694">
        <f>IF($AN$3="Boys",'Suppression and % 4c'!Y19,IF($AN$3="Girls",'Suppression and % 4c'!BG19,'Suppression and % 4c'!CO19))</f>
        <v>25.1</v>
      </c>
      <c r="L11" s="694">
        <f>IF($AN$3="Boys",'Suppression and % 4c'!Z19,IF($AN$3="Girls",'Suppression and % 4c'!BH19,'Suppression and % 4c'!CP19))</f>
        <v>79.7</v>
      </c>
      <c r="M11" s="694"/>
      <c r="N11" s="696">
        <f>IF($AN$3="Boys",'Suppression and % 4c'!U19,IF($AN$3="Girls",'Suppression and % 4c'!BC19,'Suppression and % 4c'!CK19))</f>
        <v>9.5</v>
      </c>
      <c r="O11" s="696">
        <f>IF($AN$3="Boys",'Suppression and % 4c'!V19,IF($AN$3="Girls",'Suppression and % 4c'!BD19,'Suppression and % 4c'!CL19))</f>
        <v>55</v>
      </c>
      <c r="P11" s="696">
        <f>IF($AN$3="Boys",'Suppression and % 4c'!W19,IF($AN$3="Girls",'Suppression and % 4c'!BE19,'Suppression and % 4c'!CM19))</f>
        <v>92.9</v>
      </c>
      <c r="Q11" s="720"/>
      <c r="R11" s="694">
        <f>IF($AN$3="Boys",'Suppression and % 4c'!AA19,IF($AN$3="Girls",'Suppression and % 4c'!BI19,'Suppression and % 4c'!CQ19))</f>
        <v>7.5</v>
      </c>
      <c r="S11" s="694">
        <f>IF($AN$3="Boys",'Suppression and % 4c'!AB19,IF($AN$3="Girls",'Suppression and % 4c'!BJ19,'Suppression and % 4c'!CR19))</f>
        <v>26.9</v>
      </c>
      <c r="T11" s="694">
        <f>IF($AN$3="Boys",'Suppression and % 4c'!AC19,IF($AN$3="Girls",'Suppression and % 4c'!BK19,'Suppression and % 4c'!CS19))</f>
        <v>57.1</v>
      </c>
      <c r="U11" s="485"/>
      <c r="V11" s="644">
        <f>IF($AN$3="Boys",'Suppression and % 4c'!AG19,IF($AN$3="Girls",'Suppression and % 4c'!BO19,'Suppression and % 4c'!CW19))</f>
        <v>0.2</v>
      </c>
      <c r="W11" s="644">
        <f>IF($AN$3="Boys",'Suppression and % 4c'!AH19,IF($AN$3="Girls",'Suppression and % 4c'!BP19,'Suppression and % 4c'!CX19))</f>
        <v>6.8</v>
      </c>
      <c r="X11" s="644">
        <f>IF($AN$3="Boys",'Suppression and % 4c'!AI19,IF($AN$3="Girls",'Suppression and % 4c'!BQ19,'Suppression and % 4c'!CY19))</f>
        <v>44.4</v>
      </c>
      <c r="Y11" s="694"/>
      <c r="Z11" s="694">
        <f>IF($AN$3="Boys",'Suppression and % 4c'!AD19,IF($AN$3="Girls",'Suppression and % 4c'!BL19,'Suppression and % 4c'!CT19))</f>
        <v>0.4</v>
      </c>
      <c r="AA11" s="694">
        <f>IF($AN$3="Boys",'Suppression and % 4c'!AE19,IF($AN$3="Girls",'Suppression and % 4c'!BM19,'Suppression and % 4c'!CU19))</f>
        <v>9.1</v>
      </c>
      <c r="AB11" s="694">
        <f>IF($AN$3="Boys",'Suppression and % 4c'!AF19,IF($AN$3="Girls",'Suppression and % 4c'!BN19,'Suppression and % 4c'!CV19))</f>
        <v>46</v>
      </c>
      <c r="AC11" s="720"/>
      <c r="AD11" s="645">
        <f>IF($AN$3="Boys",'Suppression and % 4c'!L19,IF($AN$3="Girls",'Suppression and % 4c'!AT19,'Suppression and % 4c'!CB19))</f>
        <v>0.04</v>
      </c>
      <c r="AE11" s="645">
        <f>IF($AN$3="Boys",'Suppression and % 4c'!M19,IF($AN$3="Girls",'Suppression and % 4c'!AU19,'Suppression and % 4c'!CC19))</f>
        <v>0.03</v>
      </c>
      <c r="AF11" s="645">
        <f>IF($AN$3="Boys",'Suppression and % 4c'!N19,IF($AN$3="Girls",'Suppression and % 4c'!AV19,'Suppression and % 4c'!CD19))</f>
        <v>0.04</v>
      </c>
      <c r="AG11" s="897"/>
      <c r="AH11" s="725">
        <f>IF($AN$3="Boys",'Suppression and % 4c'!O19,IF($AN$3="Girls",'Suppression and % 4c'!AW19,'Suppression and % 4c'!CE19))</f>
        <v>-0.02</v>
      </c>
      <c r="AI11" s="725">
        <f>IF($AN$3="Boys",'Suppression and % 4c'!P19,IF($AN$3="Girls",'Suppression and % 4c'!AX19,'Suppression and % 4c'!CF19))</f>
        <v>-0.01</v>
      </c>
      <c r="AJ11" s="725">
        <f>IF($AN$3="Boys",'Suppression and % 4c'!Q19,IF($AN$3="Girls",'Suppression and % 4c'!AY19,'Suppression and % 4c'!CG19))</f>
        <v>0</v>
      </c>
      <c r="AK11" s="720"/>
      <c r="AL11" s="726">
        <f>IF($AN$3="Boys",'Suppression and % 4c'!R19,IF($AN$3="Girls",'Suppression and % 4c'!AZ19,'Suppression and % 4c'!CH19))</f>
        <v>0.11</v>
      </c>
      <c r="AM11" s="726">
        <f>IF($AN$3="Boys",'Suppression and % 4c'!S19,IF($AN$3="Girls",'Suppression and % 4c'!BA19,'Suppression and % 4c'!CI19))</f>
        <v>7.0000000000000007E-2</v>
      </c>
      <c r="AN11" s="726">
        <f>IF($AN$3="Boys",'Suppression and % 4c'!T19,IF($AN$3="Girls",'Suppression and % 4c'!BB19,'Suppression and % 4c'!CJ19))</f>
        <v>0.08</v>
      </c>
      <c r="AO11" s="485"/>
    </row>
    <row r="12" spans="1:44" s="441" customFormat="1" ht="11.25" customHeight="1" x14ac:dyDescent="0.3">
      <c r="A12" s="471" t="s">
        <v>329</v>
      </c>
      <c r="B12" s="694">
        <f>IF($AN$3="Boys",'Suppression and % 4c'!C20,IF($AN$3="Girls",'Suppression and % 4c'!AK20,'Suppression and % 4c'!BS20))</f>
        <v>6.8</v>
      </c>
      <c r="C12" s="694">
        <f>IF($AN$3="Boys",'Suppression and % 4c'!D20,IF($AN$3="Girls",'Suppression and % 4c'!AL20,'Suppression and % 4c'!BT20))</f>
        <v>33.4</v>
      </c>
      <c r="D12" s="694">
        <f>IF($AN$3="Boys",'Suppression and % 4c'!E20,IF($AN$3="Girls",'Suppression and % 4c'!AM20,'Suppression and % 4c'!BU20))</f>
        <v>59.8</v>
      </c>
      <c r="E12" s="720"/>
      <c r="F12" s="644">
        <f>IF($AN$3="Boys",'Suppression and % 4c'!F20,IF($AN$3="Girls",'Suppression and % 4c'!AN20,'Suppression and % 4c'!BV20))</f>
        <v>25.7</v>
      </c>
      <c r="G12" s="644">
        <f>IF($AN$3="Boys",'Suppression and % 4c'!G20,IF($AN$3="Girls",'Suppression and % 4c'!AO20,'Suppression and % 4c'!BW20))</f>
        <v>49.3</v>
      </c>
      <c r="H12" s="644">
        <f>IF($AN$3="Boys",'Suppression and % 4c'!H20,IF($AN$3="Girls",'Suppression and % 4c'!AP20,'Suppression and % 4c'!BX20))</f>
        <v>68.099999999999994</v>
      </c>
      <c r="I12" s="644"/>
      <c r="J12" s="694" t="str">
        <f>IF($AN$3="Boys",'Suppression and % 4c'!X20,IF($AN$3="Girls",'Suppression and % 4c'!BF20,'Suppression and % 4c'!CN20))</f>
        <v>x</v>
      </c>
      <c r="K12" s="694">
        <f>IF($AN$3="Boys",'Suppression and % 4c'!Y20,IF($AN$3="Girls",'Suppression and % 4c'!BG20,'Suppression and % 4c'!CO20))</f>
        <v>45.1</v>
      </c>
      <c r="L12" s="694">
        <f>IF($AN$3="Boys",'Suppression and % 4c'!Z20,IF($AN$3="Girls",'Suppression and % 4c'!BH20,'Suppression and % 4c'!CP20))</f>
        <v>85.9</v>
      </c>
      <c r="M12" s="694"/>
      <c r="N12" s="696">
        <f>IF($AN$3="Boys",'Suppression and % 4c'!U20,IF($AN$3="Girls",'Suppression and % 4c'!BC20,'Suppression and % 4c'!CK20))</f>
        <v>19.2</v>
      </c>
      <c r="O12" s="696">
        <f>IF($AN$3="Boys",'Suppression and % 4c'!V20,IF($AN$3="Girls",'Suppression and % 4c'!BD20,'Suppression and % 4c'!CL20))</f>
        <v>76</v>
      </c>
      <c r="P12" s="696">
        <f>IF($AN$3="Boys",'Suppression and % 4c'!W20,IF($AN$3="Girls",'Suppression and % 4c'!BE20,'Suppression and % 4c'!CM20))</f>
        <v>92.3</v>
      </c>
      <c r="Q12" s="720"/>
      <c r="R12" s="694">
        <f>IF($AN$3="Boys",'Suppression and % 4c'!AA20,IF($AN$3="Girls",'Suppression and % 4c'!BI20,'Suppression and % 4c'!CQ20))</f>
        <v>9</v>
      </c>
      <c r="S12" s="694">
        <f>IF($AN$3="Boys",'Suppression and % 4c'!AB20,IF($AN$3="Girls",'Suppression and % 4c'!BJ20,'Suppression and % 4c'!CR20))</f>
        <v>35.700000000000003</v>
      </c>
      <c r="T12" s="694">
        <f>IF($AN$3="Boys",'Suppression and % 4c'!AC20,IF($AN$3="Girls",'Suppression and % 4c'!BK20,'Suppression and % 4c'!CS20))</f>
        <v>63.4</v>
      </c>
      <c r="U12" s="485"/>
      <c r="V12" s="644" t="str">
        <f>IF($AN$3="Boys",'Suppression and % 4c'!AG20,IF($AN$3="Girls",'Suppression and % 4c'!BO20,'Suppression and % 4c'!CW20))</f>
        <v>x</v>
      </c>
      <c r="W12" s="644">
        <f>IF($AN$3="Boys",'Suppression and % 4c'!AH20,IF($AN$3="Girls",'Suppression and % 4c'!BP20,'Suppression and % 4c'!CX20))</f>
        <v>19.3</v>
      </c>
      <c r="X12" s="644">
        <f>IF($AN$3="Boys",'Suppression and % 4c'!AI20,IF($AN$3="Girls",'Suppression and % 4c'!BQ20,'Suppression and % 4c'!CY20))</f>
        <v>55.2</v>
      </c>
      <c r="Y12" s="694"/>
      <c r="Z12" s="694">
        <f>IF($AN$3="Boys",'Suppression and % 4c'!AD20,IF($AN$3="Girls",'Suppression and % 4c'!BL20,'Suppression and % 4c'!CT20))</f>
        <v>3.8</v>
      </c>
      <c r="AA12" s="694">
        <f>IF($AN$3="Boys",'Suppression and % 4c'!AE20,IF($AN$3="Girls",'Suppression and % 4c'!BM20,'Suppression and % 4c'!CU20))</f>
        <v>22.9</v>
      </c>
      <c r="AB12" s="694">
        <f>IF($AN$3="Boys",'Suppression and % 4c'!AF20,IF($AN$3="Girls",'Suppression and % 4c'!BN20,'Suppression and % 4c'!CV20))</f>
        <v>56.9</v>
      </c>
      <c r="AC12" s="720"/>
      <c r="AD12" s="645">
        <f>IF($AN$3="Boys",'Suppression and % 4c'!L20,IF($AN$3="Girls",'Suppression and % 4c'!AT20,'Suppression and % 4c'!CB20))</f>
        <v>0.01</v>
      </c>
      <c r="AE12" s="645">
        <f>IF($AN$3="Boys",'Suppression and % 4c'!M20,IF($AN$3="Girls",'Suppression and % 4c'!AU20,'Suppression and % 4c'!CC20))</f>
        <v>0.76</v>
      </c>
      <c r="AF12" s="645">
        <f>IF($AN$3="Boys",'Suppression and % 4c'!N20,IF($AN$3="Girls",'Suppression and % 4c'!AV20,'Suppression and % 4c'!CD20))</f>
        <v>0.6</v>
      </c>
      <c r="AG12" s="485"/>
      <c r="AH12" s="725">
        <f>IF($AN$3="Boys",'Suppression and % 4c'!O20,IF($AN$3="Girls",'Suppression and % 4c'!AW20,'Suppression and % 4c'!CE20))</f>
        <v>-0.26</v>
      </c>
      <c r="AI12" s="725">
        <f>IF($AN$3="Boys",'Suppression and % 4c'!P20,IF($AN$3="Girls",'Suppression and % 4c'!AX20,'Suppression and % 4c'!CF20))</f>
        <v>0.63</v>
      </c>
      <c r="AJ12" s="725">
        <f>IF($AN$3="Boys",'Suppression and % 4c'!Q20,IF($AN$3="Girls",'Suppression and % 4c'!AY20,'Suppression and % 4c'!CG20))</f>
        <v>0.51</v>
      </c>
      <c r="AK12" s="720"/>
      <c r="AL12" s="726">
        <f>IF($AN$3="Boys",'Suppression and % 4c'!R20,IF($AN$3="Girls",'Suppression and % 4c'!AZ20,'Suppression and % 4c'!CH20))</f>
        <v>0.28000000000000003</v>
      </c>
      <c r="AM12" s="726">
        <f>IF($AN$3="Boys",'Suppression and % 4c'!S20,IF($AN$3="Girls",'Suppression and % 4c'!BA20,'Suppression and % 4c'!CI20))</f>
        <v>0.88</v>
      </c>
      <c r="AN12" s="726">
        <f>IF($AN$3="Boys",'Suppression and % 4c'!T20,IF($AN$3="Girls",'Suppression and % 4c'!BB20,'Suppression and % 4c'!CJ20))</f>
        <v>0.7</v>
      </c>
      <c r="AO12" s="485"/>
    </row>
    <row r="13" spans="1:44" s="441" customFormat="1" ht="11.25" customHeight="1" x14ac:dyDescent="0.3">
      <c r="A13" s="471" t="s">
        <v>330</v>
      </c>
      <c r="B13" s="694">
        <f>IF($AN$3="Boys",'Suppression and % 4c'!C21,IF($AN$3="Girls",'Suppression and % 4c'!AK21,'Suppression and % 4c'!BS21))</f>
        <v>11.2</v>
      </c>
      <c r="C13" s="694">
        <f>IF($AN$3="Boys",'Suppression and % 4c'!D21,IF($AN$3="Girls",'Suppression and % 4c'!AL21,'Suppression and % 4c'!BT21))</f>
        <v>48.7</v>
      </c>
      <c r="D13" s="694">
        <f>IF($AN$3="Boys",'Suppression and % 4c'!E21,IF($AN$3="Girls",'Suppression and % 4c'!AM21,'Suppression and % 4c'!BU21))</f>
        <v>40.1</v>
      </c>
      <c r="E13" s="720"/>
      <c r="F13" s="644">
        <f>IF($AN$3="Boys",'Suppression and % 4c'!F21,IF($AN$3="Girls",'Suppression and % 4c'!AN21,'Suppression and % 4c'!BV21))</f>
        <v>32.700000000000003</v>
      </c>
      <c r="G13" s="644">
        <f>IF($AN$3="Boys",'Suppression and % 4c'!G21,IF($AN$3="Girls",'Suppression and % 4c'!AO21,'Suppression and % 4c'!BW21))</f>
        <v>53</v>
      </c>
      <c r="H13" s="644">
        <f>IF($AN$3="Boys",'Suppression and % 4c'!H21,IF($AN$3="Girls",'Suppression and % 4c'!AP21,'Suppression and % 4c'!BX21))</f>
        <v>68</v>
      </c>
      <c r="I13" s="644"/>
      <c r="J13" s="694">
        <f>IF($AN$3="Boys",'Suppression and % 4c'!X21,IF($AN$3="Girls",'Suppression and % 4c'!BF21,'Suppression and % 4c'!CN21))</f>
        <v>8</v>
      </c>
      <c r="K13" s="694">
        <f>IF($AN$3="Boys",'Suppression and % 4c'!Y21,IF($AN$3="Girls",'Suppression and % 4c'!BG21,'Suppression and % 4c'!CO21))</f>
        <v>55.7</v>
      </c>
      <c r="L13" s="694">
        <f>IF($AN$3="Boys",'Suppression and % 4c'!Z21,IF($AN$3="Girls",'Suppression and % 4c'!BH21,'Suppression and % 4c'!CP21))</f>
        <v>92.2</v>
      </c>
      <c r="M13" s="694"/>
      <c r="N13" s="696">
        <f>IF($AN$3="Boys",'Suppression and % 4c'!U21,IF($AN$3="Girls",'Suppression and % 4c'!BC21,'Suppression and % 4c'!CK21))</f>
        <v>29.3</v>
      </c>
      <c r="O13" s="696">
        <f>IF($AN$3="Boys",'Suppression and % 4c'!V21,IF($AN$3="Girls",'Suppression and % 4c'!BD21,'Suppression and % 4c'!CL21))</f>
        <v>83.2</v>
      </c>
      <c r="P13" s="696">
        <f>IF($AN$3="Boys",'Suppression and % 4c'!W21,IF($AN$3="Girls",'Suppression and % 4c'!BE21,'Suppression and % 4c'!CM21))</f>
        <v>98.9</v>
      </c>
      <c r="Q13" s="720"/>
      <c r="R13" s="694">
        <f>IF($AN$3="Boys",'Suppression and % 4c'!AA21,IF($AN$3="Girls",'Suppression and % 4c'!BI21,'Suppression and % 4c'!CQ21))</f>
        <v>25.3</v>
      </c>
      <c r="S13" s="694">
        <f>IF($AN$3="Boys",'Suppression and % 4c'!AB21,IF($AN$3="Girls",'Suppression and % 4c'!BJ21,'Suppression and % 4c'!CR21))</f>
        <v>65.400000000000006</v>
      </c>
      <c r="T13" s="694">
        <f>IF($AN$3="Boys",'Suppression and % 4c'!AC21,IF($AN$3="Girls",'Suppression and % 4c'!BK21,'Suppression and % 4c'!CS21))</f>
        <v>80.7</v>
      </c>
      <c r="U13" s="485"/>
      <c r="V13" s="644" t="str">
        <f>IF($AN$3="Boys",'Suppression and % 4c'!AG21,IF($AN$3="Girls",'Suppression and % 4c'!BO21,'Suppression and % 4c'!CW21))</f>
        <v>x</v>
      </c>
      <c r="W13" s="644">
        <f>IF($AN$3="Boys",'Suppression and % 4c'!AH21,IF($AN$3="Girls",'Suppression and % 4c'!BP21,'Suppression and % 4c'!CX21))</f>
        <v>31.8</v>
      </c>
      <c r="X13" s="644">
        <f>IF($AN$3="Boys",'Suppression and % 4c'!AI21,IF($AN$3="Girls",'Suppression and % 4c'!BQ21,'Suppression and % 4c'!CY21))</f>
        <v>66.900000000000006</v>
      </c>
      <c r="Y13" s="694"/>
      <c r="Z13" s="694">
        <f>IF($AN$3="Boys",'Suppression and % 4c'!AD21,IF($AN$3="Girls",'Suppression and % 4c'!BL21,'Suppression and % 4c'!CT21))</f>
        <v>4</v>
      </c>
      <c r="AA13" s="694">
        <f>IF($AN$3="Boys",'Suppression and % 4c'!AE21,IF($AN$3="Girls",'Suppression and % 4c'!BM21,'Suppression and % 4c'!CU21))</f>
        <v>37.6</v>
      </c>
      <c r="AB13" s="694">
        <f>IF($AN$3="Boys",'Suppression and % 4c'!AF21,IF($AN$3="Girls",'Suppression and % 4c'!BN21,'Suppression and % 4c'!CV21))</f>
        <v>68.400000000000006</v>
      </c>
      <c r="AC13" s="720"/>
      <c r="AD13" s="645">
        <f>IF($AN$3="Boys",'Suppression and % 4c'!L21,IF($AN$3="Girls",'Suppression and % 4c'!AT21,'Suppression and % 4c'!CB21))</f>
        <v>0.78</v>
      </c>
      <c r="AE13" s="645">
        <f>IF($AN$3="Boys",'Suppression and % 4c'!M21,IF($AN$3="Girls",'Suppression and % 4c'!AU21,'Suppression and % 4c'!CC21))</f>
        <v>1.1599999999999999</v>
      </c>
      <c r="AF13" s="645">
        <f>IF($AN$3="Boys",'Suppression and % 4c'!N21,IF($AN$3="Girls",'Suppression and % 4c'!AV21,'Suppression and % 4c'!CD21))</f>
        <v>0.93</v>
      </c>
      <c r="AG13" s="485"/>
      <c r="AH13" s="725">
        <f>IF($AN$3="Boys",'Suppression and % 4c'!O21,IF($AN$3="Girls",'Suppression and % 4c'!AW21,'Suppression and % 4c'!CE21))</f>
        <v>0.5</v>
      </c>
      <c r="AI13" s="725">
        <f>IF($AN$3="Boys",'Suppression and % 4c'!P21,IF($AN$3="Girls",'Suppression and % 4c'!AX21,'Suppression and % 4c'!CF21))</f>
        <v>1.03</v>
      </c>
      <c r="AJ13" s="725">
        <f>IF($AN$3="Boys",'Suppression and % 4c'!Q21,IF($AN$3="Girls",'Suppression and % 4c'!AY21,'Suppression and % 4c'!CG21))</f>
        <v>0.78</v>
      </c>
      <c r="AK13" s="720"/>
      <c r="AL13" s="726">
        <f>IF($AN$3="Boys",'Suppression and % 4c'!R21,IF($AN$3="Girls",'Suppression and % 4c'!AZ21,'Suppression and % 4c'!CH21))</f>
        <v>1.06</v>
      </c>
      <c r="AM13" s="726">
        <f>IF($AN$3="Boys",'Suppression and % 4c'!S21,IF($AN$3="Girls",'Suppression and % 4c'!BA21,'Suppression and % 4c'!CI21))</f>
        <v>1.29</v>
      </c>
      <c r="AN13" s="726">
        <f>IF($AN$3="Boys",'Suppression and % 4c'!T21,IF($AN$3="Girls",'Suppression and % 4c'!BB21,'Suppression and % 4c'!CJ21))</f>
        <v>1.07</v>
      </c>
      <c r="AO13" s="485"/>
    </row>
    <row r="14" spans="1:44" s="441" customFormat="1" ht="11.25" customHeight="1" x14ac:dyDescent="0.3">
      <c r="A14" s="505" t="s">
        <v>557</v>
      </c>
      <c r="B14" s="694">
        <f>IF($AN$3="Boys",'Suppression and % 4c'!C22,IF($AN$3="Girls",'Suppression and % 4c'!AK22,'Suppression and % 4c'!BS22))</f>
        <v>9.4</v>
      </c>
      <c r="C14" s="694">
        <f>IF($AN$3="Boys",'Suppression and % 4c'!D22,IF($AN$3="Girls",'Suppression and % 4c'!AL22,'Suppression and % 4c'!BT22))</f>
        <v>49.2</v>
      </c>
      <c r="D14" s="694">
        <f>IF($AN$3="Boys",'Suppression and % 4c'!E22,IF($AN$3="Girls",'Suppression and % 4c'!AM22,'Suppression and % 4c'!BU22))</f>
        <v>41.4</v>
      </c>
      <c r="E14" s="720"/>
      <c r="F14" s="644">
        <f>IF($AN$3="Boys",'Suppression and % 4c'!F22,IF($AN$3="Girls",'Suppression and % 4c'!AN22,'Suppression and % 4c'!BV22))</f>
        <v>34.200000000000003</v>
      </c>
      <c r="G14" s="644">
        <f>IF($AN$3="Boys",'Suppression and % 4c'!G22,IF($AN$3="Girls",'Suppression and % 4c'!AO22,'Suppression and % 4c'!BW22))</f>
        <v>51.1</v>
      </c>
      <c r="H14" s="644">
        <f>IF($AN$3="Boys",'Suppression and % 4c'!H22,IF($AN$3="Girls",'Suppression and % 4c'!AP22,'Suppression and % 4c'!BX22))</f>
        <v>64.3</v>
      </c>
      <c r="I14" s="644"/>
      <c r="J14" s="694" t="str">
        <f>IF($AN$3="Boys",'Suppression and % 4c'!X22,IF($AN$3="Girls",'Suppression and % 4c'!BF22,'Suppression and % 4c'!CN22))</f>
        <v>x</v>
      </c>
      <c r="K14" s="694">
        <f>IF($AN$3="Boys",'Suppression and % 4c'!Y22,IF($AN$3="Girls",'Suppression and % 4c'!BG22,'Suppression and % 4c'!CO22))</f>
        <v>43.5</v>
      </c>
      <c r="L14" s="694">
        <f>IF($AN$3="Boys",'Suppression and % 4c'!Z22,IF($AN$3="Girls",'Suppression and % 4c'!BH22,'Suppression and % 4c'!CP22))</f>
        <v>87.3</v>
      </c>
      <c r="M14" s="694"/>
      <c r="N14" s="696">
        <f>IF($AN$3="Boys",'Suppression and % 4c'!U22,IF($AN$3="Girls",'Suppression and % 4c'!BC22,'Suppression and % 4c'!CK22))</f>
        <v>28</v>
      </c>
      <c r="O14" s="696">
        <f>IF($AN$3="Boys",'Suppression and % 4c'!V22,IF($AN$3="Girls",'Suppression and % 4c'!BD22,'Suppression and % 4c'!CL22))</f>
        <v>77.099999999999994</v>
      </c>
      <c r="P14" s="696">
        <f>IF($AN$3="Boys",'Suppression and % 4c'!W22,IF($AN$3="Girls",'Suppression and % 4c'!BE22,'Suppression and % 4c'!CM22))</f>
        <v>97.3</v>
      </c>
      <c r="Q14" s="720"/>
      <c r="R14" s="694">
        <f>IF($AN$3="Boys",'Suppression and % 4c'!AA22,IF($AN$3="Girls",'Suppression and % 4c'!BI22,'Suppression and % 4c'!CQ22))</f>
        <v>56</v>
      </c>
      <c r="S14" s="694">
        <f>IF($AN$3="Boys",'Suppression and % 4c'!AB22,IF($AN$3="Girls",'Suppression and % 4c'!BJ22,'Suppression and % 4c'!CR22))</f>
        <v>64.900000000000006</v>
      </c>
      <c r="T14" s="694">
        <f>IF($AN$3="Boys",'Suppression and % 4c'!AC22,IF($AN$3="Girls",'Suppression and % 4c'!BK22,'Suppression and % 4c'!CS22))</f>
        <v>80.900000000000006</v>
      </c>
      <c r="U14" s="485"/>
      <c r="V14" s="644" t="str">
        <f>IF($AN$3="Boys",'Suppression and % 4c'!AG22,IF($AN$3="Girls",'Suppression and % 4c'!BO22,'Suppression and % 4c'!CW22))</f>
        <v>x</v>
      </c>
      <c r="W14" s="644">
        <f>IF($AN$3="Boys",'Suppression and % 4c'!AH22,IF($AN$3="Girls",'Suppression and % 4c'!BP22,'Suppression and % 4c'!CX22))</f>
        <v>24.4</v>
      </c>
      <c r="X14" s="644">
        <f>IF($AN$3="Boys",'Suppression and % 4c'!AI22,IF($AN$3="Girls",'Suppression and % 4c'!BQ22,'Suppression and % 4c'!CY22))</f>
        <v>63.6</v>
      </c>
      <c r="Y14" s="694"/>
      <c r="Z14" s="694">
        <f>IF($AN$3="Boys",'Suppression and % 4c'!AD22,IF($AN$3="Girls",'Suppression and % 4c'!BL22,'Suppression and % 4c'!CT22))</f>
        <v>16</v>
      </c>
      <c r="AA14" s="694">
        <f>IF($AN$3="Boys",'Suppression and % 4c'!AE22,IF($AN$3="Girls",'Suppression and % 4c'!BM22,'Suppression and % 4c'!CU22))</f>
        <v>30.5</v>
      </c>
      <c r="AB14" s="694">
        <f>IF($AN$3="Boys",'Suppression and % 4c'!AF22,IF($AN$3="Girls",'Suppression and % 4c'!BN22,'Suppression and % 4c'!CV22))</f>
        <v>66.400000000000006</v>
      </c>
      <c r="AC14" s="720"/>
      <c r="AD14" s="645">
        <f>IF($AN$3="Boys",'Suppression and % 4c'!L22,IF($AN$3="Girls",'Suppression and % 4c'!AT22,'Suppression and % 4c'!CB22))</f>
        <v>0.77</v>
      </c>
      <c r="AE14" s="645">
        <f>IF($AN$3="Boys",'Suppression and % 4c'!M22,IF($AN$3="Girls",'Suppression and % 4c'!AU22,'Suppression and % 4c'!CC22))</f>
        <v>0.9</v>
      </c>
      <c r="AF14" s="645">
        <f>IF($AN$3="Boys",'Suppression and % 4c'!N22,IF($AN$3="Girls",'Suppression and % 4c'!AV22,'Suppression and % 4c'!CD22))</f>
        <v>0.63</v>
      </c>
      <c r="AG14" s="485"/>
      <c r="AH14" s="725">
        <f>IF($AN$3="Boys",'Suppression and % 4c'!O22,IF($AN$3="Girls",'Suppression and % 4c'!AW22,'Suppression and % 4c'!CE22))</f>
        <v>0.28000000000000003</v>
      </c>
      <c r="AI14" s="725">
        <f>IF($AN$3="Boys",'Suppression and % 4c'!P22,IF($AN$3="Girls",'Suppression and % 4c'!AX22,'Suppression and % 4c'!CF22))</f>
        <v>0.69</v>
      </c>
      <c r="AJ14" s="725">
        <f>IF($AN$3="Boys",'Suppression and % 4c'!Q22,IF($AN$3="Girls",'Suppression and % 4c'!AY22,'Suppression and % 4c'!CG22))</f>
        <v>0.4</v>
      </c>
      <c r="AK14" s="720"/>
      <c r="AL14" s="726">
        <f>IF($AN$3="Boys",'Suppression and % 4c'!R22,IF($AN$3="Girls",'Suppression and % 4c'!AZ22,'Suppression and % 4c'!CH22))</f>
        <v>1.25</v>
      </c>
      <c r="AM14" s="726">
        <f>IF($AN$3="Boys",'Suppression and % 4c'!S22,IF($AN$3="Girls",'Suppression and % 4c'!BA22,'Suppression and % 4c'!CI22))</f>
        <v>1.1100000000000001</v>
      </c>
      <c r="AN14" s="726">
        <f>IF($AN$3="Boys",'Suppression and % 4c'!T22,IF($AN$3="Girls",'Suppression and % 4c'!BB22,'Suppression and % 4c'!CJ22))</f>
        <v>0.85</v>
      </c>
      <c r="AO14" s="485"/>
    </row>
    <row r="15" spans="1:44" s="441" customFormat="1" ht="11.25" customHeight="1" x14ac:dyDescent="0.3">
      <c r="A15" s="505" t="s">
        <v>568</v>
      </c>
      <c r="B15" s="694">
        <f>IF($AN$3="Boys",'Suppression and % 4c'!C23,IF($AN$3="Girls",'Suppression and % 4c'!AK23,'Suppression and % 4c'!BS23))</f>
        <v>7.9</v>
      </c>
      <c r="C15" s="694">
        <f>IF($AN$3="Boys",'Suppression and % 4c'!D23,IF($AN$3="Girls",'Suppression and % 4c'!AL23,'Suppression and % 4c'!BT23))</f>
        <v>46.1</v>
      </c>
      <c r="D15" s="694">
        <f>IF($AN$3="Boys",'Suppression and % 4c'!E23,IF($AN$3="Girls",'Suppression and % 4c'!AM23,'Suppression and % 4c'!BU23))</f>
        <v>46.1</v>
      </c>
      <c r="E15" s="720"/>
      <c r="F15" s="644">
        <f>IF($AN$3="Boys",'Suppression and % 4c'!F23,IF($AN$3="Girls",'Suppression and % 4c'!AN23,'Suppression and % 4c'!BV23))</f>
        <v>35.4</v>
      </c>
      <c r="G15" s="644">
        <f>IF($AN$3="Boys",'Suppression and % 4c'!G23,IF($AN$3="Girls",'Suppression and % 4c'!AO23,'Suppression and % 4c'!BW23))</f>
        <v>46.5</v>
      </c>
      <c r="H15" s="644">
        <f>IF($AN$3="Boys",'Suppression and % 4c'!H23,IF($AN$3="Girls",'Suppression and % 4c'!AP23,'Suppression and % 4c'!BX23))</f>
        <v>67.099999999999994</v>
      </c>
      <c r="I15" s="644"/>
      <c r="J15" s="694">
        <f>IF($AN$3="Boys",'Suppression and % 4c'!X23,IF($AN$3="Girls",'Suppression and % 4c'!BF23,'Suppression and % 4c'!CN23))</f>
        <v>0</v>
      </c>
      <c r="K15" s="694">
        <f>IF($AN$3="Boys",'Suppression and % 4c'!Y23,IF($AN$3="Girls",'Suppression and % 4c'!BG23,'Suppression and % 4c'!CO23))</f>
        <v>48.8</v>
      </c>
      <c r="L15" s="694">
        <f>IF($AN$3="Boys",'Suppression and % 4c'!Z23,IF($AN$3="Girls",'Suppression and % 4c'!BH23,'Suppression and % 4c'!CP23))</f>
        <v>92.7</v>
      </c>
      <c r="M15" s="694"/>
      <c r="N15" s="696">
        <f>IF($AN$3="Boys",'Suppression and % 4c'!U23,IF($AN$3="Girls",'Suppression and % 4c'!BC23,'Suppression and % 4c'!CK23))</f>
        <v>42.9</v>
      </c>
      <c r="O15" s="696">
        <f>IF($AN$3="Boys",'Suppression and % 4c'!V23,IF($AN$3="Girls",'Suppression and % 4c'!BD23,'Suppression and % 4c'!CL23))</f>
        <v>73.2</v>
      </c>
      <c r="P15" s="696">
        <f>IF($AN$3="Boys",'Suppression and % 4c'!W23,IF($AN$3="Girls",'Suppression and % 4c'!BE23,'Suppression and % 4c'!CM23))</f>
        <v>97.6</v>
      </c>
      <c r="Q15" s="720"/>
      <c r="R15" s="694">
        <f>IF($AN$3="Boys",'Suppression and % 4c'!AA23,IF($AN$3="Girls",'Suppression and % 4c'!BI23,'Suppression and % 4c'!CQ23))</f>
        <v>0</v>
      </c>
      <c r="S15" s="694">
        <f>IF($AN$3="Boys",'Suppression and % 4c'!AB23,IF($AN$3="Girls",'Suppression and % 4c'!BJ23,'Suppression and % 4c'!CR23))</f>
        <v>58.5</v>
      </c>
      <c r="T15" s="694">
        <f>IF($AN$3="Boys",'Suppression and % 4c'!AC23,IF($AN$3="Girls",'Suppression and % 4c'!BK23,'Suppression and % 4c'!CS23))</f>
        <v>87.8</v>
      </c>
      <c r="U15" s="485"/>
      <c r="V15" s="644">
        <f>IF($AN$3="Boys",'Suppression and % 4c'!AG23,IF($AN$3="Girls",'Suppression and % 4c'!BO23,'Suppression and % 4c'!CW23))</f>
        <v>0</v>
      </c>
      <c r="W15" s="644">
        <f>IF($AN$3="Boys",'Suppression and % 4c'!AH23,IF($AN$3="Girls",'Suppression and % 4c'!BP23,'Suppression and % 4c'!CX23))</f>
        <v>24.4</v>
      </c>
      <c r="X15" s="644">
        <f>IF($AN$3="Boys",'Suppression and % 4c'!AI23,IF($AN$3="Girls",'Suppression and % 4c'!BQ23,'Suppression and % 4c'!CY23))</f>
        <v>65.900000000000006</v>
      </c>
      <c r="Y15" s="694"/>
      <c r="Z15" s="694">
        <f>IF($AN$3="Boys",'Suppression and % 4c'!AD23,IF($AN$3="Girls",'Suppression and % 4c'!BL23,'Suppression and % 4c'!CT23))</f>
        <v>0</v>
      </c>
      <c r="AA15" s="694">
        <f>IF($AN$3="Boys",'Suppression and % 4c'!AE23,IF($AN$3="Girls",'Suppression and % 4c'!BM23,'Suppression and % 4c'!CU23))</f>
        <v>26.8</v>
      </c>
      <c r="AB15" s="694">
        <f>IF($AN$3="Boys",'Suppression and % 4c'!AF23,IF($AN$3="Girls",'Suppression and % 4c'!BN23,'Suppression and % 4c'!CV23))</f>
        <v>68.3</v>
      </c>
      <c r="AC15" s="720"/>
      <c r="AD15" s="645">
        <f>IF($AN$3="Boys",'Suppression and % 4c'!L23,IF($AN$3="Girls",'Suppression and % 4c'!AT23,'Suppression and % 4c'!CB23))</f>
        <v>0.74</v>
      </c>
      <c r="AE15" s="645">
        <f>IF($AN$3="Boys",'Suppression and % 4c'!M23,IF($AN$3="Girls",'Suppression and % 4c'!AU23,'Suppression and % 4c'!CC23))</f>
        <v>0.38</v>
      </c>
      <c r="AF15" s="645">
        <f>IF($AN$3="Boys",'Suppression and % 4c'!N23,IF($AN$3="Girls",'Suppression and % 4c'!AV23,'Suppression and % 4c'!CD23))</f>
        <v>0.71</v>
      </c>
      <c r="AG15" s="485"/>
      <c r="AH15" s="725">
        <f>IF($AN$3="Boys",'Suppression and % 4c'!O23,IF($AN$3="Girls",'Suppression and % 4c'!AW23,'Suppression and % 4c'!CE23))</f>
        <v>-0.18</v>
      </c>
      <c r="AI15" s="725">
        <f>IF($AN$3="Boys",'Suppression and % 4c'!P23,IF($AN$3="Girls",'Suppression and % 4c'!AX23,'Suppression and % 4c'!CF23))</f>
        <v>0.01</v>
      </c>
      <c r="AJ15" s="725">
        <f>IF($AN$3="Boys",'Suppression and % 4c'!Q23,IF($AN$3="Girls",'Suppression and % 4c'!AY23,'Suppression and % 4c'!CG23))</f>
        <v>0.33</v>
      </c>
      <c r="AK15" s="720"/>
      <c r="AL15" s="726">
        <f>IF($AN$3="Boys",'Suppression and % 4c'!R23,IF($AN$3="Girls",'Suppression and % 4c'!AZ23,'Suppression and % 4c'!CH23))</f>
        <v>1.65</v>
      </c>
      <c r="AM15" s="726">
        <f>IF($AN$3="Boys",'Suppression and % 4c'!S23,IF($AN$3="Girls",'Suppression and % 4c'!BA23,'Suppression and % 4c'!CI23))</f>
        <v>0.76</v>
      </c>
      <c r="AN15" s="726">
        <f>IF($AN$3="Boys",'Suppression and % 4c'!T23,IF($AN$3="Girls",'Suppression and % 4c'!BB23,'Suppression and % 4c'!CJ23))</f>
        <v>1.08</v>
      </c>
      <c r="AO15" s="485"/>
    </row>
    <row r="16" spans="1:44" s="441" customFormat="1" ht="14.25" customHeight="1" x14ac:dyDescent="0.3">
      <c r="A16" s="620" t="s">
        <v>426</v>
      </c>
      <c r="B16" s="694">
        <f>IF($AN$3="Boys",'Suppression and % 4c'!C15,IF($AN$3="Girls",'Suppression and % 4c'!AK15,'Suppression and % 4c'!BS15))</f>
        <v>12.7</v>
      </c>
      <c r="C16" s="694">
        <f>IF($AN$3="Boys",'Suppression and % 4c'!D15,IF($AN$3="Girls",'Suppression and % 4c'!AL15,'Suppression and % 4c'!BT15))</f>
        <v>44.9</v>
      </c>
      <c r="D16" s="694">
        <f>IF($AN$3="Boys",'Suppression and % 4c'!E15,IF($AN$3="Girls",'Suppression and % 4c'!AM15,'Suppression and % 4c'!BU15))</f>
        <v>42.4</v>
      </c>
      <c r="E16" s="696">
        <f>IF($AN$3="Boys",'Suppression and % 4c'!F15,IF($AN$3="Girls",'Suppression and % 4c'!AN15,'Suppression and % 4c'!BV15))</f>
        <v>25.2</v>
      </c>
      <c r="F16" s="644">
        <f>IF($AN$3="Boys",'Suppression and % 4c'!F15,IF($AN$3="Girls",'Suppression and % 4c'!AN15,'Suppression and % 4c'!BV15))</f>
        <v>25.2</v>
      </c>
      <c r="G16" s="644">
        <f>IF($AN$3="Boys",'Suppression and % 4c'!G15,IF($AN$3="Girls",'Suppression and % 4c'!AO15,'Suppression and % 4c'!BW15))</f>
        <v>41.1</v>
      </c>
      <c r="H16" s="644">
        <f>IF($AN$3="Boys",'Suppression and % 4c'!H15,IF($AN$3="Girls",'Suppression and % 4c'!AP15,'Suppression and % 4c'!BX15))</f>
        <v>60.5</v>
      </c>
      <c r="I16" s="644"/>
      <c r="J16" s="694">
        <f>IF($AN$3="Boys",'Suppression and % 4c'!X15,IF($AN$3="Girls",'Suppression and % 4c'!BF15,'Suppression and % 4c'!CN15))</f>
        <v>2.6</v>
      </c>
      <c r="K16" s="694">
        <f>IF($AN$3="Boys",'Suppression and % 4c'!Y15,IF($AN$3="Girls",'Suppression and % 4c'!BG15,'Suppression and % 4c'!CO15))</f>
        <v>24.3</v>
      </c>
      <c r="L16" s="694">
        <f>IF($AN$3="Boys",'Suppression and % 4c'!Z15,IF($AN$3="Girls",'Suppression and % 4c'!BH15,'Suppression and % 4c'!CP15))</f>
        <v>76.7</v>
      </c>
      <c r="M16" s="694"/>
      <c r="N16" s="696">
        <f>IF($AN$3="Boys",'Suppression and % 4c'!U15,IF($AN$3="Girls",'Suppression and % 4c'!BC15,'Suppression and % 4c'!CK15))</f>
        <v>10.8</v>
      </c>
      <c r="O16" s="696">
        <f>IF($AN$3="Boys",'Suppression and % 4c'!V15,IF($AN$3="Girls",'Suppression and % 4c'!BD15,'Suppression and % 4c'!CL15))</f>
        <v>55.5</v>
      </c>
      <c r="P16" s="696">
        <f>IF($AN$3="Boys",'Suppression and % 4c'!W15,IF($AN$3="Girls",'Suppression and % 4c'!BE15,'Suppression and % 4c'!CM15))</f>
        <v>92.8</v>
      </c>
      <c r="Q16" s="720"/>
      <c r="R16" s="694">
        <f>IF($AN$3="Boys",'Suppression and % 4c'!AA15,IF($AN$3="Girls",'Suppression and % 4c'!BI15,'Suppression and % 4c'!CQ15))</f>
        <v>9</v>
      </c>
      <c r="S16" s="694">
        <f>IF($AN$3="Boys",'Suppression and % 4c'!AB15,IF($AN$3="Girls",'Suppression and % 4c'!BJ15,'Suppression and % 4c'!CR15))</f>
        <v>29.2</v>
      </c>
      <c r="T16" s="694">
        <f>IF($AN$3="Boys",'Suppression and % 4c'!AC15,IF($AN$3="Girls",'Suppression and % 4c'!BK15,'Suppression and % 4c'!CS15))</f>
        <v>58.3</v>
      </c>
      <c r="U16" s="485"/>
      <c r="V16" s="644">
        <f>IF($AN$3="Boys",'Suppression and % 4c'!AG15,IF($AN$3="Girls",'Suppression and % 4c'!BO15,'Suppression and % 4c'!CW15))</f>
        <v>0.6</v>
      </c>
      <c r="W16" s="644">
        <f>IF($AN$3="Boys",'Suppression and % 4c'!AH15,IF($AN$3="Girls",'Suppression and % 4c'!BP15,'Suppression and % 4c'!CX15))</f>
        <v>7.7</v>
      </c>
      <c r="X16" s="644">
        <f>IF($AN$3="Boys",'Suppression and % 4c'!AI15,IF($AN$3="Girls",'Suppression and % 4c'!BQ15,'Suppression and % 4c'!CY15))</f>
        <v>43.1</v>
      </c>
      <c r="Y16" s="694"/>
      <c r="Z16" s="694">
        <f>IF($AN$3="Boys",'Suppression and % 4c'!AD15,IF($AN$3="Girls",'Suppression and % 4c'!BL15,'Suppression and % 4c'!CT15))</f>
        <v>1</v>
      </c>
      <c r="AA16" s="694">
        <f>IF($AN$3="Boys",'Suppression and % 4c'!AE15,IF($AN$3="Girls",'Suppression and % 4c'!BM15,'Suppression and % 4c'!CU15))</f>
        <v>10.7</v>
      </c>
      <c r="AB16" s="694">
        <f>IF($AN$3="Boys",'Suppression and % 4c'!AF15,IF($AN$3="Girls",'Suppression and % 4c'!BN15,'Suppression and % 4c'!CV15))</f>
        <v>45.7</v>
      </c>
      <c r="AC16" s="720"/>
      <c r="AD16" s="645">
        <f>IF($AN$3="Boys",'Suppression and % 4c'!L15,IF($AN$3="Girls",'Suppression and % 4c'!AT15,'Suppression and % 4c'!CB15))</f>
        <v>0</v>
      </c>
      <c r="AE16" s="645">
        <f>IF($AN$3="Boys",'Suppression and % 4c'!M15,IF($AN$3="Girls",'Suppression and % 4c'!AU15,'Suppression and % 4c'!CC15))</f>
        <v>0</v>
      </c>
      <c r="AF16" s="645">
        <f>IF($AN$3="Boys",'Suppression and % 4c'!N15,IF($AN$3="Girls",'Suppression and % 4c'!AV15,'Suppression and % 4c'!CD15))</f>
        <v>0</v>
      </c>
      <c r="AG16" s="485"/>
      <c r="AH16" s="725">
        <f>IF($AN$3="Boys",'Suppression and % 4c'!O15,IF($AN$3="Girls",'Suppression and % 4c'!AW15,'Suppression and % 4c'!CE15))</f>
        <v>-0.01</v>
      </c>
      <c r="AI16" s="725">
        <f>IF($AN$3="Boys",'Suppression and % 4c'!P15,IF($AN$3="Girls",'Suppression and % 4c'!AX15,'Suppression and % 4c'!CF15))</f>
        <v>-0.01</v>
      </c>
      <c r="AJ16" s="725">
        <f>IF($AN$3="Boys",'Suppression and % 4c'!Q15,IF($AN$3="Girls",'Suppression and % 4c'!AY15,'Suppression and % 4c'!CG15))</f>
        <v>0</v>
      </c>
      <c r="AK16" s="720"/>
      <c r="AL16" s="726">
        <f>IF($AN$3="Boys",'Suppression and % 4c'!R15,IF($AN$3="Girls",'Suppression and % 4c'!AZ15,'Suppression and % 4c'!CH15))</f>
        <v>0.01</v>
      </c>
      <c r="AM16" s="726">
        <f>IF($AN$3="Boys",'Suppression and % 4c'!S15,IF($AN$3="Girls",'Suppression and % 4c'!BA15,'Suppression and % 4c'!CI15))</f>
        <v>0</v>
      </c>
      <c r="AN16" s="726">
        <f>IF($AN$3="Boys",'Suppression and % 4c'!T15,IF($AN$3="Girls",'Suppression and % 4c'!BB15,'Suppression and % 4c'!CJ15))</f>
        <v>0.01</v>
      </c>
      <c r="AO16" s="485"/>
    </row>
    <row r="17" spans="1:46" s="441" customFormat="1" ht="10.5" customHeight="1" x14ac:dyDescent="0.3">
      <c r="A17" s="719"/>
      <c r="B17" s="492"/>
      <c r="C17" s="492"/>
      <c r="D17" s="492"/>
      <c r="E17" s="718"/>
      <c r="F17" s="493"/>
      <c r="G17" s="493"/>
      <c r="H17" s="493"/>
      <c r="I17" s="718"/>
      <c r="J17" s="492"/>
      <c r="K17" s="492"/>
      <c r="L17" s="492"/>
      <c r="M17" s="492"/>
      <c r="N17" s="530"/>
      <c r="O17" s="530"/>
      <c r="P17" s="530"/>
      <c r="Q17" s="718"/>
      <c r="R17" s="492"/>
      <c r="S17" s="492"/>
      <c r="T17" s="492"/>
      <c r="U17" s="493"/>
      <c r="V17" s="493"/>
      <c r="W17" s="493"/>
      <c r="X17" s="493"/>
      <c r="Y17" s="492"/>
      <c r="Z17" s="492"/>
      <c r="AA17" s="492"/>
      <c r="AB17" s="492"/>
      <c r="AC17" s="493"/>
      <c r="AD17" s="531"/>
      <c r="AE17" s="531"/>
      <c r="AF17" s="531"/>
      <c r="AG17" s="493"/>
      <c r="AH17" s="534"/>
      <c r="AI17" s="534"/>
      <c r="AJ17" s="534"/>
      <c r="AK17" s="535"/>
      <c r="AL17" s="535"/>
      <c r="AM17" s="535"/>
      <c r="AN17" s="535"/>
      <c r="AO17" s="529"/>
    </row>
    <row r="18" spans="1:46" ht="11.25" customHeight="1" x14ac:dyDescent="0.3">
      <c r="A18" s="486"/>
      <c r="B18" s="487"/>
      <c r="C18" s="488"/>
      <c r="D18" s="488"/>
      <c r="E18" s="488"/>
      <c r="F18" s="488"/>
      <c r="G18" s="488"/>
      <c r="H18" s="488"/>
      <c r="I18" s="488"/>
      <c r="J18" s="488"/>
      <c r="K18" s="488"/>
      <c r="L18" s="488"/>
      <c r="M18" s="488"/>
      <c r="N18" s="488"/>
      <c r="O18" s="488"/>
      <c r="P18" s="488"/>
      <c r="Q18" s="488"/>
      <c r="R18" s="488"/>
      <c r="S18" s="488"/>
      <c r="T18" s="488"/>
      <c r="U18" s="488"/>
      <c r="V18" s="488"/>
      <c r="W18" s="488"/>
      <c r="AC18" s="462"/>
      <c r="AD18" s="462"/>
      <c r="AE18" s="462"/>
      <c r="AF18" s="462"/>
      <c r="AG18" s="462"/>
      <c r="AH18" s="462"/>
      <c r="AI18" s="462"/>
      <c r="AJ18" s="462"/>
      <c r="AK18" s="462"/>
      <c r="AL18" s="462"/>
      <c r="AM18" s="462"/>
      <c r="AN18" s="462" t="s">
        <v>614</v>
      </c>
      <c r="AO18" s="462"/>
      <c r="AT18" s="441"/>
    </row>
    <row r="19" spans="1:46" ht="9" customHeight="1" x14ac:dyDescent="0.3">
      <c r="A19" s="486"/>
      <c r="B19" s="487"/>
      <c r="C19" s="488"/>
      <c r="D19" s="488"/>
      <c r="E19" s="488"/>
      <c r="F19" s="488"/>
      <c r="G19" s="488"/>
      <c r="H19" s="488"/>
      <c r="I19" s="488"/>
      <c r="J19" s="488"/>
      <c r="K19" s="488"/>
      <c r="L19" s="488"/>
      <c r="M19" s="488"/>
      <c r="N19" s="488"/>
      <c r="O19" s="488"/>
      <c r="P19" s="488"/>
      <c r="Q19" s="488"/>
      <c r="R19" s="488"/>
      <c r="S19" s="488"/>
      <c r="T19" s="488"/>
      <c r="U19" s="488"/>
      <c r="V19" s="488"/>
      <c r="W19" s="488"/>
      <c r="X19" s="466"/>
      <c r="Y19" s="466"/>
      <c r="Z19" s="466"/>
      <c r="AA19" s="466"/>
      <c r="AB19" s="466"/>
      <c r="AC19" s="466"/>
      <c r="AD19" s="466"/>
      <c r="AE19" s="466"/>
      <c r="AF19" s="466"/>
      <c r="AG19" s="466"/>
      <c r="AH19" s="466"/>
      <c r="AI19" s="466"/>
      <c r="AJ19" s="466"/>
      <c r="AK19" s="466"/>
      <c r="AL19" s="466"/>
      <c r="AM19" s="466"/>
      <c r="AN19" s="466"/>
      <c r="AO19" s="466"/>
      <c r="AT19" s="441"/>
    </row>
    <row r="20" spans="1:46" ht="12.75" customHeight="1" x14ac:dyDescent="0.3">
      <c r="A20" s="997" t="s">
        <v>161</v>
      </c>
      <c r="B20" s="997"/>
      <c r="C20" s="997"/>
      <c r="D20" s="997"/>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489"/>
      <c r="AQ20" s="506"/>
      <c r="AT20" s="441"/>
    </row>
    <row r="21" spans="1:46" x14ac:dyDescent="0.3">
      <c r="A21" s="996" t="s">
        <v>698</v>
      </c>
      <c r="B21" s="996"/>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510"/>
      <c r="AT21" s="441"/>
    </row>
    <row r="22" spans="1:46" ht="12.75" customHeight="1" x14ac:dyDescent="0.3">
      <c r="A22" s="957" t="s">
        <v>367</v>
      </c>
      <c r="B22" s="957"/>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57"/>
      <c r="AN22" s="957"/>
      <c r="AO22" s="490"/>
      <c r="AS22" s="495"/>
      <c r="AT22" s="441"/>
    </row>
    <row r="23" spans="1:46" ht="12" customHeight="1" x14ac:dyDescent="0.3">
      <c r="A23" s="865" t="s">
        <v>388</v>
      </c>
      <c r="B23" s="865"/>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490"/>
      <c r="AS23" s="495"/>
      <c r="AT23" s="441"/>
    </row>
    <row r="24" spans="1:46" ht="26.25" customHeight="1" x14ac:dyDescent="0.3">
      <c r="A24" s="915" t="s">
        <v>699</v>
      </c>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622"/>
    </row>
    <row r="25" spans="1:46" ht="12.75" customHeight="1" x14ac:dyDescent="0.3">
      <c r="A25" s="469" t="s">
        <v>168</v>
      </c>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row>
    <row r="26" spans="1:46" ht="24" customHeight="1" x14ac:dyDescent="0.3">
      <c r="A26" s="958" t="s">
        <v>695</v>
      </c>
      <c r="B26" s="958"/>
      <c r="C26" s="958"/>
      <c r="D26" s="958"/>
      <c r="E26" s="958"/>
      <c r="F26" s="958"/>
      <c r="G26" s="958"/>
      <c r="H26" s="958"/>
      <c r="I26" s="958"/>
      <c r="J26" s="958"/>
      <c r="K26" s="958"/>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8"/>
      <c r="AM26" s="958"/>
      <c r="AN26" s="958"/>
      <c r="AO26" s="469"/>
    </row>
    <row r="27" spans="1:46" ht="30" customHeight="1" x14ac:dyDescent="0.3">
      <c r="A27" s="918" t="s">
        <v>696</v>
      </c>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469"/>
    </row>
    <row r="28" spans="1:46" ht="28.5" customHeight="1" x14ac:dyDescent="0.3">
      <c r="A28" s="918" t="s">
        <v>697</v>
      </c>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469"/>
    </row>
    <row r="29" spans="1:46" ht="14.25" customHeight="1" x14ac:dyDescent="0.3">
      <c r="A29" s="958" t="s">
        <v>453</v>
      </c>
      <c r="B29" s="958"/>
      <c r="C29" s="958"/>
      <c r="D29" s="958"/>
      <c r="E29" s="958"/>
      <c r="F29" s="958"/>
      <c r="G29" s="958"/>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626"/>
    </row>
    <row r="30" spans="1:46" ht="11.25" customHeight="1" x14ac:dyDescent="0.3">
      <c r="A30" s="958" t="s">
        <v>454</v>
      </c>
      <c r="B30" s="958"/>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8"/>
      <c r="AO30" s="536"/>
      <c r="AP30" s="536"/>
    </row>
    <row r="31" spans="1:46" ht="24.75" customHeight="1" x14ac:dyDescent="0.3">
      <c r="A31" s="958" t="s">
        <v>551</v>
      </c>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625"/>
    </row>
    <row r="32" spans="1:46" ht="21.75" customHeight="1" x14ac:dyDescent="0.3">
      <c r="A32" s="958" t="s">
        <v>455</v>
      </c>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958"/>
      <c r="AM32" s="958"/>
      <c r="AN32" s="958"/>
      <c r="AO32" s="625"/>
    </row>
    <row r="33" spans="1:41" x14ac:dyDescent="0.3">
      <c r="A33" s="627"/>
      <c r="B33" s="627"/>
      <c r="C33" s="627"/>
      <c r="D33" s="627"/>
      <c r="E33" s="627"/>
      <c r="F33" s="627"/>
      <c r="G33" s="627"/>
      <c r="H33" s="627"/>
      <c r="I33" s="627"/>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row>
    <row r="34" spans="1:41" x14ac:dyDescent="0.3">
      <c r="A34" s="1003" t="s">
        <v>37</v>
      </c>
      <c r="B34" s="1003"/>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c r="AO34" s="490"/>
    </row>
    <row r="36" spans="1:41" x14ac:dyDescent="0.3">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row>
    <row r="37" spans="1:41" x14ac:dyDescent="0.3">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row>
    <row r="38" spans="1:41" x14ac:dyDescent="0.3">
      <c r="A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row>
    <row r="39" spans="1:41" x14ac:dyDescent="0.3">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row>
    <row r="40" spans="1:41" x14ac:dyDescent="0.3">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row>
    <row r="41" spans="1:41" x14ac:dyDescent="0.3">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row>
    <row r="42" spans="1:41" x14ac:dyDescent="0.3">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row>
    <row r="43" spans="1:41" x14ac:dyDescent="0.3">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row>
    <row r="44" spans="1:41" x14ac:dyDescent="0.3">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row>
  </sheetData>
  <sheetProtection sheet="1" objects="1" scenarios="1"/>
  <mergeCells count="25">
    <mergeCell ref="A34:AN34"/>
    <mergeCell ref="A32:AN32"/>
    <mergeCell ref="A31:AN31"/>
    <mergeCell ref="A29:AN29"/>
    <mergeCell ref="A24:AN24"/>
    <mergeCell ref="A30:AN30"/>
    <mergeCell ref="A26:AN26"/>
    <mergeCell ref="A27:AN27"/>
    <mergeCell ref="A28:AN28"/>
    <mergeCell ref="A22:AN22"/>
    <mergeCell ref="A21:AN21"/>
    <mergeCell ref="A20:AN20"/>
    <mergeCell ref="A2:B2"/>
    <mergeCell ref="AL2:AN2"/>
    <mergeCell ref="AL3:AM3"/>
    <mergeCell ref="B5:D5"/>
    <mergeCell ref="F5:H5"/>
    <mergeCell ref="J5:L5"/>
    <mergeCell ref="R5:T5"/>
    <mergeCell ref="V5:X5"/>
    <mergeCell ref="AH5:AJ5"/>
    <mergeCell ref="AL5:AN5"/>
    <mergeCell ref="AD5:AF5"/>
    <mergeCell ref="N5:P5"/>
    <mergeCell ref="Z5:AB5"/>
  </mergeCells>
  <conditionalFormatting sqref="AP8 F17 B17:D17 B16:E16 B8:D15 V9:AB16 I8:P16 R8:T16 V8:X15 Z8:AB15 AD8:AF16 AH8:AJ16 AL8:AN16">
    <cfRule type="expression" dxfId="8" priority="9">
      <formula>(#REF!="Percentage")</formula>
    </cfRule>
  </conditionalFormatting>
  <conditionalFormatting sqref="V17:W17 K17:M17 R17:T17 AD17:AF17 G17:H17">
    <cfRule type="expression" dxfId="7" priority="8">
      <formula>(#REF!="Percentage")</formula>
    </cfRule>
  </conditionalFormatting>
  <conditionalFormatting sqref="U9:U15 X17:Y17 U17 J17 AG17:AO17 AG12:AG15 AO8:AO15 AC17">
    <cfRule type="expression" dxfId="6" priority="7">
      <formula>(#REF!="Percentage")</formula>
    </cfRule>
  </conditionalFormatting>
  <conditionalFormatting sqref="U16 AG16 AO16">
    <cfRule type="expression" dxfId="5" priority="6">
      <formula>(#REF!="Percentage")</formula>
    </cfRule>
  </conditionalFormatting>
  <conditionalFormatting sqref="O17:P17">
    <cfRule type="expression" dxfId="4" priority="5">
      <formula>(#REF!="Percentage")</formula>
    </cfRule>
  </conditionalFormatting>
  <conditionalFormatting sqref="N17">
    <cfRule type="expression" dxfId="3" priority="4">
      <formula>(#REF!="Percentage")</formula>
    </cfRule>
  </conditionalFormatting>
  <conditionalFormatting sqref="Z17:AA17">
    <cfRule type="expression" dxfId="2" priority="3">
      <formula>(#REF!="Percentage")</formula>
    </cfRule>
  </conditionalFormatting>
  <conditionalFormatting sqref="AB17">
    <cfRule type="expression" dxfId="1" priority="2">
      <formula>(#REF!="Percentage")</formula>
    </cfRule>
  </conditionalFormatting>
  <conditionalFormatting sqref="F8:H16">
    <cfRule type="expression" dxfId="0" priority="1">
      <formula>(#REF!="Percentage")</formula>
    </cfRule>
  </conditionalFormatting>
  <dataValidations count="1">
    <dataValidation type="list" allowBlank="1" showInputMessage="1" showErrorMessage="1" sqref="AN3:AO3 AC3:AK3">
      <formula1>$AR$2:$AR$4</formula1>
    </dataValidation>
  </dataValidations>
  <hyperlinks>
    <hyperlink ref="A25" r:id="rId1"/>
  </hyperlinks>
  <pageMargins left="0.7" right="0.7" top="0.75" bottom="0.75" header="0.3" footer="0.3"/>
  <pageSetup scale="61"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sqref="A1:L1"/>
    </sheetView>
  </sheetViews>
  <sheetFormatPr defaultRowHeight="10.15" x14ac:dyDescent="0.3"/>
  <cols>
    <col min="1" max="1" width="48.59765625" style="717" customWidth="1"/>
    <col min="2" max="2" width="7" style="478" customWidth="1"/>
    <col min="3" max="4" width="9.59765625" style="716" customWidth="1"/>
    <col min="5" max="10" width="9.59765625" style="477" customWidth="1"/>
    <col min="11" max="11" width="6.59765625" style="477" customWidth="1"/>
    <col min="12" max="12" width="6.265625" style="478" customWidth="1"/>
    <col min="13" max="13" width="2.59765625" style="478" customWidth="1"/>
    <col min="14" max="257" width="9.1328125" style="478"/>
    <col min="258" max="258" width="38.73046875" style="478" customWidth="1"/>
    <col min="259" max="259" width="10.3984375" style="478" customWidth="1"/>
    <col min="260" max="267" width="10.86328125" style="478" customWidth="1"/>
    <col min="268" max="268" width="9.86328125" style="478" customWidth="1"/>
    <col min="269" max="269" width="9" style="478" customWidth="1"/>
    <col min="270" max="513" width="9.1328125" style="478"/>
    <col min="514" max="514" width="38.73046875" style="478" customWidth="1"/>
    <col min="515" max="515" width="10.3984375" style="478" customWidth="1"/>
    <col min="516" max="523" width="10.86328125" style="478" customWidth="1"/>
    <col min="524" max="524" width="9.86328125" style="478" customWidth="1"/>
    <col min="525" max="525" width="9" style="478" customWidth="1"/>
    <col min="526" max="769" width="9.1328125" style="478"/>
    <col min="770" max="770" width="38.73046875" style="478" customWidth="1"/>
    <col min="771" max="771" width="10.3984375" style="478" customWidth="1"/>
    <col min="772" max="779" width="10.86328125" style="478" customWidth="1"/>
    <col min="780" max="780" width="9.86328125" style="478" customWidth="1"/>
    <col min="781" max="781" width="9" style="478" customWidth="1"/>
    <col min="782" max="1025" width="9.1328125" style="478"/>
    <col min="1026" max="1026" width="38.73046875" style="478" customWidth="1"/>
    <col min="1027" max="1027" width="10.3984375" style="478" customWidth="1"/>
    <col min="1028" max="1035" width="10.86328125" style="478" customWidth="1"/>
    <col min="1036" max="1036" width="9.86328125" style="478" customWidth="1"/>
    <col min="1037" max="1037" width="9" style="478" customWidth="1"/>
    <col min="1038" max="1281" width="9.1328125" style="478"/>
    <col min="1282" max="1282" width="38.73046875" style="478" customWidth="1"/>
    <col min="1283" max="1283" width="10.3984375" style="478" customWidth="1"/>
    <col min="1284" max="1291" width="10.86328125" style="478" customWidth="1"/>
    <col min="1292" max="1292" width="9.86328125" style="478" customWidth="1"/>
    <col min="1293" max="1293" width="9" style="478" customWidth="1"/>
    <col min="1294" max="1537" width="9.1328125" style="478"/>
    <col min="1538" max="1538" width="38.73046875" style="478" customWidth="1"/>
    <col min="1539" max="1539" width="10.3984375" style="478" customWidth="1"/>
    <col min="1540" max="1547" width="10.86328125" style="478" customWidth="1"/>
    <col min="1548" max="1548" width="9.86328125" style="478" customWidth="1"/>
    <col min="1549" max="1549" width="9" style="478" customWidth="1"/>
    <col min="1550" max="1793" width="9.1328125" style="478"/>
    <col min="1794" max="1794" width="38.73046875" style="478" customWidth="1"/>
    <col min="1795" max="1795" width="10.3984375" style="478" customWidth="1"/>
    <col min="1796" max="1803" width="10.86328125" style="478" customWidth="1"/>
    <col min="1804" max="1804" width="9.86328125" style="478" customWidth="1"/>
    <col min="1805" max="1805" width="9" style="478" customWidth="1"/>
    <col min="1806" max="2049" width="9.1328125" style="478"/>
    <col min="2050" max="2050" width="38.73046875" style="478" customWidth="1"/>
    <col min="2051" max="2051" width="10.3984375" style="478" customWidth="1"/>
    <col min="2052" max="2059" width="10.86328125" style="478" customWidth="1"/>
    <col min="2060" max="2060" width="9.86328125" style="478" customWidth="1"/>
    <col min="2061" max="2061" width="9" style="478" customWidth="1"/>
    <col min="2062" max="2305" width="9.1328125" style="478"/>
    <col min="2306" max="2306" width="38.73046875" style="478" customWidth="1"/>
    <col min="2307" max="2307" width="10.3984375" style="478" customWidth="1"/>
    <col min="2308" max="2315" width="10.86328125" style="478" customWidth="1"/>
    <col min="2316" max="2316" width="9.86328125" style="478" customWidth="1"/>
    <col min="2317" max="2317" width="9" style="478" customWidth="1"/>
    <col min="2318" max="2561" width="9.1328125" style="478"/>
    <col min="2562" max="2562" width="38.73046875" style="478" customWidth="1"/>
    <col min="2563" max="2563" width="10.3984375" style="478" customWidth="1"/>
    <col min="2564" max="2571" width="10.86328125" style="478" customWidth="1"/>
    <col min="2572" max="2572" width="9.86328125" style="478" customWidth="1"/>
    <col min="2573" max="2573" width="9" style="478" customWidth="1"/>
    <col min="2574" max="2817" width="9.1328125" style="478"/>
    <col min="2818" max="2818" width="38.73046875" style="478" customWidth="1"/>
    <col min="2819" max="2819" width="10.3984375" style="478" customWidth="1"/>
    <col min="2820" max="2827" width="10.86328125" style="478" customWidth="1"/>
    <col min="2828" max="2828" width="9.86328125" style="478" customWidth="1"/>
    <col min="2829" max="2829" width="9" style="478" customWidth="1"/>
    <col min="2830" max="3073" width="9.1328125" style="478"/>
    <col min="3074" max="3074" width="38.73046875" style="478" customWidth="1"/>
    <col min="3075" max="3075" width="10.3984375" style="478" customWidth="1"/>
    <col min="3076" max="3083" width="10.86328125" style="478" customWidth="1"/>
    <col min="3084" max="3084" width="9.86328125" style="478" customWidth="1"/>
    <col min="3085" max="3085" width="9" style="478" customWidth="1"/>
    <col min="3086" max="3329" width="9.1328125" style="478"/>
    <col min="3330" max="3330" width="38.73046875" style="478" customWidth="1"/>
    <col min="3331" max="3331" width="10.3984375" style="478" customWidth="1"/>
    <col min="3332" max="3339" width="10.86328125" style="478" customWidth="1"/>
    <col min="3340" max="3340" width="9.86328125" style="478" customWidth="1"/>
    <col min="3341" max="3341" width="9" style="478" customWidth="1"/>
    <col min="3342" max="3585" width="9.1328125" style="478"/>
    <col min="3586" max="3586" width="38.73046875" style="478" customWidth="1"/>
    <col min="3587" max="3587" width="10.3984375" style="478" customWidth="1"/>
    <col min="3588" max="3595" width="10.86328125" style="478" customWidth="1"/>
    <col min="3596" max="3596" width="9.86328125" style="478" customWidth="1"/>
    <col min="3597" max="3597" width="9" style="478" customWidth="1"/>
    <col min="3598" max="3841" width="9.1328125" style="478"/>
    <col min="3842" max="3842" width="38.73046875" style="478" customWidth="1"/>
    <col min="3843" max="3843" width="10.3984375" style="478" customWidth="1"/>
    <col min="3844" max="3851" width="10.86328125" style="478" customWidth="1"/>
    <col min="3852" max="3852" width="9.86328125" style="478" customWidth="1"/>
    <col min="3853" max="3853" width="9" style="478" customWidth="1"/>
    <col min="3854" max="4097" width="9.1328125" style="478"/>
    <col min="4098" max="4098" width="38.73046875" style="478" customWidth="1"/>
    <col min="4099" max="4099" width="10.3984375" style="478" customWidth="1"/>
    <col min="4100" max="4107" width="10.86328125" style="478" customWidth="1"/>
    <col min="4108" max="4108" width="9.86328125" style="478" customWidth="1"/>
    <col min="4109" max="4109" width="9" style="478" customWidth="1"/>
    <col min="4110" max="4353" width="9.1328125" style="478"/>
    <col min="4354" max="4354" width="38.73046875" style="478" customWidth="1"/>
    <col min="4355" max="4355" width="10.3984375" style="478" customWidth="1"/>
    <col min="4356" max="4363" width="10.86328125" style="478" customWidth="1"/>
    <col min="4364" max="4364" width="9.86328125" style="478" customWidth="1"/>
    <col min="4365" max="4365" width="9" style="478" customWidth="1"/>
    <col min="4366" max="4609" width="9.1328125" style="478"/>
    <col min="4610" max="4610" width="38.73046875" style="478" customWidth="1"/>
    <col min="4611" max="4611" width="10.3984375" style="478" customWidth="1"/>
    <col min="4612" max="4619" width="10.86328125" style="478" customWidth="1"/>
    <col min="4620" max="4620" width="9.86328125" style="478" customWidth="1"/>
    <col min="4621" max="4621" width="9" style="478" customWidth="1"/>
    <col min="4622" max="4865" width="9.1328125" style="478"/>
    <col min="4866" max="4866" width="38.73046875" style="478" customWidth="1"/>
    <col min="4867" max="4867" width="10.3984375" style="478" customWidth="1"/>
    <col min="4868" max="4875" width="10.86328125" style="478" customWidth="1"/>
    <col min="4876" max="4876" width="9.86328125" style="478" customWidth="1"/>
    <col min="4877" max="4877" width="9" style="478" customWidth="1"/>
    <col min="4878" max="5121" width="9.1328125" style="478"/>
    <col min="5122" max="5122" width="38.73046875" style="478" customWidth="1"/>
    <col min="5123" max="5123" width="10.3984375" style="478" customWidth="1"/>
    <col min="5124" max="5131" width="10.86328125" style="478" customWidth="1"/>
    <col min="5132" max="5132" width="9.86328125" style="478" customWidth="1"/>
    <col min="5133" max="5133" width="9" style="478" customWidth="1"/>
    <col min="5134" max="5377" width="9.1328125" style="478"/>
    <col min="5378" max="5378" width="38.73046875" style="478" customWidth="1"/>
    <col min="5379" max="5379" width="10.3984375" style="478" customWidth="1"/>
    <col min="5380" max="5387" width="10.86328125" style="478" customWidth="1"/>
    <col min="5388" max="5388" width="9.86328125" style="478" customWidth="1"/>
    <col min="5389" max="5389" width="9" style="478" customWidth="1"/>
    <col min="5390" max="5633" width="9.1328125" style="478"/>
    <col min="5634" max="5634" width="38.73046875" style="478" customWidth="1"/>
    <col min="5635" max="5635" width="10.3984375" style="478" customWidth="1"/>
    <col min="5636" max="5643" width="10.86328125" style="478" customWidth="1"/>
    <col min="5644" max="5644" width="9.86328125" style="478" customWidth="1"/>
    <col min="5645" max="5645" width="9" style="478" customWidth="1"/>
    <col min="5646" max="5889" width="9.1328125" style="478"/>
    <col min="5890" max="5890" width="38.73046875" style="478" customWidth="1"/>
    <col min="5891" max="5891" width="10.3984375" style="478" customWidth="1"/>
    <col min="5892" max="5899" width="10.86328125" style="478" customWidth="1"/>
    <col min="5900" max="5900" width="9.86328125" style="478" customWidth="1"/>
    <col min="5901" max="5901" width="9" style="478" customWidth="1"/>
    <col min="5902" max="6145" width="9.1328125" style="478"/>
    <col min="6146" max="6146" width="38.73046875" style="478" customWidth="1"/>
    <col min="6147" max="6147" width="10.3984375" style="478" customWidth="1"/>
    <col min="6148" max="6155" width="10.86328125" style="478" customWidth="1"/>
    <col min="6156" max="6156" width="9.86328125" style="478" customWidth="1"/>
    <col min="6157" max="6157" width="9" style="478" customWidth="1"/>
    <col min="6158" max="6401" width="9.1328125" style="478"/>
    <col min="6402" max="6402" width="38.73046875" style="478" customWidth="1"/>
    <col min="6403" max="6403" width="10.3984375" style="478" customWidth="1"/>
    <col min="6404" max="6411" width="10.86328125" style="478" customWidth="1"/>
    <col min="6412" max="6412" width="9.86328125" style="478" customWidth="1"/>
    <col min="6413" max="6413" width="9" style="478" customWidth="1"/>
    <col min="6414" max="6657" width="9.1328125" style="478"/>
    <col min="6658" max="6658" width="38.73046875" style="478" customWidth="1"/>
    <col min="6659" max="6659" width="10.3984375" style="478" customWidth="1"/>
    <col min="6660" max="6667" width="10.86328125" style="478" customWidth="1"/>
    <col min="6668" max="6668" width="9.86328125" style="478" customWidth="1"/>
    <col min="6669" max="6669" width="9" style="478" customWidth="1"/>
    <col min="6670" max="6913" width="9.1328125" style="478"/>
    <col min="6914" max="6914" width="38.73046875" style="478" customWidth="1"/>
    <col min="6915" max="6915" width="10.3984375" style="478" customWidth="1"/>
    <col min="6916" max="6923" width="10.86328125" style="478" customWidth="1"/>
    <col min="6924" max="6924" width="9.86328125" style="478" customWidth="1"/>
    <col min="6925" max="6925" width="9" style="478" customWidth="1"/>
    <col min="6926" max="7169" width="9.1328125" style="478"/>
    <col min="7170" max="7170" width="38.73046875" style="478" customWidth="1"/>
    <col min="7171" max="7171" width="10.3984375" style="478" customWidth="1"/>
    <col min="7172" max="7179" width="10.86328125" style="478" customWidth="1"/>
    <col min="7180" max="7180" width="9.86328125" style="478" customWidth="1"/>
    <col min="7181" max="7181" width="9" style="478" customWidth="1"/>
    <col min="7182" max="7425" width="9.1328125" style="478"/>
    <col min="7426" max="7426" width="38.73046875" style="478" customWidth="1"/>
    <col min="7427" max="7427" width="10.3984375" style="478" customWidth="1"/>
    <col min="7428" max="7435" width="10.86328125" style="478" customWidth="1"/>
    <col min="7436" max="7436" width="9.86328125" style="478" customWidth="1"/>
    <col min="7437" max="7437" width="9" style="478" customWidth="1"/>
    <col min="7438" max="7681" width="9.1328125" style="478"/>
    <col min="7682" max="7682" width="38.73046875" style="478" customWidth="1"/>
    <col min="7683" max="7683" width="10.3984375" style="478" customWidth="1"/>
    <col min="7684" max="7691" width="10.86328125" style="478" customWidth="1"/>
    <col min="7692" max="7692" width="9.86328125" style="478" customWidth="1"/>
    <col min="7693" max="7693" width="9" style="478" customWidth="1"/>
    <col min="7694" max="7937" width="9.1328125" style="478"/>
    <col min="7938" max="7938" width="38.73046875" style="478" customWidth="1"/>
    <col min="7939" max="7939" width="10.3984375" style="478" customWidth="1"/>
    <col min="7940" max="7947" width="10.86328125" style="478" customWidth="1"/>
    <col min="7948" max="7948" width="9.86328125" style="478" customWidth="1"/>
    <col min="7949" max="7949" width="9" style="478" customWidth="1"/>
    <col min="7950" max="8193" width="9.1328125" style="478"/>
    <col min="8194" max="8194" width="38.73046875" style="478" customWidth="1"/>
    <col min="8195" max="8195" width="10.3984375" style="478" customWidth="1"/>
    <col min="8196" max="8203" width="10.86328125" style="478" customWidth="1"/>
    <col min="8204" max="8204" width="9.86328125" style="478" customWidth="1"/>
    <col min="8205" max="8205" width="9" style="478" customWidth="1"/>
    <col min="8206" max="8449" width="9.1328125" style="478"/>
    <col min="8450" max="8450" width="38.73046875" style="478" customWidth="1"/>
    <col min="8451" max="8451" width="10.3984375" style="478" customWidth="1"/>
    <col min="8452" max="8459" width="10.86328125" style="478" customWidth="1"/>
    <col min="8460" max="8460" width="9.86328125" style="478" customWidth="1"/>
    <col min="8461" max="8461" width="9" style="478" customWidth="1"/>
    <col min="8462" max="8705" width="9.1328125" style="478"/>
    <col min="8706" max="8706" width="38.73046875" style="478" customWidth="1"/>
    <col min="8707" max="8707" width="10.3984375" style="478" customWidth="1"/>
    <col min="8708" max="8715" width="10.86328125" style="478" customWidth="1"/>
    <col min="8716" max="8716" width="9.86328125" style="478" customWidth="1"/>
    <col min="8717" max="8717" width="9" style="478" customWidth="1"/>
    <col min="8718" max="8961" width="9.1328125" style="478"/>
    <col min="8962" max="8962" width="38.73046875" style="478" customWidth="1"/>
    <col min="8963" max="8963" width="10.3984375" style="478" customWidth="1"/>
    <col min="8964" max="8971" width="10.86328125" style="478" customWidth="1"/>
    <col min="8972" max="8972" width="9.86328125" style="478" customWidth="1"/>
    <col min="8973" max="8973" width="9" style="478" customWidth="1"/>
    <col min="8974" max="9217" width="9.1328125" style="478"/>
    <col min="9218" max="9218" width="38.73046875" style="478" customWidth="1"/>
    <col min="9219" max="9219" width="10.3984375" style="478" customWidth="1"/>
    <col min="9220" max="9227" width="10.86328125" style="478" customWidth="1"/>
    <col min="9228" max="9228" width="9.86328125" style="478" customWidth="1"/>
    <col min="9229" max="9229" width="9" style="478" customWidth="1"/>
    <col min="9230" max="9473" width="9.1328125" style="478"/>
    <col min="9474" max="9474" width="38.73046875" style="478" customWidth="1"/>
    <col min="9475" max="9475" width="10.3984375" style="478" customWidth="1"/>
    <col min="9476" max="9483" width="10.86328125" style="478" customWidth="1"/>
    <col min="9484" max="9484" width="9.86328125" style="478" customWidth="1"/>
    <col min="9485" max="9485" width="9" style="478" customWidth="1"/>
    <col min="9486" max="9729" width="9.1328125" style="478"/>
    <col min="9730" max="9730" width="38.73046875" style="478" customWidth="1"/>
    <col min="9731" max="9731" width="10.3984375" style="478" customWidth="1"/>
    <col min="9732" max="9739" width="10.86328125" style="478" customWidth="1"/>
    <col min="9740" max="9740" width="9.86328125" style="478" customWidth="1"/>
    <col min="9741" max="9741" width="9" style="478" customWidth="1"/>
    <col min="9742" max="9985" width="9.1328125" style="478"/>
    <col min="9986" max="9986" width="38.73046875" style="478" customWidth="1"/>
    <col min="9987" max="9987" width="10.3984375" style="478" customWidth="1"/>
    <col min="9988" max="9995" width="10.86328125" style="478" customWidth="1"/>
    <col min="9996" max="9996" width="9.86328125" style="478" customWidth="1"/>
    <col min="9997" max="9997" width="9" style="478" customWidth="1"/>
    <col min="9998" max="10241" width="9.1328125" style="478"/>
    <col min="10242" max="10242" width="38.73046875" style="478" customWidth="1"/>
    <col min="10243" max="10243" width="10.3984375" style="478" customWidth="1"/>
    <col min="10244" max="10251" width="10.86328125" style="478" customWidth="1"/>
    <col min="10252" max="10252" width="9.86328125" style="478" customWidth="1"/>
    <col min="10253" max="10253" width="9" style="478" customWidth="1"/>
    <col min="10254" max="10497" width="9.1328125" style="478"/>
    <col min="10498" max="10498" width="38.73046875" style="478" customWidth="1"/>
    <col min="10499" max="10499" width="10.3984375" style="478" customWidth="1"/>
    <col min="10500" max="10507" width="10.86328125" style="478" customWidth="1"/>
    <col min="10508" max="10508" width="9.86328125" style="478" customWidth="1"/>
    <col min="10509" max="10509" width="9" style="478" customWidth="1"/>
    <col min="10510" max="10753" width="9.1328125" style="478"/>
    <col min="10754" max="10754" width="38.73046875" style="478" customWidth="1"/>
    <col min="10755" max="10755" width="10.3984375" style="478" customWidth="1"/>
    <col min="10756" max="10763" width="10.86328125" style="478" customWidth="1"/>
    <col min="10764" max="10764" width="9.86328125" style="478" customWidth="1"/>
    <col min="10765" max="10765" width="9" style="478" customWidth="1"/>
    <col min="10766" max="11009" width="9.1328125" style="478"/>
    <col min="11010" max="11010" width="38.73046875" style="478" customWidth="1"/>
    <col min="11011" max="11011" width="10.3984375" style="478" customWidth="1"/>
    <col min="11012" max="11019" width="10.86328125" style="478" customWidth="1"/>
    <col min="11020" max="11020" width="9.86328125" style="478" customWidth="1"/>
    <col min="11021" max="11021" width="9" style="478" customWidth="1"/>
    <col min="11022" max="11265" width="9.1328125" style="478"/>
    <col min="11266" max="11266" width="38.73046875" style="478" customWidth="1"/>
    <col min="11267" max="11267" width="10.3984375" style="478" customWidth="1"/>
    <col min="11268" max="11275" width="10.86328125" style="478" customWidth="1"/>
    <col min="11276" max="11276" width="9.86328125" style="478" customWidth="1"/>
    <col min="11277" max="11277" width="9" style="478" customWidth="1"/>
    <col min="11278" max="11521" width="9.1328125" style="478"/>
    <col min="11522" max="11522" width="38.73046875" style="478" customWidth="1"/>
    <col min="11523" max="11523" width="10.3984375" style="478" customWidth="1"/>
    <col min="11524" max="11531" width="10.86328125" style="478" customWidth="1"/>
    <col min="11532" max="11532" width="9.86328125" style="478" customWidth="1"/>
    <col min="11533" max="11533" width="9" style="478" customWidth="1"/>
    <col min="11534" max="11777" width="9.1328125" style="478"/>
    <col min="11778" max="11778" width="38.73046875" style="478" customWidth="1"/>
    <col min="11779" max="11779" width="10.3984375" style="478" customWidth="1"/>
    <col min="11780" max="11787" width="10.86328125" style="478" customWidth="1"/>
    <col min="11788" max="11788" width="9.86328125" style="478" customWidth="1"/>
    <col min="11789" max="11789" width="9" style="478" customWidth="1"/>
    <col min="11790" max="12033" width="9.1328125" style="478"/>
    <col min="12034" max="12034" width="38.73046875" style="478" customWidth="1"/>
    <col min="12035" max="12035" width="10.3984375" style="478" customWidth="1"/>
    <col min="12036" max="12043" width="10.86328125" style="478" customWidth="1"/>
    <col min="12044" max="12044" width="9.86328125" style="478" customWidth="1"/>
    <col min="12045" max="12045" width="9" style="478" customWidth="1"/>
    <col min="12046" max="12289" width="9.1328125" style="478"/>
    <col min="12290" max="12290" width="38.73046875" style="478" customWidth="1"/>
    <col min="12291" max="12291" width="10.3984375" style="478" customWidth="1"/>
    <col min="12292" max="12299" width="10.86328125" style="478" customWidth="1"/>
    <col min="12300" max="12300" width="9.86328125" style="478" customWidth="1"/>
    <col min="12301" max="12301" width="9" style="478" customWidth="1"/>
    <col min="12302" max="12545" width="9.1328125" style="478"/>
    <col min="12546" max="12546" width="38.73046875" style="478" customWidth="1"/>
    <col min="12547" max="12547" width="10.3984375" style="478" customWidth="1"/>
    <col min="12548" max="12555" width="10.86328125" style="478" customWidth="1"/>
    <col min="12556" max="12556" width="9.86328125" style="478" customWidth="1"/>
    <col min="12557" max="12557" width="9" style="478" customWidth="1"/>
    <col min="12558" max="12801" width="9.1328125" style="478"/>
    <col min="12802" max="12802" width="38.73046875" style="478" customWidth="1"/>
    <col min="12803" max="12803" width="10.3984375" style="478" customWidth="1"/>
    <col min="12804" max="12811" width="10.86328125" style="478" customWidth="1"/>
    <col min="12812" max="12812" width="9.86328125" style="478" customWidth="1"/>
    <col min="12813" max="12813" width="9" style="478" customWidth="1"/>
    <col min="12814" max="13057" width="9.1328125" style="478"/>
    <col min="13058" max="13058" width="38.73046875" style="478" customWidth="1"/>
    <col min="13059" max="13059" width="10.3984375" style="478" customWidth="1"/>
    <col min="13060" max="13067" width="10.86328125" style="478" customWidth="1"/>
    <col min="13068" max="13068" width="9.86328125" style="478" customWidth="1"/>
    <col min="13069" max="13069" width="9" style="478" customWidth="1"/>
    <col min="13070" max="13313" width="9.1328125" style="478"/>
    <col min="13314" max="13314" width="38.73046875" style="478" customWidth="1"/>
    <col min="13315" max="13315" width="10.3984375" style="478" customWidth="1"/>
    <col min="13316" max="13323" width="10.86328125" style="478" customWidth="1"/>
    <col min="13324" max="13324" width="9.86328125" style="478" customWidth="1"/>
    <col min="13325" max="13325" width="9" style="478" customWidth="1"/>
    <col min="13326" max="13569" width="9.1328125" style="478"/>
    <col min="13570" max="13570" width="38.73046875" style="478" customWidth="1"/>
    <col min="13571" max="13571" width="10.3984375" style="478" customWidth="1"/>
    <col min="13572" max="13579" width="10.86328125" style="478" customWidth="1"/>
    <col min="13580" max="13580" width="9.86328125" style="478" customWidth="1"/>
    <col min="13581" max="13581" width="9" style="478" customWidth="1"/>
    <col min="13582" max="13825" width="9.1328125" style="478"/>
    <col min="13826" max="13826" width="38.73046875" style="478" customWidth="1"/>
    <col min="13827" max="13827" width="10.3984375" style="478" customWidth="1"/>
    <col min="13828" max="13835" width="10.86328125" style="478" customWidth="1"/>
    <col min="13836" max="13836" width="9.86328125" style="478" customWidth="1"/>
    <col min="13837" max="13837" width="9" style="478" customWidth="1"/>
    <col min="13838" max="14081" width="9.1328125" style="478"/>
    <col min="14082" max="14082" width="38.73046875" style="478" customWidth="1"/>
    <col min="14083" max="14083" width="10.3984375" style="478" customWidth="1"/>
    <col min="14084" max="14091" width="10.86328125" style="478" customWidth="1"/>
    <col min="14092" max="14092" width="9.86328125" style="478" customWidth="1"/>
    <col min="14093" max="14093" width="9" style="478" customWidth="1"/>
    <col min="14094" max="14337" width="9.1328125" style="478"/>
    <col min="14338" max="14338" width="38.73046875" style="478" customWidth="1"/>
    <col min="14339" max="14339" width="10.3984375" style="478" customWidth="1"/>
    <col min="14340" max="14347" width="10.86328125" style="478" customWidth="1"/>
    <col min="14348" max="14348" width="9.86328125" style="478" customWidth="1"/>
    <col min="14349" max="14349" width="9" style="478" customWidth="1"/>
    <col min="14350" max="14593" width="9.1328125" style="478"/>
    <col min="14594" max="14594" width="38.73046875" style="478" customWidth="1"/>
    <col min="14595" max="14595" width="10.3984375" style="478" customWidth="1"/>
    <col min="14596" max="14603" width="10.86328125" style="478" customWidth="1"/>
    <col min="14604" max="14604" width="9.86328125" style="478" customWidth="1"/>
    <col min="14605" max="14605" width="9" style="478" customWidth="1"/>
    <col min="14606" max="14849" width="9.1328125" style="478"/>
    <col min="14850" max="14850" width="38.73046875" style="478" customWidth="1"/>
    <col min="14851" max="14851" width="10.3984375" style="478" customWidth="1"/>
    <col min="14852" max="14859" width="10.86328125" style="478" customWidth="1"/>
    <col min="14860" max="14860" width="9.86328125" style="478" customWidth="1"/>
    <col min="14861" max="14861" width="9" style="478" customWidth="1"/>
    <col min="14862" max="15105" width="9.1328125" style="478"/>
    <col min="15106" max="15106" width="38.73046875" style="478" customWidth="1"/>
    <col min="15107" max="15107" width="10.3984375" style="478" customWidth="1"/>
    <col min="15108" max="15115" width="10.86328125" style="478" customWidth="1"/>
    <col min="15116" max="15116" width="9.86328125" style="478" customWidth="1"/>
    <col min="15117" max="15117" width="9" style="478" customWidth="1"/>
    <col min="15118" max="15361" width="9.1328125" style="478"/>
    <col min="15362" max="15362" width="38.73046875" style="478" customWidth="1"/>
    <col min="15363" max="15363" width="10.3984375" style="478" customWidth="1"/>
    <col min="15364" max="15371" width="10.86328125" style="478" customWidth="1"/>
    <col min="15372" max="15372" width="9.86328125" style="478" customWidth="1"/>
    <col min="15373" max="15373" width="9" style="478" customWidth="1"/>
    <col min="15374" max="15617" width="9.1328125" style="478"/>
    <col min="15618" max="15618" width="38.73046875" style="478" customWidth="1"/>
    <col min="15619" max="15619" width="10.3984375" style="478" customWidth="1"/>
    <col min="15620" max="15627" width="10.86328125" style="478" customWidth="1"/>
    <col min="15628" max="15628" width="9.86328125" style="478" customWidth="1"/>
    <col min="15629" max="15629" width="9" style="478" customWidth="1"/>
    <col min="15630" max="15873" width="9.1328125" style="478"/>
    <col min="15874" max="15874" width="38.73046875" style="478" customWidth="1"/>
    <col min="15875" max="15875" width="10.3984375" style="478" customWidth="1"/>
    <col min="15876" max="15883" width="10.86328125" style="478" customWidth="1"/>
    <col min="15884" max="15884" width="9.86328125" style="478" customWidth="1"/>
    <col min="15885" max="15885" width="9" style="478" customWidth="1"/>
    <col min="15886" max="16129" width="9.1328125" style="478"/>
    <col min="16130" max="16130" width="38.73046875" style="478" customWidth="1"/>
    <col min="16131" max="16131" width="10.3984375" style="478" customWidth="1"/>
    <col min="16132" max="16139" width="10.86328125" style="478" customWidth="1"/>
    <col min="16140" max="16140" width="9.86328125" style="478" customWidth="1"/>
    <col min="16141" max="16141" width="9" style="478" customWidth="1"/>
    <col min="16142" max="16384" width="9.1328125" style="478"/>
  </cols>
  <sheetData>
    <row r="1" spans="1:24" ht="13.15" x14ac:dyDescent="0.35">
      <c r="A1" s="1005" t="s">
        <v>626</v>
      </c>
      <c r="B1" s="1005"/>
      <c r="C1" s="1005"/>
      <c r="D1" s="1005"/>
      <c r="E1" s="1005"/>
      <c r="F1" s="1005"/>
      <c r="G1" s="1005"/>
      <c r="H1" s="1005"/>
      <c r="I1" s="1005"/>
      <c r="J1" s="1005"/>
      <c r="K1" s="1005"/>
      <c r="L1" s="1005"/>
      <c r="M1" s="473"/>
    </row>
    <row r="2" spans="1:24" ht="11.65" x14ac:dyDescent="0.35">
      <c r="A2" s="1006" t="s">
        <v>613</v>
      </c>
      <c r="B2" s="1006"/>
      <c r="E2" s="774"/>
    </row>
    <row r="3" spans="1:24" ht="11.65" x14ac:dyDescent="0.35">
      <c r="A3" s="775" t="s">
        <v>0</v>
      </c>
      <c r="B3" s="776"/>
      <c r="E3" s="774"/>
    </row>
    <row r="4" spans="1:24" ht="12.75" x14ac:dyDescent="0.3">
      <c r="A4" s="777"/>
      <c r="B4" s="778"/>
      <c r="C4" s="479"/>
      <c r="D4" s="479"/>
      <c r="E4" s="480"/>
      <c r="F4" s="480"/>
      <c r="G4" s="480"/>
      <c r="H4" s="480"/>
      <c r="I4" s="480"/>
      <c r="J4" s="480"/>
      <c r="K4" s="480"/>
      <c r="L4" s="481"/>
      <c r="M4" s="481"/>
    </row>
    <row r="5" spans="1:24" ht="11.65" x14ac:dyDescent="0.3">
      <c r="A5" s="779"/>
      <c r="B5" s="824" t="s">
        <v>631</v>
      </c>
      <c r="C5" s="780"/>
      <c r="D5" s="780"/>
      <c r="E5" s="780"/>
      <c r="F5" s="780"/>
      <c r="G5" s="780"/>
      <c r="H5" s="780"/>
      <c r="I5" s="780"/>
      <c r="J5" s="780"/>
      <c r="K5" s="780"/>
      <c r="L5" s="781"/>
      <c r="M5" s="823"/>
      <c r="N5" s="824" t="s">
        <v>632</v>
      </c>
      <c r="O5" s="780"/>
      <c r="P5" s="780"/>
      <c r="Q5" s="780"/>
      <c r="R5" s="780"/>
      <c r="S5" s="780"/>
      <c r="T5" s="780"/>
      <c r="U5" s="780"/>
      <c r="V5" s="780"/>
      <c r="W5" s="780"/>
      <c r="X5" s="781"/>
    </row>
    <row r="6" spans="1:24" ht="37.5" customHeight="1" x14ac:dyDescent="0.3">
      <c r="A6" s="782"/>
      <c r="B6" s="758" t="s">
        <v>578</v>
      </c>
      <c r="C6" s="759" t="s">
        <v>579</v>
      </c>
      <c r="D6" s="759" t="s">
        <v>580</v>
      </c>
      <c r="E6" s="759" t="s">
        <v>581</v>
      </c>
      <c r="F6" s="759" t="s">
        <v>582</v>
      </c>
      <c r="G6" s="759" t="s">
        <v>583</v>
      </c>
      <c r="H6" s="759" t="s">
        <v>584</v>
      </c>
      <c r="I6" s="759" t="s">
        <v>585</v>
      </c>
      <c r="J6" s="759" t="s">
        <v>586</v>
      </c>
      <c r="K6" s="759" t="s">
        <v>587</v>
      </c>
      <c r="L6" s="759" t="s">
        <v>8</v>
      </c>
      <c r="M6" s="804"/>
      <c r="N6" s="758" t="s">
        <v>578</v>
      </c>
      <c r="O6" s="759" t="s">
        <v>579</v>
      </c>
      <c r="P6" s="759" t="s">
        <v>580</v>
      </c>
      <c r="Q6" s="759" t="s">
        <v>581</v>
      </c>
      <c r="R6" s="759" t="s">
        <v>582</v>
      </c>
      <c r="S6" s="759" t="s">
        <v>583</v>
      </c>
      <c r="T6" s="759" t="s">
        <v>584</v>
      </c>
      <c r="U6" s="759" t="s">
        <v>585</v>
      </c>
      <c r="V6" s="759" t="s">
        <v>586</v>
      </c>
      <c r="W6" s="759" t="s">
        <v>587</v>
      </c>
      <c r="X6" s="759" t="s">
        <v>8</v>
      </c>
    </row>
    <row r="7" spans="1:24" x14ac:dyDescent="0.3">
      <c r="B7" s="786"/>
      <c r="C7" s="786"/>
      <c r="D7" s="786"/>
      <c r="E7" s="786"/>
      <c r="F7" s="786"/>
      <c r="G7" s="786"/>
      <c r="H7" s="786"/>
      <c r="I7" s="786"/>
      <c r="J7" s="786"/>
      <c r="K7" s="786"/>
      <c r="L7" s="786"/>
      <c r="M7" s="786"/>
      <c r="N7" s="786"/>
      <c r="O7" s="786"/>
      <c r="P7" s="786"/>
      <c r="Q7" s="786"/>
      <c r="R7" s="786"/>
      <c r="S7" s="786"/>
      <c r="T7" s="786"/>
      <c r="U7" s="786"/>
      <c r="V7" s="786"/>
      <c r="W7" s="786"/>
      <c r="X7" s="786"/>
    </row>
    <row r="8" spans="1:24" ht="11.65" x14ac:dyDescent="0.3">
      <c r="A8" s="785" t="s">
        <v>633</v>
      </c>
      <c r="B8" s="786">
        <v>843</v>
      </c>
      <c r="C8" s="786">
        <v>876</v>
      </c>
      <c r="D8" s="786">
        <v>601</v>
      </c>
      <c r="E8" s="786">
        <v>359</v>
      </c>
      <c r="F8" s="786">
        <v>157</v>
      </c>
      <c r="G8" s="786">
        <v>80</v>
      </c>
      <c r="H8" s="786">
        <v>39</v>
      </c>
      <c r="I8" s="786">
        <v>43</v>
      </c>
      <c r="J8" s="786">
        <v>26</v>
      </c>
      <c r="K8" s="786">
        <v>28</v>
      </c>
      <c r="L8" s="786">
        <v>3052</v>
      </c>
      <c r="M8" s="786"/>
      <c r="N8" s="786">
        <v>709</v>
      </c>
      <c r="O8" s="786">
        <v>812</v>
      </c>
      <c r="P8" s="786">
        <v>632</v>
      </c>
      <c r="Q8" s="786">
        <v>413</v>
      </c>
      <c r="R8" s="786">
        <v>220</v>
      </c>
      <c r="S8" s="786">
        <v>91</v>
      </c>
      <c r="T8" s="786">
        <v>68</v>
      </c>
      <c r="U8" s="786">
        <v>48</v>
      </c>
      <c r="V8" s="786">
        <v>29</v>
      </c>
      <c r="W8" s="786">
        <v>30</v>
      </c>
      <c r="X8" s="786">
        <v>3052</v>
      </c>
    </row>
    <row r="9" spans="1:24" x14ac:dyDescent="0.3">
      <c r="A9" s="785"/>
      <c r="B9" s="786"/>
      <c r="C9" s="786"/>
      <c r="D9" s="786"/>
      <c r="E9" s="786"/>
      <c r="F9" s="786"/>
      <c r="G9" s="786"/>
      <c r="H9" s="786"/>
      <c r="I9" s="786"/>
      <c r="J9" s="786"/>
      <c r="K9" s="786"/>
      <c r="L9" s="786"/>
      <c r="M9" s="786"/>
      <c r="N9" s="786"/>
      <c r="O9" s="786"/>
      <c r="P9" s="786"/>
      <c r="Q9" s="786"/>
      <c r="R9" s="786"/>
      <c r="S9" s="786"/>
      <c r="T9" s="786"/>
      <c r="U9" s="786"/>
      <c r="V9" s="786"/>
      <c r="W9" s="786"/>
      <c r="X9" s="786"/>
    </row>
    <row r="10" spans="1:24" ht="11.65" x14ac:dyDescent="0.3">
      <c r="A10" s="788" t="s">
        <v>634</v>
      </c>
      <c r="B10" s="786">
        <v>249</v>
      </c>
      <c r="C10" s="786">
        <v>331</v>
      </c>
      <c r="D10" s="786">
        <v>212</v>
      </c>
      <c r="E10" s="786">
        <v>119</v>
      </c>
      <c r="F10" s="786">
        <v>45</v>
      </c>
      <c r="G10" s="786">
        <v>17</v>
      </c>
      <c r="H10" s="786">
        <v>3</v>
      </c>
      <c r="I10" s="786">
        <v>6</v>
      </c>
      <c r="J10" s="786">
        <v>2</v>
      </c>
      <c r="K10" s="786">
        <v>6</v>
      </c>
      <c r="L10" s="786">
        <v>990</v>
      </c>
      <c r="M10" s="786"/>
      <c r="N10" s="786">
        <v>199</v>
      </c>
      <c r="O10" s="786">
        <v>306</v>
      </c>
      <c r="P10" s="786">
        <v>234</v>
      </c>
      <c r="Q10" s="786">
        <v>130</v>
      </c>
      <c r="R10" s="786">
        <v>75</v>
      </c>
      <c r="S10" s="786">
        <v>19</v>
      </c>
      <c r="T10" s="786">
        <v>11</v>
      </c>
      <c r="U10" s="786">
        <v>8</v>
      </c>
      <c r="V10" s="786">
        <v>2</v>
      </c>
      <c r="W10" s="786">
        <v>6</v>
      </c>
      <c r="X10" s="786">
        <v>990</v>
      </c>
    </row>
    <row r="11" spans="1:24" x14ac:dyDescent="0.3">
      <c r="A11" s="788"/>
      <c r="B11" s="786"/>
      <c r="C11" s="786"/>
      <c r="D11" s="786"/>
      <c r="E11" s="786"/>
      <c r="F11" s="786"/>
      <c r="G11" s="786"/>
      <c r="H11" s="786"/>
      <c r="I11" s="786"/>
      <c r="J11" s="786"/>
      <c r="K11" s="786"/>
      <c r="L11" s="786"/>
      <c r="M11" s="786"/>
      <c r="N11" s="786"/>
      <c r="O11" s="786"/>
      <c r="P11" s="786"/>
      <c r="Q11" s="786"/>
      <c r="R11" s="786"/>
      <c r="S11" s="786"/>
      <c r="T11" s="786"/>
      <c r="U11" s="786"/>
      <c r="V11" s="786"/>
      <c r="W11" s="786"/>
      <c r="X11" s="786"/>
    </row>
    <row r="12" spans="1:24" ht="11.65" x14ac:dyDescent="0.3">
      <c r="A12" s="788" t="s">
        <v>635</v>
      </c>
      <c r="B12" s="786">
        <v>578</v>
      </c>
      <c r="C12" s="786">
        <v>543</v>
      </c>
      <c r="D12" s="786">
        <v>389</v>
      </c>
      <c r="E12" s="786">
        <v>240</v>
      </c>
      <c r="F12" s="786">
        <v>111</v>
      </c>
      <c r="G12" s="786">
        <v>62</v>
      </c>
      <c r="H12" s="786">
        <v>36</v>
      </c>
      <c r="I12" s="786">
        <v>37</v>
      </c>
      <c r="J12" s="786">
        <v>24</v>
      </c>
      <c r="K12" s="786">
        <v>22</v>
      </c>
      <c r="L12" s="786">
        <v>2042</v>
      </c>
      <c r="M12" s="786"/>
      <c r="N12" s="786">
        <v>495</v>
      </c>
      <c r="O12" s="786">
        <v>503</v>
      </c>
      <c r="P12" s="786">
        <v>398</v>
      </c>
      <c r="Q12" s="786">
        <v>283</v>
      </c>
      <c r="R12" s="786">
        <v>144</v>
      </c>
      <c r="S12" s="786">
        <v>72</v>
      </c>
      <c r="T12" s="786">
        <v>56</v>
      </c>
      <c r="U12" s="786">
        <v>40</v>
      </c>
      <c r="V12" s="786">
        <v>27</v>
      </c>
      <c r="W12" s="786">
        <v>24</v>
      </c>
      <c r="X12" s="786">
        <v>2042</v>
      </c>
    </row>
    <row r="13" spans="1:24" ht="11.65" x14ac:dyDescent="0.3">
      <c r="A13" s="855" t="s">
        <v>669</v>
      </c>
      <c r="B13" s="786">
        <v>289</v>
      </c>
      <c r="C13" s="786">
        <v>180</v>
      </c>
      <c r="D13" s="786">
        <v>62</v>
      </c>
      <c r="E13" s="786">
        <v>27</v>
      </c>
      <c r="F13" s="786">
        <v>9</v>
      </c>
      <c r="G13" s="786">
        <v>6</v>
      </c>
      <c r="H13" s="786">
        <v>2</v>
      </c>
      <c r="I13" s="786">
        <v>0</v>
      </c>
      <c r="J13" s="786">
        <v>0</v>
      </c>
      <c r="K13" s="786">
        <v>0</v>
      </c>
      <c r="L13" s="786">
        <v>575</v>
      </c>
      <c r="M13" s="786"/>
      <c r="N13" s="786">
        <v>252</v>
      </c>
      <c r="O13" s="786">
        <v>185</v>
      </c>
      <c r="P13" s="786">
        <v>79</v>
      </c>
      <c r="Q13" s="786">
        <v>32</v>
      </c>
      <c r="R13" s="786">
        <v>15</v>
      </c>
      <c r="S13" s="786">
        <v>7</v>
      </c>
      <c r="T13" s="786">
        <v>5</v>
      </c>
      <c r="U13" s="786">
        <v>0</v>
      </c>
      <c r="V13" s="786">
        <v>0</v>
      </c>
      <c r="W13" s="786">
        <v>0</v>
      </c>
      <c r="X13" s="786">
        <v>575</v>
      </c>
    </row>
    <row r="14" spans="1:24" ht="11.65" x14ac:dyDescent="0.3">
      <c r="A14" s="855" t="s">
        <v>670</v>
      </c>
      <c r="B14" s="786">
        <v>222</v>
      </c>
      <c r="C14" s="786">
        <v>350</v>
      </c>
      <c r="D14" s="786">
        <v>315</v>
      </c>
      <c r="E14" s="786">
        <v>205</v>
      </c>
      <c r="F14" s="786">
        <v>97</v>
      </c>
      <c r="G14" s="786">
        <v>52</v>
      </c>
      <c r="H14" s="786">
        <v>33</v>
      </c>
      <c r="I14" s="786">
        <v>37</v>
      </c>
      <c r="J14" s="786">
        <v>24</v>
      </c>
      <c r="K14" s="786">
        <v>22</v>
      </c>
      <c r="L14" s="786">
        <v>1357</v>
      </c>
      <c r="M14" s="786"/>
      <c r="N14" s="786">
        <v>180</v>
      </c>
      <c r="O14" s="786">
        <v>303</v>
      </c>
      <c r="P14" s="786">
        <v>307</v>
      </c>
      <c r="Q14" s="786">
        <v>244</v>
      </c>
      <c r="R14" s="786">
        <v>124</v>
      </c>
      <c r="S14" s="786">
        <v>60</v>
      </c>
      <c r="T14" s="786">
        <v>48</v>
      </c>
      <c r="U14" s="786">
        <v>40</v>
      </c>
      <c r="V14" s="786">
        <v>27</v>
      </c>
      <c r="W14" s="786">
        <v>24</v>
      </c>
      <c r="X14" s="786">
        <v>1357</v>
      </c>
    </row>
    <row r="15" spans="1:24" ht="11.65" x14ac:dyDescent="0.3">
      <c r="A15" s="855" t="s">
        <v>671</v>
      </c>
      <c r="B15" s="786">
        <v>9</v>
      </c>
      <c r="C15" s="786">
        <v>11</v>
      </c>
      <c r="D15" s="786">
        <v>11</v>
      </c>
      <c r="E15" s="786">
        <v>8</v>
      </c>
      <c r="F15" s="786">
        <v>5</v>
      </c>
      <c r="G15" s="786">
        <v>4</v>
      </c>
      <c r="H15" s="786">
        <v>1</v>
      </c>
      <c r="I15" s="786">
        <v>0</v>
      </c>
      <c r="J15" s="786">
        <v>0</v>
      </c>
      <c r="K15" s="786">
        <v>0</v>
      </c>
      <c r="L15" s="786">
        <v>49</v>
      </c>
      <c r="M15" s="786"/>
      <c r="N15" s="786">
        <v>7</v>
      </c>
      <c r="O15" s="786">
        <v>11</v>
      </c>
      <c r="P15" s="786">
        <v>11</v>
      </c>
      <c r="Q15" s="786">
        <v>7</v>
      </c>
      <c r="R15" s="786">
        <v>5</v>
      </c>
      <c r="S15" s="786">
        <v>5</v>
      </c>
      <c r="T15" s="786">
        <v>3</v>
      </c>
      <c r="U15" s="786">
        <v>0</v>
      </c>
      <c r="V15" s="786">
        <v>0</v>
      </c>
      <c r="W15" s="786">
        <v>0</v>
      </c>
      <c r="X15" s="786">
        <v>49</v>
      </c>
    </row>
    <row r="16" spans="1:24" ht="11.65" x14ac:dyDescent="0.3">
      <c r="A16" s="855" t="s">
        <v>672</v>
      </c>
      <c r="B16" s="786">
        <v>31</v>
      </c>
      <c r="C16" s="786">
        <v>1</v>
      </c>
      <c r="D16" s="786">
        <v>1</v>
      </c>
      <c r="E16" s="786">
        <v>0</v>
      </c>
      <c r="F16" s="786">
        <v>0</v>
      </c>
      <c r="G16" s="786">
        <v>0</v>
      </c>
      <c r="H16" s="786">
        <v>0</v>
      </c>
      <c r="I16" s="786">
        <v>0</v>
      </c>
      <c r="J16" s="786">
        <v>0</v>
      </c>
      <c r="K16" s="786">
        <v>0</v>
      </c>
      <c r="L16" s="786">
        <v>33</v>
      </c>
      <c r="M16" s="786"/>
      <c r="N16" s="786">
        <v>30</v>
      </c>
      <c r="O16" s="786">
        <v>2</v>
      </c>
      <c r="P16" s="786">
        <v>1</v>
      </c>
      <c r="Q16" s="786">
        <v>0</v>
      </c>
      <c r="R16" s="786">
        <v>0</v>
      </c>
      <c r="S16" s="786">
        <v>0</v>
      </c>
      <c r="T16" s="786">
        <v>0</v>
      </c>
      <c r="U16" s="786">
        <v>0</v>
      </c>
      <c r="V16" s="786">
        <v>0</v>
      </c>
      <c r="W16" s="786">
        <v>0</v>
      </c>
      <c r="X16" s="786">
        <v>33</v>
      </c>
    </row>
    <row r="17" spans="1:24" ht="11.65" x14ac:dyDescent="0.3">
      <c r="A17" s="855" t="s">
        <v>673</v>
      </c>
      <c r="B17" s="786">
        <v>27</v>
      </c>
      <c r="C17" s="786">
        <v>1</v>
      </c>
      <c r="D17" s="786">
        <v>0</v>
      </c>
      <c r="E17" s="786">
        <v>0</v>
      </c>
      <c r="F17" s="786">
        <v>0</v>
      </c>
      <c r="G17" s="786">
        <v>0</v>
      </c>
      <c r="H17" s="786">
        <v>0</v>
      </c>
      <c r="I17" s="786">
        <v>0</v>
      </c>
      <c r="J17" s="786">
        <v>0</v>
      </c>
      <c r="K17" s="786">
        <v>0</v>
      </c>
      <c r="L17" s="786">
        <v>28</v>
      </c>
      <c r="M17" s="786"/>
      <c r="N17" s="786">
        <v>26</v>
      </c>
      <c r="O17" s="786">
        <v>2</v>
      </c>
      <c r="P17" s="786">
        <v>0</v>
      </c>
      <c r="Q17" s="786">
        <v>0</v>
      </c>
      <c r="R17" s="786">
        <v>0</v>
      </c>
      <c r="S17" s="786">
        <v>0</v>
      </c>
      <c r="T17" s="786">
        <v>0</v>
      </c>
      <c r="U17" s="786">
        <v>0</v>
      </c>
      <c r="V17" s="786">
        <v>0</v>
      </c>
      <c r="W17" s="786">
        <v>0</v>
      </c>
      <c r="X17" s="786">
        <v>28</v>
      </c>
    </row>
    <row r="18" spans="1:24" x14ac:dyDescent="0.3">
      <c r="A18" s="855"/>
      <c r="B18" s="786"/>
      <c r="C18" s="786"/>
      <c r="D18" s="786"/>
      <c r="E18" s="786"/>
      <c r="F18" s="786"/>
      <c r="G18" s="786"/>
      <c r="H18" s="786"/>
      <c r="I18" s="786"/>
      <c r="J18" s="786"/>
      <c r="K18" s="786"/>
      <c r="L18" s="786"/>
      <c r="M18" s="786"/>
      <c r="N18" s="786"/>
      <c r="O18" s="786"/>
      <c r="P18" s="786"/>
      <c r="Q18" s="786"/>
      <c r="R18" s="786"/>
      <c r="S18" s="786"/>
      <c r="T18" s="786"/>
      <c r="U18" s="786"/>
      <c r="V18" s="786"/>
      <c r="W18" s="786"/>
      <c r="X18" s="786"/>
    </row>
    <row r="19" spans="1:24" ht="11.65" x14ac:dyDescent="0.3">
      <c r="A19" s="788" t="s">
        <v>638</v>
      </c>
      <c r="B19" s="786">
        <v>15</v>
      </c>
      <c r="C19" s="786">
        <v>2</v>
      </c>
      <c r="D19" s="786">
        <v>0</v>
      </c>
      <c r="E19" s="786">
        <v>0</v>
      </c>
      <c r="F19" s="786">
        <v>0</v>
      </c>
      <c r="G19" s="786">
        <v>0</v>
      </c>
      <c r="H19" s="786">
        <v>0</v>
      </c>
      <c r="I19" s="786">
        <v>0</v>
      </c>
      <c r="J19" s="786">
        <v>0</v>
      </c>
      <c r="K19" s="786">
        <v>0</v>
      </c>
      <c r="L19" s="786">
        <v>17</v>
      </c>
      <c r="M19" s="786"/>
      <c r="N19" s="786">
        <v>15</v>
      </c>
      <c r="O19" s="786">
        <v>2</v>
      </c>
      <c r="P19" s="786">
        <v>0</v>
      </c>
      <c r="Q19" s="786">
        <v>0</v>
      </c>
      <c r="R19" s="786">
        <v>0</v>
      </c>
      <c r="S19" s="786">
        <v>0</v>
      </c>
      <c r="T19" s="786">
        <v>0</v>
      </c>
      <c r="U19" s="786">
        <v>0</v>
      </c>
      <c r="V19" s="786">
        <v>0</v>
      </c>
      <c r="W19" s="786">
        <v>0</v>
      </c>
      <c r="X19" s="786">
        <v>17</v>
      </c>
    </row>
    <row r="20" spans="1:24" x14ac:dyDescent="0.3">
      <c r="A20" s="855"/>
      <c r="B20" s="786"/>
      <c r="C20" s="786"/>
      <c r="D20" s="786"/>
      <c r="E20" s="786"/>
      <c r="F20" s="786"/>
      <c r="G20" s="786"/>
      <c r="H20" s="786"/>
      <c r="I20" s="786"/>
      <c r="J20" s="786"/>
      <c r="K20" s="786"/>
      <c r="L20" s="786"/>
      <c r="M20" s="786"/>
      <c r="N20" s="786"/>
      <c r="O20" s="786"/>
      <c r="P20" s="786"/>
      <c r="Q20" s="786"/>
      <c r="R20" s="786"/>
      <c r="S20" s="786"/>
      <c r="T20" s="786"/>
      <c r="U20" s="786"/>
      <c r="V20" s="786"/>
      <c r="W20" s="786"/>
      <c r="X20" s="786"/>
    </row>
    <row r="21" spans="1:24" ht="11.65" x14ac:dyDescent="0.3">
      <c r="A21" s="785" t="s">
        <v>639</v>
      </c>
      <c r="B21" s="786">
        <v>526</v>
      </c>
      <c r="C21" s="786">
        <v>35</v>
      </c>
      <c r="D21" s="786">
        <v>43</v>
      </c>
      <c r="E21" s="786">
        <v>33</v>
      </c>
      <c r="F21" s="786">
        <v>29</v>
      </c>
      <c r="G21" s="786">
        <v>20</v>
      </c>
      <c r="H21" s="786">
        <v>18</v>
      </c>
      <c r="I21" s="786">
        <v>10</v>
      </c>
      <c r="J21" s="786">
        <v>1</v>
      </c>
      <c r="K21" s="786">
        <v>0</v>
      </c>
      <c r="L21" s="786">
        <v>715</v>
      </c>
      <c r="M21" s="786"/>
      <c r="N21" s="786">
        <v>521</v>
      </c>
      <c r="O21" s="786">
        <v>35</v>
      </c>
      <c r="P21" s="786">
        <v>31</v>
      </c>
      <c r="Q21" s="786">
        <v>38</v>
      </c>
      <c r="R21" s="786">
        <v>27</v>
      </c>
      <c r="S21" s="786">
        <v>27</v>
      </c>
      <c r="T21" s="786">
        <v>20</v>
      </c>
      <c r="U21" s="786">
        <v>13</v>
      </c>
      <c r="V21" s="786">
        <v>3</v>
      </c>
      <c r="W21" s="786">
        <v>0</v>
      </c>
      <c r="X21" s="786">
        <v>715</v>
      </c>
    </row>
    <row r="22" spans="1:24" x14ac:dyDescent="0.3">
      <c r="A22" s="789"/>
      <c r="B22" s="790"/>
      <c r="C22" s="791"/>
      <c r="D22" s="791"/>
      <c r="E22" s="791"/>
      <c r="F22" s="791"/>
      <c r="G22" s="791"/>
      <c r="H22" s="791"/>
      <c r="I22" s="791"/>
      <c r="J22" s="791"/>
      <c r="K22" s="791"/>
      <c r="L22" s="792"/>
      <c r="M22" s="792"/>
      <c r="N22" s="792"/>
      <c r="O22" s="792"/>
      <c r="P22" s="792"/>
      <c r="Q22" s="792"/>
      <c r="R22" s="792"/>
      <c r="S22" s="792"/>
      <c r="T22" s="792"/>
      <c r="U22" s="792"/>
      <c r="V22" s="792"/>
      <c r="W22" s="792"/>
      <c r="X22" s="792"/>
    </row>
    <row r="23" spans="1:24" s="796" customFormat="1" x14ac:dyDescent="0.35">
      <c r="A23" s="793"/>
      <c r="B23" s="794"/>
      <c r="C23" s="795"/>
      <c r="D23" s="795"/>
      <c r="E23" s="795"/>
      <c r="F23" s="795"/>
      <c r="G23" s="795"/>
      <c r="H23" s="795"/>
      <c r="I23" s="795"/>
      <c r="J23" s="795"/>
      <c r="K23" s="795"/>
      <c r="X23" s="462" t="s">
        <v>614</v>
      </c>
    </row>
    <row r="24" spans="1:24" s="796" customFormat="1" x14ac:dyDescent="0.35">
      <c r="A24" s="793"/>
      <c r="B24" s="794"/>
      <c r="C24" s="795"/>
      <c r="D24" s="795"/>
      <c r="E24" s="795"/>
      <c r="F24" s="795"/>
      <c r="G24" s="795"/>
      <c r="H24" s="795"/>
      <c r="I24" s="795"/>
      <c r="J24" s="795"/>
      <c r="K24" s="795"/>
      <c r="L24" s="462"/>
      <c r="M24" s="462"/>
    </row>
    <row r="25" spans="1:24" ht="15" customHeight="1" x14ac:dyDescent="0.3">
      <c r="A25" s="1004" t="s">
        <v>629</v>
      </c>
      <c r="B25" s="1004"/>
      <c r="C25" s="1004"/>
      <c r="D25" s="1004"/>
      <c r="E25" s="1004"/>
      <c r="F25" s="1004"/>
      <c r="G25" s="1004"/>
      <c r="H25" s="1004"/>
      <c r="I25" s="1004"/>
      <c r="J25" s="1004"/>
      <c r="K25" s="1004"/>
      <c r="L25" s="1004"/>
      <c r="M25" s="756"/>
    </row>
    <row r="26" spans="1:24" ht="34.5" customHeight="1" x14ac:dyDescent="0.3">
      <c r="A26" s="915" t="s">
        <v>630</v>
      </c>
      <c r="B26" s="915"/>
      <c r="C26" s="915"/>
      <c r="D26" s="915"/>
      <c r="E26" s="915"/>
      <c r="F26" s="915"/>
      <c r="G26" s="915"/>
      <c r="H26" s="915"/>
      <c r="I26" s="915"/>
      <c r="J26" s="915"/>
      <c r="K26" s="915"/>
      <c r="L26" s="915"/>
      <c r="M26" s="915"/>
      <c r="N26" s="915"/>
      <c r="O26" s="915"/>
      <c r="P26" s="915"/>
      <c r="Q26" s="915"/>
      <c r="R26" s="915"/>
      <c r="S26" s="915"/>
      <c r="T26" s="915"/>
      <c r="U26" s="915"/>
      <c r="V26" s="915"/>
      <c r="W26" s="915"/>
      <c r="X26" s="915"/>
    </row>
    <row r="27" spans="1:24" ht="21.75" customHeight="1" x14ac:dyDescent="0.3">
      <c r="A27" s="918" t="s">
        <v>642</v>
      </c>
      <c r="B27" s="918"/>
      <c r="C27" s="918"/>
      <c r="D27" s="918"/>
      <c r="E27" s="918"/>
      <c r="F27" s="918"/>
      <c r="G27" s="918"/>
      <c r="H27" s="918"/>
      <c r="I27" s="918"/>
      <c r="J27" s="918"/>
      <c r="K27" s="918"/>
      <c r="L27" s="918"/>
      <c r="M27" s="918"/>
      <c r="N27" s="918"/>
      <c r="O27" s="918"/>
      <c r="P27" s="918"/>
      <c r="Q27" s="918"/>
      <c r="R27" s="918"/>
      <c r="S27" s="918"/>
      <c r="T27" s="918"/>
      <c r="U27" s="918"/>
      <c r="V27" s="918"/>
      <c r="W27" s="918"/>
      <c r="X27" s="757"/>
    </row>
    <row r="28" spans="1:24" ht="13.5" customHeight="1" x14ac:dyDescent="0.3">
      <c r="A28" s="941" t="s">
        <v>636</v>
      </c>
      <c r="B28" s="941"/>
      <c r="C28" s="941"/>
      <c r="D28" s="941"/>
      <c r="E28" s="941"/>
      <c r="F28" s="941"/>
      <c r="G28" s="941"/>
      <c r="H28" s="941"/>
      <c r="I28" s="941"/>
      <c r="J28" s="941"/>
      <c r="K28" s="941"/>
      <c r="L28" s="941"/>
      <c r="M28" s="941"/>
      <c r="N28" s="941"/>
      <c r="O28" s="941"/>
      <c r="P28" s="941"/>
      <c r="Q28" s="941"/>
      <c r="R28" s="941"/>
      <c r="S28" s="941"/>
      <c r="T28" s="941"/>
      <c r="U28" s="941"/>
      <c r="V28" s="941"/>
      <c r="W28" s="941"/>
    </row>
    <row r="29" spans="1:24" ht="12" customHeight="1" x14ac:dyDescent="0.3">
      <c r="A29" s="1004" t="s">
        <v>637</v>
      </c>
      <c r="B29" s="1004"/>
      <c r="C29" s="1004"/>
      <c r="D29" s="1004"/>
      <c r="E29" s="1004"/>
      <c r="F29" s="1004"/>
      <c r="G29" s="1004"/>
      <c r="H29" s="1004"/>
      <c r="I29" s="756"/>
      <c r="J29" s="756"/>
      <c r="K29" s="756"/>
      <c r="L29" s="756"/>
      <c r="M29" s="756"/>
      <c r="N29" s="785"/>
    </row>
    <row r="30" spans="1:24" ht="15" customHeight="1" x14ac:dyDescent="0.3">
      <c r="A30" s="481" t="s">
        <v>640</v>
      </c>
      <c r="B30" s="481"/>
      <c r="C30" s="481"/>
      <c r="D30" s="481"/>
      <c r="E30" s="481"/>
      <c r="F30" s="481"/>
      <c r="G30" s="481"/>
      <c r="H30" s="481"/>
      <c r="I30" s="481"/>
      <c r="J30" s="481"/>
      <c r="K30" s="481"/>
      <c r="L30" s="481"/>
      <c r="M30" s="481"/>
    </row>
    <row r="31" spans="1:24" x14ac:dyDescent="0.3">
      <c r="A31" s="797" t="s">
        <v>641</v>
      </c>
      <c r="B31" s="798"/>
      <c r="C31" s="799"/>
      <c r="D31" s="799"/>
      <c r="E31" s="800"/>
      <c r="F31" s="800"/>
      <c r="G31" s="800"/>
      <c r="H31" s="800"/>
      <c r="I31" s="800"/>
      <c r="J31" s="800"/>
      <c r="K31" s="800"/>
      <c r="L31" s="798"/>
      <c r="M31" s="798"/>
    </row>
  </sheetData>
  <sheetProtection sheet="1" objects="1" scenarios="1"/>
  <mergeCells count="7">
    <mergeCell ref="A29:H29"/>
    <mergeCell ref="A26:X26"/>
    <mergeCell ref="A27:W27"/>
    <mergeCell ref="A28:W28"/>
    <mergeCell ref="A1:L1"/>
    <mergeCell ref="A2:B2"/>
    <mergeCell ref="A25:L25"/>
  </mergeCells>
  <pageMargins left="0.70866141732283472" right="0.7086614173228347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sqref="A1:L1"/>
    </sheetView>
  </sheetViews>
  <sheetFormatPr defaultRowHeight="10.15" x14ac:dyDescent="0.3"/>
  <cols>
    <col min="1" max="1" width="34.59765625" style="717" customWidth="1"/>
    <col min="2" max="2" width="7.3984375" style="478" customWidth="1"/>
    <col min="3" max="4" width="9.59765625" style="716" customWidth="1"/>
    <col min="5" max="10" width="9.59765625" style="477" customWidth="1"/>
    <col min="11" max="11" width="9.86328125" style="477" customWidth="1"/>
    <col min="12" max="12" width="9" style="478" customWidth="1"/>
    <col min="13" max="13" width="1.73046875" style="478" customWidth="1"/>
    <col min="14" max="257" width="9.1328125" style="478"/>
    <col min="258" max="258" width="38.73046875" style="478" customWidth="1"/>
    <col min="259" max="259" width="10.3984375" style="478" customWidth="1"/>
    <col min="260" max="267" width="10.86328125" style="478" customWidth="1"/>
    <col min="268" max="268" width="9.86328125" style="478" customWidth="1"/>
    <col min="269" max="269" width="9" style="478" customWidth="1"/>
    <col min="270" max="513" width="9.1328125" style="478"/>
    <col min="514" max="514" width="38.73046875" style="478" customWidth="1"/>
    <col min="515" max="515" width="10.3984375" style="478" customWidth="1"/>
    <col min="516" max="523" width="10.86328125" style="478" customWidth="1"/>
    <col min="524" max="524" width="9.86328125" style="478" customWidth="1"/>
    <col min="525" max="525" width="9" style="478" customWidth="1"/>
    <col min="526" max="769" width="9.1328125" style="478"/>
    <col min="770" max="770" width="38.73046875" style="478" customWidth="1"/>
    <col min="771" max="771" width="10.3984375" style="478" customWidth="1"/>
    <col min="772" max="779" width="10.86328125" style="478" customWidth="1"/>
    <col min="780" max="780" width="9.86328125" style="478" customWidth="1"/>
    <col min="781" max="781" width="9" style="478" customWidth="1"/>
    <col min="782" max="1025" width="9.1328125" style="478"/>
    <col min="1026" max="1026" width="38.73046875" style="478" customWidth="1"/>
    <col min="1027" max="1027" width="10.3984375" style="478" customWidth="1"/>
    <col min="1028" max="1035" width="10.86328125" style="478" customWidth="1"/>
    <col min="1036" max="1036" width="9.86328125" style="478" customWidth="1"/>
    <col min="1037" max="1037" width="9" style="478" customWidth="1"/>
    <col min="1038" max="1281" width="9.1328125" style="478"/>
    <col min="1282" max="1282" width="38.73046875" style="478" customWidth="1"/>
    <col min="1283" max="1283" width="10.3984375" style="478" customWidth="1"/>
    <col min="1284" max="1291" width="10.86328125" style="478" customWidth="1"/>
    <col min="1292" max="1292" width="9.86328125" style="478" customWidth="1"/>
    <col min="1293" max="1293" width="9" style="478" customWidth="1"/>
    <col min="1294" max="1537" width="9.1328125" style="478"/>
    <col min="1538" max="1538" width="38.73046875" style="478" customWidth="1"/>
    <col min="1539" max="1539" width="10.3984375" style="478" customWidth="1"/>
    <col min="1540" max="1547" width="10.86328125" style="478" customWidth="1"/>
    <col min="1548" max="1548" width="9.86328125" style="478" customWidth="1"/>
    <col min="1549" max="1549" width="9" style="478" customWidth="1"/>
    <col min="1550" max="1793" width="9.1328125" style="478"/>
    <col min="1794" max="1794" width="38.73046875" style="478" customWidth="1"/>
    <col min="1795" max="1795" width="10.3984375" style="478" customWidth="1"/>
    <col min="1796" max="1803" width="10.86328125" style="478" customWidth="1"/>
    <col min="1804" max="1804" width="9.86328125" style="478" customWidth="1"/>
    <col min="1805" max="1805" width="9" style="478" customWidth="1"/>
    <col min="1806" max="2049" width="9.1328125" style="478"/>
    <col min="2050" max="2050" width="38.73046875" style="478" customWidth="1"/>
    <col min="2051" max="2051" width="10.3984375" style="478" customWidth="1"/>
    <col min="2052" max="2059" width="10.86328125" style="478" customWidth="1"/>
    <col min="2060" max="2060" width="9.86328125" style="478" customWidth="1"/>
    <col min="2061" max="2061" width="9" style="478" customWidth="1"/>
    <col min="2062" max="2305" width="9.1328125" style="478"/>
    <col min="2306" max="2306" width="38.73046875" style="478" customWidth="1"/>
    <col min="2307" max="2307" width="10.3984375" style="478" customWidth="1"/>
    <col min="2308" max="2315" width="10.86328125" style="478" customWidth="1"/>
    <col min="2316" max="2316" width="9.86328125" style="478" customWidth="1"/>
    <col min="2317" max="2317" width="9" style="478" customWidth="1"/>
    <col min="2318" max="2561" width="9.1328125" style="478"/>
    <col min="2562" max="2562" width="38.73046875" style="478" customWidth="1"/>
    <col min="2563" max="2563" width="10.3984375" style="478" customWidth="1"/>
    <col min="2564" max="2571" width="10.86328125" style="478" customWidth="1"/>
    <col min="2572" max="2572" width="9.86328125" style="478" customWidth="1"/>
    <col min="2573" max="2573" width="9" style="478" customWidth="1"/>
    <col min="2574" max="2817" width="9.1328125" style="478"/>
    <col min="2818" max="2818" width="38.73046875" style="478" customWidth="1"/>
    <col min="2819" max="2819" width="10.3984375" style="478" customWidth="1"/>
    <col min="2820" max="2827" width="10.86328125" style="478" customWidth="1"/>
    <col min="2828" max="2828" width="9.86328125" style="478" customWidth="1"/>
    <col min="2829" max="2829" width="9" style="478" customWidth="1"/>
    <col min="2830" max="3073" width="9.1328125" style="478"/>
    <col min="3074" max="3074" width="38.73046875" style="478" customWidth="1"/>
    <col min="3075" max="3075" width="10.3984375" style="478" customWidth="1"/>
    <col min="3076" max="3083" width="10.86328125" style="478" customWidth="1"/>
    <col min="3084" max="3084" width="9.86328125" style="478" customWidth="1"/>
    <col min="3085" max="3085" width="9" style="478" customWidth="1"/>
    <col min="3086" max="3329" width="9.1328125" style="478"/>
    <col min="3330" max="3330" width="38.73046875" style="478" customWidth="1"/>
    <col min="3331" max="3331" width="10.3984375" style="478" customWidth="1"/>
    <col min="3332" max="3339" width="10.86328125" style="478" customWidth="1"/>
    <col min="3340" max="3340" width="9.86328125" style="478" customWidth="1"/>
    <col min="3341" max="3341" width="9" style="478" customWidth="1"/>
    <col min="3342" max="3585" width="9.1328125" style="478"/>
    <col min="3586" max="3586" width="38.73046875" style="478" customWidth="1"/>
    <col min="3587" max="3587" width="10.3984375" style="478" customWidth="1"/>
    <col min="3588" max="3595" width="10.86328125" style="478" customWidth="1"/>
    <col min="3596" max="3596" width="9.86328125" style="478" customWidth="1"/>
    <col min="3597" max="3597" width="9" style="478" customWidth="1"/>
    <col min="3598" max="3841" width="9.1328125" style="478"/>
    <col min="3842" max="3842" width="38.73046875" style="478" customWidth="1"/>
    <col min="3843" max="3843" width="10.3984375" style="478" customWidth="1"/>
    <col min="3844" max="3851" width="10.86328125" style="478" customWidth="1"/>
    <col min="3852" max="3852" width="9.86328125" style="478" customWidth="1"/>
    <col min="3853" max="3853" width="9" style="478" customWidth="1"/>
    <col min="3854" max="4097" width="9.1328125" style="478"/>
    <col min="4098" max="4098" width="38.73046875" style="478" customWidth="1"/>
    <col min="4099" max="4099" width="10.3984375" style="478" customWidth="1"/>
    <col min="4100" max="4107" width="10.86328125" style="478" customWidth="1"/>
    <col min="4108" max="4108" width="9.86328125" style="478" customWidth="1"/>
    <col min="4109" max="4109" width="9" style="478" customWidth="1"/>
    <col min="4110" max="4353" width="9.1328125" style="478"/>
    <col min="4354" max="4354" width="38.73046875" style="478" customWidth="1"/>
    <col min="4355" max="4355" width="10.3984375" style="478" customWidth="1"/>
    <col min="4356" max="4363" width="10.86328125" style="478" customWidth="1"/>
    <col min="4364" max="4364" width="9.86328125" style="478" customWidth="1"/>
    <col min="4365" max="4365" width="9" style="478" customWidth="1"/>
    <col min="4366" max="4609" width="9.1328125" style="478"/>
    <col min="4610" max="4610" width="38.73046875" style="478" customWidth="1"/>
    <col min="4611" max="4611" width="10.3984375" style="478" customWidth="1"/>
    <col min="4612" max="4619" width="10.86328125" style="478" customWidth="1"/>
    <col min="4620" max="4620" width="9.86328125" style="478" customWidth="1"/>
    <col min="4621" max="4621" width="9" style="478" customWidth="1"/>
    <col min="4622" max="4865" width="9.1328125" style="478"/>
    <col min="4866" max="4866" width="38.73046875" style="478" customWidth="1"/>
    <col min="4867" max="4867" width="10.3984375" style="478" customWidth="1"/>
    <col min="4868" max="4875" width="10.86328125" style="478" customWidth="1"/>
    <col min="4876" max="4876" width="9.86328125" style="478" customWidth="1"/>
    <col min="4877" max="4877" width="9" style="478" customWidth="1"/>
    <col min="4878" max="5121" width="9.1328125" style="478"/>
    <col min="5122" max="5122" width="38.73046875" style="478" customWidth="1"/>
    <col min="5123" max="5123" width="10.3984375" style="478" customWidth="1"/>
    <col min="5124" max="5131" width="10.86328125" style="478" customWidth="1"/>
    <col min="5132" max="5132" width="9.86328125" style="478" customWidth="1"/>
    <col min="5133" max="5133" width="9" style="478" customWidth="1"/>
    <col min="5134" max="5377" width="9.1328125" style="478"/>
    <col min="5378" max="5378" width="38.73046875" style="478" customWidth="1"/>
    <col min="5379" max="5379" width="10.3984375" style="478" customWidth="1"/>
    <col min="5380" max="5387" width="10.86328125" style="478" customWidth="1"/>
    <col min="5388" max="5388" width="9.86328125" style="478" customWidth="1"/>
    <col min="5389" max="5389" width="9" style="478" customWidth="1"/>
    <col min="5390" max="5633" width="9.1328125" style="478"/>
    <col min="5634" max="5634" width="38.73046875" style="478" customWidth="1"/>
    <col min="5635" max="5635" width="10.3984375" style="478" customWidth="1"/>
    <col min="5636" max="5643" width="10.86328125" style="478" customWidth="1"/>
    <col min="5644" max="5644" width="9.86328125" style="478" customWidth="1"/>
    <col min="5645" max="5645" width="9" style="478" customWidth="1"/>
    <col min="5646" max="5889" width="9.1328125" style="478"/>
    <col min="5890" max="5890" width="38.73046875" style="478" customWidth="1"/>
    <col min="5891" max="5891" width="10.3984375" style="478" customWidth="1"/>
    <col min="5892" max="5899" width="10.86328125" style="478" customWidth="1"/>
    <col min="5900" max="5900" width="9.86328125" style="478" customWidth="1"/>
    <col min="5901" max="5901" width="9" style="478" customWidth="1"/>
    <col min="5902" max="6145" width="9.1328125" style="478"/>
    <col min="6146" max="6146" width="38.73046875" style="478" customWidth="1"/>
    <col min="6147" max="6147" width="10.3984375" style="478" customWidth="1"/>
    <col min="6148" max="6155" width="10.86328125" style="478" customWidth="1"/>
    <col min="6156" max="6156" width="9.86328125" style="478" customWidth="1"/>
    <col min="6157" max="6157" width="9" style="478" customWidth="1"/>
    <col min="6158" max="6401" width="9.1328125" style="478"/>
    <col min="6402" max="6402" width="38.73046875" style="478" customWidth="1"/>
    <col min="6403" max="6403" width="10.3984375" style="478" customWidth="1"/>
    <col min="6404" max="6411" width="10.86328125" style="478" customWidth="1"/>
    <col min="6412" max="6412" width="9.86328125" style="478" customWidth="1"/>
    <col min="6413" max="6413" width="9" style="478" customWidth="1"/>
    <col min="6414" max="6657" width="9.1328125" style="478"/>
    <col min="6658" max="6658" width="38.73046875" style="478" customWidth="1"/>
    <col min="6659" max="6659" width="10.3984375" style="478" customWidth="1"/>
    <col min="6660" max="6667" width="10.86328125" style="478" customWidth="1"/>
    <col min="6668" max="6668" width="9.86328125" style="478" customWidth="1"/>
    <col min="6669" max="6669" width="9" style="478" customWidth="1"/>
    <col min="6670" max="6913" width="9.1328125" style="478"/>
    <col min="6914" max="6914" width="38.73046875" style="478" customWidth="1"/>
    <col min="6915" max="6915" width="10.3984375" style="478" customWidth="1"/>
    <col min="6916" max="6923" width="10.86328125" style="478" customWidth="1"/>
    <col min="6924" max="6924" width="9.86328125" style="478" customWidth="1"/>
    <col min="6925" max="6925" width="9" style="478" customWidth="1"/>
    <col min="6926" max="7169" width="9.1328125" style="478"/>
    <col min="7170" max="7170" width="38.73046875" style="478" customWidth="1"/>
    <col min="7171" max="7171" width="10.3984375" style="478" customWidth="1"/>
    <col min="7172" max="7179" width="10.86328125" style="478" customWidth="1"/>
    <col min="7180" max="7180" width="9.86328125" style="478" customWidth="1"/>
    <col min="7181" max="7181" width="9" style="478" customWidth="1"/>
    <col min="7182" max="7425" width="9.1328125" style="478"/>
    <col min="7426" max="7426" width="38.73046875" style="478" customWidth="1"/>
    <col min="7427" max="7427" width="10.3984375" style="478" customWidth="1"/>
    <col min="7428" max="7435" width="10.86328125" style="478" customWidth="1"/>
    <col min="7436" max="7436" width="9.86328125" style="478" customWidth="1"/>
    <col min="7437" max="7437" width="9" style="478" customWidth="1"/>
    <col min="7438" max="7681" width="9.1328125" style="478"/>
    <col min="7682" max="7682" width="38.73046875" style="478" customWidth="1"/>
    <col min="7683" max="7683" width="10.3984375" style="478" customWidth="1"/>
    <col min="7684" max="7691" width="10.86328125" style="478" customWidth="1"/>
    <col min="7692" max="7692" width="9.86328125" style="478" customWidth="1"/>
    <col min="7693" max="7693" width="9" style="478" customWidth="1"/>
    <col min="7694" max="7937" width="9.1328125" style="478"/>
    <col min="7938" max="7938" width="38.73046875" style="478" customWidth="1"/>
    <col min="7939" max="7939" width="10.3984375" style="478" customWidth="1"/>
    <col min="7940" max="7947" width="10.86328125" style="478" customWidth="1"/>
    <col min="7948" max="7948" width="9.86328125" style="478" customWidth="1"/>
    <col min="7949" max="7949" width="9" style="478" customWidth="1"/>
    <col min="7950" max="8193" width="9.1328125" style="478"/>
    <col min="8194" max="8194" width="38.73046875" style="478" customWidth="1"/>
    <col min="8195" max="8195" width="10.3984375" style="478" customWidth="1"/>
    <col min="8196" max="8203" width="10.86328125" style="478" customWidth="1"/>
    <col min="8204" max="8204" width="9.86328125" style="478" customWidth="1"/>
    <col min="8205" max="8205" width="9" style="478" customWidth="1"/>
    <col min="8206" max="8449" width="9.1328125" style="478"/>
    <col min="8450" max="8450" width="38.73046875" style="478" customWidth="1"/>
    <col min="8451" max="8451" width="10.3984375" style="478" customWidth="1"/>
    <col min="8452" max="8459" width="10.86328125" style="478" customWidth="1"/>
    <col min="8460" max="8460" width="9.86328125" style="478" customWidth="1"/>
    <col min="8461" max="8461" width="9" style="478" customWidth="1"/>
    <col min="8462" max="8705" width="9.1328125" style="478"/>
    <col min="8706" max="8706" width="38.73046875" style="478" customWidth="1"/>
    <col min="8707" max="8707" width="10.3984375" style="478" customWidth="1"/>
    <col min="8708" max="8715" width="10.86328125" style="478" customWidth="1"/>
    <col min="8716" max="8716" width="9.86328125" style="478" customWidth="1"/>
    <col min="8717" max="8717" width="9" style="478" customWidth="1"/>
    <col min="8718" max="8961" width="9.1328125" style="478"/>
    <col min="8962" max="8962" width="38.73046875" style="478" customWidth="1"/>
    <col min="8963" max="8963" width="10.3984375" style="478" customWidth="1"/>
    <col min="8964" max="8971" width="10.86328125" style="478" customWidth="1"/>
    <col min="8972" max="8972" width="9.86328125" style="478" customWidth="1"/>
    <col min="8973" max="8973" width="9" style="478" customWidth="1"/>
    <col min="8974" max="9217" width="9.1328125" style="478"/>
    <col min="9218" max="9218" width="38.73046875" style="478" customWidth="1"/>
    <col min="9219" max="9219" width="10.3984375" style="478" customWidth="1"/>
    <col min="9220" max="9227" width="10.86328125" style="478" customWidth="1"/>
    <col min="9228" max="9228" width="9.86328125" style="478" customWidth="1"/>
    <col min="9229" max="9229" width="9" style="478" customWidth="1"/>
    <col min="9230" max="9473" width="9.1328125" style="478"/>
    <col min="9474" max="9474" width="38.73046875" style="478" customWidth="1"/>
    <col min="9475" max="9475" width="10.3984375" style="478" customWidth="1"/>
    <col min="9476" max="9483" width="10.86328125" style="478" customWidth="1"/>
    <col min="9484" max="9484" width="9.86328125" style="478" customWidth="1"/>
    <col min="9485" max="9485" width="9" style="478" customWidth="1"/>
    <col min="9486" max="9729" width="9.1328125" style="478"/>
    <col min="9730" max="9730" width="38.73046875" style="478" customWidth="1"/>
    <col min="9731" max="9731" width="10.3984375" style="478" customWidth="1"/>
    <col min="9732" max="9739" width="10.86328125" style="478" customWidth="1"/>
    <col min="9740" max="9740" width="9.86328125" style="478" customWidth="1"/>
    <col min="9741" max="9741" width="9" style="478" customWidth="1"/>
    <col min="9742" max="9985" width="9.1328125" style="478"/>
    <col min="9986" max="9986" width="38.73046875" style="478" customWidth="1"/>
    <col min="9987" max="9987" width="10.3984375" style="478" customWidth="1"/>
    <col min="9988" max="9995" width="10.86328125" style="478" customWidth="1"/>
    <col min="9996" max="9996" width="9.86328125" style="478" customWidth="1"/>
    <col min="9997" max="9997" width="9" style="478" customWidth="1"/>
    <col min="9998" max="10241" width="9.1328125" style="478"/>
    <col min="10242" max="10242" width="38.73046875" style="478" customWidth="1"/>
    <col min="10243" max="10243" width="10.3984375" style="478" customWidth="1"/>
    <col min="10244" max="10251" width="10.86328125" style="478" customWidth="1"/>
    <col min="10252" max="10252" width="9.86328125" style="478" customWidth="1"/>
    <col min="10253" max="10253" width="9" style="478" customWidth="1"/>
    <col min="10254" max="10497" width="9.1328125" style="478"/>
    <col min="10498" max="10498" width="38.73046875" style="478" customWidth="1"/>
    <col min="10499" max="10499" width="10.3984375" style="478" customWidth="1"/>
    <col min="10500" max="10507" width="10.86328125" style="478" customWidth="1"/>
    <col min="10508" max="10508" width="9.86328125" style="478" customWidth="1"/>
    <col min="10509" max="10509" width="9" style="478" customWidth="1"/>
    <col min="10510" max="10753" width="9.1328125" style="478"/>
    <col min="10754" max="10754" width="38.73046875" style="478" customWidth="1"/>
    <col min="10755" max="10755" width="10.3984375" style="478" customWidth="1"/>
    <col min="10756" max="10763" width="10.86328125" style="478" customWidth="1"/>
    <col min="10764" max="10764" width="9.86328125" style="478" customWidth="1"/>
    <col min="10765" max="10765" width="9" style="478" customWidth="1"/>
    <col min="10766" max="11009" width="9.1328125" style="478"/>
    <col min="11010" max="11010" width="38.73046875" style="478" customWidth="1"/>
    <col min="11011" max="11011" width="10.3984375" style="478" customWidth="1"/>
    <col min="11012" max="11019" width="10.86328125" style="478" customWidth="1"/>
    <col min="11020" max="11020" width="9.86328125" style="478" customWidth="1"/>
    <col min="11021" max="11021" width="9" style="478" customWidth="1"/>
    <col min="11022" max="11265" width="9.1328125" style="478"/>
    <col min="11266" max="11266" width="38.73046875" style="478" customWidth="1"/>
    <col min="11267" max="11267" width="10.3984375" style="478" customWidth="1"/>
    <col min="11268" max="11275" width="10.86328125" style="478" customWidth="1"/>
    <col min="11276" max="11276" width="9.86328125" style="478" customWidth="1"/>
    <col min="11277" max="11277" width="9" style="478" customWidth="1"/>
    <col min="11278" max="11521" width="9.1328125" style="478"/>
    <col min="11522" max="11522" width="38.73046875" style="478" customWidth="1"/>
    <col min="11523" max="11523" width="10.3984375" style="478" customWidth="1"/>
    <col min="11524" max="11531" width="10.86328125" style="478" customWidth="1"/>
    <col min="11532" max="11532" width="9.86328125" style="478" customWidth="1"/>
    <col min="11533" max="11533" width="9" style="478" customWidth="1"/>
    <col min="11534" max="11777" width="9.1328125" style="478"/>
    <col min="11778" max="11778" width="38.73046875" style="478" customWidth="1"/>
    <col min="11779" max="11779" width="10.3984375" style="478" customWidth="1"/>
    <col min="11780" max="11787" width="10.86328125" style="478" customWidth="1"/>
    <col min="11788" max="11788" width="9.86328125" style="478" customWidth="1"/>
    <col min="11789" max="11789" width="9" style="478" customWidth="1"/>
    <col min="11790" max="12033" width="9.1328125" style="478"/>
    <col min="12034" max="12034" width="38.73046875" style="478" customWidth="1"/>
    <col min="12035" max="12035" width="10.3984375" style="478" customWidth="1"/>
    <col min="12036" max="12043" width="10.86328125" style="478" customWidth="1"/>
    <col min="12044" max="12044" width="9.86328125" style="478" customWidth="1"/>
    <col min="12045" max="12045" width="9" style="478" customWidth="1"/>
    <col min="12046" max="12289" width="9.1328125" style="478"/>
    <col min="12290" max="12290" width="38.73046875" style="478" customWidth="1"/>
    <col min="12291" max="12291" width="10.3984375" style="478" customWidth="1"/>
    <col min="12292" max="12299" width="10.86328125" style="478" customWidth="1"/>
    <col min="12300" max="12300" width="9.86328125" style="478" customWidth="1"/>
    <col min="12301" max="12301" width="9" style="478" customWidth="1"/>
    <col min="12302" max="12545" width="9.1328125" style="478"/>
    <col min="12546" max="12546" width="38.73046875" style="478" customWidth="1"/>
    <col min="12547" max="12547" width="10.3984375" style="478" customWidth="1"/>
    <col min="12548" max="12555" width="10.86328125" style="478" customWidth="1"/>
    <col min="12556" max="12556" width="9.86328125" style="478" customWidth="1"/>
    <col min="12557" max="12557" width="9" style="478" customWidth="1"/>
    <col min="12558" max="12801" width="9.1328125" style="478"/>
    <col min="12802" max="12802" width="38.73046875" style="478" customWidth="1"/>
    <col min="12803" max="12803" width="10.3984375" style="478" customWidth="1"/>
    <col min="12804" max="12811" width="10.86328125" style="478" customWidth="1"/>
    <col min="12812" max="12812" width="9.86328125" style="478" customWidth="1"/>
    <col min="12813" max="12813" width="9" style="478" customWidth="1"/>
    <col min="12814" max="13057" width="9.1328125" style="478"/>
    <col min="13058" max="13058" width="38.73046875" style="478" customWidth="1"/>
    <col min="13059" max="13059" width="10.3984375" style="478" customWidth="1"/>
    <col min="13060" max="13067" width="10.86328125" style="478" customWidth="1"/>
    <col min="13068" max="13068" width="9.86328125" style="478" customWidth="1"/>
    <col min="13069" max="13069" width="9" style="478" customWidth="1"/>
    <col min="13070" max="13313" width="9.1328125" style="478"/>
    <col min="13314" max="13314" width="38.73046875" style="478" customWidth="1"/>
    <col min="13315" max="13315" width="10.3984375" style="478" customWidth="1"/>
    <col min="13316" max="13323" width="10.86328125" style="478" customWidth="1"/>
    <col min="13324" max="13324" width="9.86328125" style="478" customWidth="1"/>
    <col min="13325" max="13325" width="9" style="478" customWidth="1"/>
    <col min="13326" max="13569" width="9.1328125" style="478"/>
    <col min="13570" max="13570" width="38.73046875" style="478" customWidth="1"/>
    <col min="13571" max="13571" width="10.3984375" style="478" customWidth="1"/>
    <col min="13572" max="13579" width="10.86328125" style="478" customWidth="1"/>
    <col min="13580" max="13580" width="9.86328125" style="478" customWidth="1"/>
    <col min="13581" max="13581" width="9" style="478" customWidth="1"/>
    <col min="13582" max="13825" width="9.1328125" style="478"/>
    <col min="13826" max="13826" width="38.73046875" style="478" customWidth="1"/>
    <col min="13827" max="13827" width="10.3984375" style="478" customWidth="1"/>
    <col min="13828" max="13835" width="10.86328125" style="478" customWidth="1"/>
    <col min="13836" max="13836" width="9.86328125" style="478" customWidth="1"/>
    <col min="13837" max="13837" width="9" style="478" customWidth="1"/>
    <col min="13838" max="14081" width="9.1328125" style="478"/>
    <col min="14082" max="14082" width="38.73046875" style="478" customWidth="1"/>
    <col min="14083" max="14083" width="10.3984375" style="478" customWidth="1"/>
    <col min="14084" max="14091" width="10.86328125" style="478" customWidth="1"/>
    <col min="14092" max="14092" width="9.86328125" style="478" customWidth="1"/>
    <col min="14093" max="14093" width="9" style="478" customWidth="1"/>
    <col min="14094" max="14337" width="9.1328125" style="478"/>
    <col min="14338" max="14338" width="38.73046875" style="478" customWidth="1"/>
    <col min="14339" max="14339" width="10.3984375" style="478" customWidth="1"/>
    <col min="14340" max="14347" width="10.86328125" style="478" customWidth="1"/>
    <col min="14348" max="14348" width="9.86328125" style="478" customWidth="1"/>
    <col min="14349" max="14349" width="9" style="478" customWidth="1"/>
    <col min="14350" max="14593" width="9.1328125" style="478"/>
    <col min="14594" max="14594" width="38.73046875" style="478" customWidth="1"/>
    <col min="14595" max="14595" width="10.3984375" style="478" customWidth="1"/>
    <col min="14596" max="14603" width="10.86328125" style="478" customWidth="1"/>
    <col min="14604" max="14604" width="9.86328125" style="478" customWidth="1"/>
    <col min="14605" max="14605" width="9" style="478" customWidth="1"/>
    <col min="14606" max="14849" width="9.1328125" style="478"/>
    <col min="14850" max="14850" width="38.73046875" style="478" customWidth="1"/>
    <col min="14851" max="14851" width="10.3984375" style="478" customWidth="1"/>
    <col min="14852" max="14859" width="10.86328125" style="478" customWidth="1"/>
    <col min="14860" max="14860" width="9.86328125" style="478" customWidth="1"/>
    <col min="14861" max="14861" width="9" style="478" customWidth="1"/>
    <col min="14862" max="15105" width="9.1328125" style="478"/>
    <col min="15106" max="15106" width="38.73046875" style="478" customWidth="1"/>
    <col min="15107" max="15107" width="10.3984375" style="478" customWidth="1"/>
    <col min="15108" max="15115" width="10.86328125" style="478" customWidth="1"/>
    <col min="15116" max="15116" width="9.86328125" style="478" customWidth="1"/>
    <col min="15117" max="15117" width="9" style="478" customWidth="1"/>
    <col min="15118" max="15361" width="9.1328125" style="478"/>
    <col min="15362" max="15362" width="38.73046875" style="478" customWidth="1"/>
    <col min="15363" max="15363" width="10.3984375" style="478" customWidth="1"/>
    <col min="15364" max="15371" width="10.86328125" style="478" customWidth="1"/>
    <col min="15372" max="15372" width="9.86328125" style="478" customWidth="1"/>
    <col min="15373" max="15373" width="9" style="478" customWidth="1"/>
    <col min="15374" max="15617" width="9.1328125" style="478"/>
    <col min="15618" max="15618" width="38.73046875" style="478" customWidth="1"/>
    <col min="15619" max="15619" width="10.3984375" style="478" customWidth="1"/>
    <col min="15620" max="15627" width="10.86328125" style="478" customWidth="1"/>
    <col min="15628" max="15628" width="9.86328125" style="478" customWidth="1"/>
    <col min="15629" max="15629" width="9" style="478" customWidth="1"/>
    <col min="15630" max="15873" width="9.1328125" style="478"/>
    <col min="15874" max="15874" width="38.73046875" style="478" customWidth="1"/>
    <col min="15875" max="15875" width="10.3984375" style="478" customWidth="1"/>
    <col min="15876" max="15883" width="10.86328125" style="478" customWidth="1"/>
    <col min="15884" max="15884" width="9.86328125" style="478" customWidth="1"/>
    <col min="15885" max="15885" width="9" style="478" customWidth="1"/>
    <col min="15886" max="16129" width="9.1328125" style="478"/>
    <col min="16130" max="16130" width="38.73046875" style="478" customWidth="1"/>
    <col min="16131" max="16131" width="10.3984375" style="478" customWidth="1"/>
    <col min="16132" max="16139" width="10.86328125" style="478" customWidth="1"/>
    <col min="16140" max="16140" width="9.86328125" style="478" customWidth="1"/>
    <col min="16141" max="16141" width="9" style="478" customWidth="1"/>
    <col min="16142" max="16384" width="9.1328125" style="478"/>
  </cols>
  <sheetData>
    <row r="1" spans="1:28" ht="13.15" x14ac:dyDescent="0.35">
      <c r="A1" s="1005" t="s">
        <v>627</v>
      </c>
      <c r="B1" s="1005"/>
      <c r="C1" s="1005"/>
      <c r="D1" s="1005"/>
      <c r="E1" s="1005"/>
      <c r="F1" s="1005"/>
      <c r="G1" s="1005"/>
      <c r="H1" s="1005"/>
      <c r="I1" s="1005"/>
      <c r="J1" s="1005"/>
      <c r="K1" s="1005"/>
      <c r="L1" s="1005"/>
      <c r="M1" s="473"/>
    </row>
    <row r="2" spans="1:28" ht="11.65" x14ac:dyDescent="0.35">
      <c r="A2" s="1006" t="s">
        <v>613</v>
      </c>
      <c r="B2" s="1006"/>
      <c r="E2" s="774"/>
    </row>
    <row r="3" spans="1:28" ht="11.65" x14ac:dyDescent="0.35">
      <c r="A3" s="775" t="s">
        <v>0</v>
      </c>
      <c r="B3" s="776"/>
      <c r="E3" s="774"/>
    </row>
    <row r="4" spans="1:28" ht="12.75" x14ac:dyDescent="0.3">
      <c r="A4" s="777"/>
      <c r="B4" s="778"/>
      <c r="C4" s="479"/>
      <c r="D4" s="479"/>
      <c r="E4" s="480"/>
      <c r="F4" s="480"/>
      <c r="G4" s="480"/>
      <c r="H4" s="480"/>
      <c r="I4" s="480"/>
      <c r="J4" s="480"/>
      <c r="K4" s="801"/>
      <c r="L4" s="802"/>
      <c r="M4" s="825"/>
      <c r="O4" s="803"/>
    </row>
    <row r="5" spans="1:28" ht="11.25" customHeight="1" x14ac:dyDescent="0.3">
      <c r="A5" s="779"/>
      <c r="B5" s="824" t="s">
        <v>644</v>
      </c>
      <c r="C5" s="780"/>
      <c r="D5" s="780"/>
      <c r="E5" s="780"/>
      <c r="F5" s="780"/>
      <c r="G5" s="780"/>
      <c r="H5" s="780"/>
      <c r="I5" s="780"/>
      <c r="J5" s="780"/>
      <c r="K5" s="780"/>
      <c r="L5" s="781"/>
      <c r="M5" s="823"/>
      <c r="N5" s="824" t="s">
        <v>645</v>
      </c>
      <c r="O5" s="780"/>
      <c r="P5" s="780"/>
      <c r="Q5" s="780"/>
      <c r="R5" s="780"/>
      <c r="S5" s="780"/>
      <c r="T5" s="780"/>
      <c r="U5" s="780"/>
      <c r="V5" s="780"/>
      <c r="W5" s="780"/>
      <c r="X5" s="781"/>
    </row>
    <row r="6" spans="1:28" ht="20.25" x14ac:dyDescent="0.3">
      <c r="A6" s="782"/>
      <c r="B6" s="758" t="s">
        <v>578</v>
      </c>
      <c r="C6" s="759" t="s">
        <v>579</v>
      </c>
      <c r="D6" s="759" t="s">
        <v>580</v>
      </c>
      <c r="E6" s="759" t="s">
        <v>581</v>
      </c>
      <c r="F6" s="759" t="s">
        <v>582</v>
      </c>
      <c r="G6" s="759" t="s">
        <v>583</v>
      </c>
      <c r="H6" s="759" t="s">
        <v>584</v>
      </c>
      <c r="I6" s="759" t="s">
        <v>585</v>
      </c>
      <c r="J6" s="759" t="s">
        <v>586</v>
      </c>
      <c r="K6" s="759" t="s">
        <v>587</v>
      </c>
      <c r="L6" s="759" t="s">
        <v>8</v>
      </c>
      <c r="M6" s="804"/>
      <c r="N6" s="758" t="s">
        <v>578</v>
      </c>
      <c r="O6" s="759" t="s">
        <v>579</v>
      </c>
      <c r="P6" s="759" t="s">
        <v>580</v>
      </c>
      <c r="Q6" s="759" t="s">
        <v>581</v>
      </c>
      <c r="R6" s="759" t="s">
        <v>582</v>
      </c>
      <c r="S6" s="759" t="s">
        <v>583</v>
      </c>
      <c r="T6" s="759" t="s">
        <v>584</v>
      </c>
      <c r="U6" s="759" t="s">
        <v>585</v>
      </c>
      <c r="V6" s="759" t="s">
        <v>586</v>
      </c>
      <c r="W6" s="759" t="s">
        <v>587</v>
      </c>
      <c r="X6" s="759" t="s">
        <v>8</v>
      </c>
      <c r="Y6" s="804"/>
    </row>
    <row r="7" spans="1:28" x14ac:dyDescent="0.3">
      <c r="B7" s="783"/>
      <c r="C7" s="721"/>
      <c r="D7" s="721"/>
      <c r="E7" s="784"/>
      <c r="F7" s="784"/>
      <c r="G7" s="784"/>
      <c r="H7" s="721"/>
      <c r="I7" s="721"/>
      <c r="J7" s="721"/>
      <c r="K7" s="721"/>
      <c r="N7" s="783"/>
      <c r="O7" s="783"/>
      <c r="P7" s="783"/>
      <c r="Q7" s="783"/>
      <c r="R7" s="783"/>
      <c r="S7" s="783"/>
      <c r="T7" s="783"/>
      <c r="U7" s="783"/>
      <c r="V7" s="783"/>
      <c r="W7" s="783"/>
      <c r="X7" s="783"/>
    </row>
    <row r="8" spans="1:28" ht="11.65" x14ac:dyDescent="0.3">
      <c r="A8" s="805" t="s">
        <v>590</v>
      </c>
      <c r="B8" s="786">
        <v>5</v>
      </c>
      <c r="C8" s="786">
        <v>0</v>
      </c>
      <c r="D8" s="786">
        <v>1</v>
      </c>
      <c r="E8" s="786">
        <v>7</v>
      </c>
      <c r="F8" s="786">
        <v>7</v>
      </c>
      <c r="G8" s="786">
        <v>23</v>
      </c>
      <c r="H8" s="786">
        <v>29</v>
      </c>
      <c r="I8" s="786">
        <v>37</v>
      </c>
      <c r="J8" s="786">
        <v>26</v>
      </c>
      <c r="K8" s="786">
        <v>28</v>
      </c>
      <c r="L8" s="786">
        <v>163</v>
      </c>
      <c r="M8" s="786"/>
      <c r="N8" s="786">
        <v>5</v>
      </c>
      <c r="O8" s="786">
        <v>0</v>
      </c>
      <c r="P8" s="786">
        <v>1</v>
      </c>
      <c r="Q8" s="786">
        <v>7</v>
      </c>
      <c r="R8" s="786">
        <v>6</v>
      </c>
      <c r="S8" s="786">
        <v>16</v>
      </c>
      <c r="T8" s="786">
        <v>30</v>
      </c>
      <c r="U8" s="786">
        <v>40</v>
      </c>
      <c r="V8" s="786">
        <v>28</v>
      </c>
      <c r="W8" s="786">
        <v>30</v>
      </c>
      <c r="X8" s="786">
        <v>163</v>
      </c>
    </row>
    <row r="9" spans="1:28" x14ac:dyDescent="0.3">
      <c r="A9" s="785"/>
      <c r="B9" s="787"/>
      <c r="C9" s="787"/>
      <c r="D9" s="787"/>
      <c r="E9" s="787"/>
      <c r="F9" s="787"/>
      <c r="G9" s="787"/>
      <c r="H9" s="787"/>
      <c r="I9" s="787"/>
      <c r="J9" s="787"/>
      <c r="K9" s="787"/>
      <c r="L9" s="787"/>
      <c r="M9" s="787"/>
      <c r="N9" s="787"/>
      <c r="O9" s="787"/>
      <c r="P9" s="787"/>
      <c r="Q9" s="787"/>
      <c r="R9" s="787"/>
      <c r="S9" s="787"/>
      <c r="T9" s="787"/>
      <c r="U9" s="787"/>
      <c r="V9" s="787"/>
      <c r="W9" s="787"/>
      <c r="X9" s="787"/>
    </row>
    <row r="10" spans="1:28" ht="11.85" customHeight="1" x14ac:dyDescent="0.3">
      <c r="A10" s="785" t="s">
        <v>647</v>
      </c>
      <c r="B10" s="786">
        <v>122</v>
      </c>
      <c r="C10" s="786">
        <v>59</v>
      </c>
      <c r="D10" s="786">
        <v>16</v>
      </c>
      <c r="E10" s="786">
        <v>4</v>
      </c>
      <c r="F10" s="786">
        <v>2</v>
      </c>
      <c r="G10" s="786">
        <v>2</v>
      </c>
      <c r="H10" s="786">
        <v>1</v>
      </c>
      <c r="I10" s="786">
        <v>0</v>
      </c>
      <c r="J10" s="786">
        <v>0</v>
      </c>
      <c r="K10" s="786">
        <v>0</v>
      </c>
      <c r="L10" s="786">
        <v>206</v>
      </c>
      <c r="M10" s="786"/>
      <c r="N10" s="786">
        <v>99</v>
      </c>
      <c r="O10" s="786">
        <v>72</v>
      </c>
      <c r="P10" s="786">
        <v>21</v>
      </c>
      <c r="Q10" s="786">
        <v>7</v>
      </c>
      <c r="R10" s="786">
        <v>3</v>
      </c>
      <c r="S10" s="786">
        <v>2</v>
      </c>
      <c r="T10" s="786">
        <v>2</v>
      </c>
      <c r="U10" s="786">
        <v>0</v>
      </c>
      <c r="V10" s="786">
        <v>0</v>
      </c>
      <c r="W10" s="786">
        <v>0</v>
      </c>
      <c r="X10" s="786">
        <v>206</v>
      </c>
    </row>
    <row r="11" spans="1:28" x14ac:dyDescent="0.3">
      <c r="A11" s="785"/>
      <c r="B11" s="787"/>
      <c r="C11" s="787"/>
      <c r="D11" s="787"/>
      <c r="E11" s="787"/>
      <c r="F11" s="787"/>
      <c r="G11" s="787"/>
      <c r="H11" s="787"/>
      <c r="I11" s="787"/>
      <c r="J11" s="787"/>
      <c r="K11" s="787"/>
      <c r="L11" s="787"/>
      <c r="M11" s="787"/>
      <c r="N11" s="787"/>
      <c r="O11" s="787"/>
      <c r="P11" s="787"/>
      <c r="Q11" s="787"/>
      <c r="R11" s="787"/>
      <c r="S11" s="787"/>
      <c r="T11" s="787"/>
      <c r="U11" s="787"/>
      <c r="V11" s="787"/>
      <c r="W11" s="787"/>
      <c r="X11" s="787"/>
    </row>
    <row r="12" spans="1:28" ht="11.85" customHeight="1" x14ac:dyDescent="0.3">
      <c r="A12" s="785" t="s">
        <v>648</v>
      </c>
      <c r="B12" s="786">
        <v>701</v>
      </c>
      <c r="C12" s="786">
        <v>815</v>
      </c>
      <c r="D12" s="786">
        <v>584</v>
      </c>
      <c r="E12" s="786">
        <v>348</v>
      </c>
      <c r="F12" s="786">
        <v>148</v>
      </c>
      <c r="G12" s="786">
        <v>55</v>
      </c>
      <c r="H12" s="786">
        <v>9</v>
      </c>
      <c r="I12" s="786">
        <v>6</v>
      </c>
      <c r="J12" s="786">
        <v>0</v>
      </c>
      <c r="K12" s="786">
        <v>0</v>
      </c>
      <c r="L12" s="786">
        <v>2666</v>
      </c>
      <c r="M12" s="786"/>
      <c r="N12" s="786">
        <v>590</v>
      </c>
      <c r="O12" s="786">
        <v>738</v>
      </c>
      <c r="P12" s="786">
        <v>610</v>
      </c>
      <c r="Q12" s="786">
        <v>399</v>
      </c>
      <c r="R12" s="786">
        <v>211</v>
      </c>
      <c r="S12" s="786">
        <v>73</v>
      </c>
      <c r="T12" s="786">
        <v>36</v>
      </c>
      <c r="U12" s="786">
        <v>8</v>
      </c>
      <c r="V12" s="786">
        <v>1</v>
      </c>
      <c r="W12" s="786">
        <v>0</v>
      </c>
      <c r="X12" s="786">
        <v>2666</v>
      </c>
    </row>
    <row r="13" spans="1:28" x14ac:dyDescent="0.3">
      <c r="A13" s="788"/>
      <c r="B13" s="786"/>
      <c r="C13" s="786"/>
      <c r="D13" s="786"/>
      <c r="E13" s="786"/>
      <c r="F13" s="786"/>
      <c r="G13" s="786"/>
      <c r="H13" s="786"/>
      <c r="I13" s="786"/>
      <c r="J13" s="786"/>
      <c r="K13" s="786"/>
      <c r="L13" s="786"/>
      <c r="M13" s="786"/>
      <c r="N13" s="786"/>
      <c r="O13" s="786"/>
      <c r="P13" s="786"/>
      <c r="Q13" s="786"/>
      <c r="R13" s="786"/>
      <c r="S13" s="786"/>
      <c r="T13" s="786"/>
      <c r="U13" s="786"/>
      <c r="V13" s="786"/>
      <c r="W13" s="786"/>
      <c r="X13" s="786"/>
    </row>
    <row r="14" spans="1:28" ht="11.85" customHeight="1" x14ac:dyDescent="0.3">
      <c r="A14" s="785" t="s">
        <v>649</v>
      </c>
      <c r="B14" s="786">
        <v>843</v>
      </c>
      <c r="C14" s="786">
        <v>876</v>
      </c>
      <c r="D14" s="786">
        <v>601</v>
      </c>
      <c r="E14" s="786">
        <v>359</v>
      </c>
      <c r="F14" s="786">
        <v>157</v>
      </c>
      <c r="G14" s="786">
        <v>80</v>
      </c>
      <c r="H14" s="786">
        <v>39</v>
      </c>
      <c r="I14" s="786">
        <v>43</v>
      </c>
      <c r="J14" s="786">
        <v>26</v>
      </c>
      <c r="K14" s="786">
        <v>28</v>
      </c>
      <c r="L14" s="786">
        <v>3052</v>
      </c>
      <c r="M14" s="786"/>
      <c r="N14" s="786">
        <v>709</v>
      </c>
      <c r="O14" s="786">
        <v>812</v>
      </c>
      <c r="P14" s="786">
        <v>632</v>
      </c>
      <c r="Q14" s="786">
        <v>413</v>
      </c>
      <c r="R14" s="786">
        <v>220</v>
      </c>
      <c r="S14" s="786">
        <v>91</v>
      </c>
      <c r="T14" s="786">
        <v>68</v>
      </c>
      <c r="U14" s="786">
        <v>48</v>
      </c>
      <c r="V14" s="786">
        <v>29</v>
      </c>
      <c r="W14" s="786">
        <v>30</v>
      </c>
      <c r="X14" s="786">
        <v>3052</v>
      </c>
      <c r="Y14" s="716"/>
      <c r="Z14" s="716"/>
      <c r="AA14" s="716"/>
      <c r="AB14" s="716"/>
    </row>
    <row r="15" spans="1:28" x14ac:dyDescent="0.3">
      <c r="A15" s="789"/>
      <c r="B15" s="790"/>
      <c r="C15" s="791"/>
      <c r="D15" s="791"/>
      <c r="E15" s="791"/>
      <c r="F15" s="791"/>
      <c r="G15" s="791"/>
      <c r="H15" s="791"/>
      <c r="I15" s="791"/>
      <c r="J15" s="791"/>
      <c r="K15" s="791"/>
      <c r="L15" s="792"/>
      <c r="M15" s="792"/>
      <c r="N15" s="792"/>
      <c r="O15" s="792"/>
      <c r="P15" s="792"/>
      <c r="Q15" s="792"/>
      <c r="R15" s="792"/>
      <c r="S15" s="792"/>
      <c r="T15" s="792"/>
      <c r="U15" s="792"/>
      <c r="V15" s="792"/>
      <c r="W15" s="792"/>
      <c r="X15" s="792"/>
    </row>
    <row r="16" spans="1:28" s="796" customFormat="1" x14ac:dyDescent="0.35">
      <c r="A16" s="793"/>
      <c r="B16" s="794"/>
      <c r="C16" s="795"/>
      <c r="D16" s="795"/>
      <c r="E16" s="795"/>
      <c r="F16" s="795"/>
      <c r="G16" s="795"/>
      <c r="H16" s="795"/>
      <c r="I16" s="795"/>
      <c r="J16" s="795"/>
      <c r="K16" s="795"/>
      <c r="X16" s="462" t="s">
        <v>614</v>
      </c>
    </row>
    <row r="17" spans="1:24" s="796" customFormat="1" x14ac:dyDescent="0.35">
      <c r="A17" s="793"/>
      <c r="B17" s="794"/>
      <c r="C17" s="795"/>
      <c r="D17" s="795"/>
      <c r="E17" s="795"/>
      <c r="F17" s="795"/>
      <c r="G17" s="795"/>
      <c r="H17" s="795"/>
      <c r="I17" s="795"/>
      <c r="J17" s="795"/>
      <c r="K17" s="795"/>
      <c r="L17" s="462"/>
      <c r="M17" s="462"/>
    </row>
    <row r="18" spans="1:24" ht="15" customHeight="1" x14ac:dyDescent="0.3">
      <c r="A18" s="915" t="s">
        <v>629</v>
      </c>
      <c r="B18" s="915"/>
      <c r="C18" s="915"/>
      <c r="D18" s="915"/>
      <c r="E18" s="915"/>
      <c r="F18" s="915"/>
      <c r="G18" s="915"/>
      <c r="H18" s="915"/>
      <c r="I18" s="915"/>
      <c r="J18" s="915"/>
      <c r="K18" s="915"/>
      <c r="L18" s="915"/>
      <c r="M18" s="757"/>
    </row>
    <row r="19" spans="1:24" ht="32.25" customHeight="1" x14ac:dyDescent="0.3">
      <c r="A19" s="919" t="s">
        <v>643</v>
      </c>
      <c r="B19" s="919"/>
      <c r="C19" s="919"/>
      <c r="D19" s="919"/>
      <c r="E19" s="919"/>
      <c r="F19" s="919"/>
      <c r="G19" s="919"/>
      <c r="H19" s="919"/>
      <c r="I19" s="919"/>
      <c r="J19" s="919"/>
      <c r="K19" s="919"/>
      <c r="L19" s="919"/>
      <c r="M19" s="919"/>
      <c r="N19" s="919"/>
      <c r="O19" s="919"/>
      <c r="P19" s="919"/>
      <c r="Q19" s="919"/>
      <c r="R19" s="919"/>
      <c r="S19" s="919"/>
      <c r="T19" s="919"/>
      <c r="U19" s="919"/>
      <c r="V19" s="919"/>
    </row>
    <row r="20" spans="1:24" ht="31.5" customHeight="1" x14ac:dyDescent="0.3">
      <c r="A20" s="919" t="s">
        <v>646</v>
      </c>
      <c r="B20" s="919"/>
      <c r="C20" s="919"/>
      <c r="D20" s="919"/>
      <c r="E20" s="919"/>
      <c r="F20" s="919"/>
      <c r="G20" s="919"/>
      <c r="H20" s="919"/>
      <c r="I20" s="919"/>
      <c r="J20" s="919"/>
      <c r="K20" s="919"/>
      <c r="L20" s="919"/>
      <c r="M20" s="919"/>
      <c r="N20" s="919"/>
      <c r="O20" s="919"/>
      <c r="P20" s="919"/>
      <c r="Q20" s="919"/>
      <c r="R20" s="919"/>
      <c r="S20" s="919"/>
      <c r="T20" s="919"/>
      <c r="U20" s="919"/>
      <c r="V20" s="919"/>
      <c r="W20" s="919"/>
      <c r="X20" s="919"/>
    </row>
    <row r="21" spans="1:24" ht="15.75" customHeight="1" x14ac:dyDescent="0.3">
      <c r="A21" s="922" t="s">
        <v>591</v>
      </c>
      <c r="B21" s="1008"/>
      <c r="C21" s="1008"/>
      <c r="D21" s="1008"/>
      <c r="E21" s="1008"/>
      <c r="F21" s="1008"/>
      <c r="G21" s="1008"/>
      <c r="H21" s="1008"/>
      <c r="I21" s="1008"/>
      <c r="J21" s="1008"/>
      <c r="K21" s="1008"/>
      <c r="L21" s="1008"/>
      <c r="M21" s="826"/>
    </row>
    <row r="22" spans="1:24" ht="22.5" customHeight="1" x14ac:dyDescent="0.3">
      <c r="A22" s="922" t="s">
        <v>650</v>
      </c>
      <c r="B22" s="1008"/>
      <c r="C22" s="1008"/>
      <c r="D22" s="1008"/>
      <c r="E22" s="1008"/>
      <c r="F22" s="1008"/>
      <c r="G22" s="1008"/>
      <c r="H22" s="1008"/>
      <c r="I22" s="1008"/>
      <c r="J22" s="1008"/>
      <c r="K22" s="1008"/>
      <c r="L22" s="1008"/>
      <c r="M22" s="826"/>
    </row>
    <row r="23" spans="1:24" ht="15" customHeight="1" x14ac:dyDescent="0.3">
      <c r="A23" s="922" t="s">
        <v>651</v>
      </c>
      <c r="B23" s="1008"/>
      <c r="C23" s="1008"/>
      <c r="D23" s="1008"/>
      <c r="E23" s="1008"/>
      <c r="F23" s="1008"/>
      <c r="G23" s="1008"/>
      <c r="H23" s="1008"/>
      <c r="I23" s="1008"/>
      <c r="J23" s="1008"/>
      <c r="K23" s="1008"/>
      <c r="L23" s="1008"/>
      <c r="M23" s="826"/>
    </row>
    <row r="24" spans="1:24" ht="16.149999999999999" customHeight="1" x14ac:dyDescent="0.3">
      <c r="A24" s="915" t="s">
        <v>652</v>
      </c>
      <c r="B24" s="915"/>
      <c r="C24" s="915"/>
      <c r="D24" s="915"/>
      <c r="E24" s="915"/>
      <c r="F24" s="915"/>
      <c r="G24" s="915"/>
      <c r="H24" s="915"/>
      <c r="I24" s="915"/>
      <c r="J24" s="915"/>
      <c r="K24" s="915"/>
      <c r="L24" s="915"/>
      <c r="M24" s="915"/>
      <c r="N24" s="915"/>
      <c r="O24" s="915"/>
      <c r="P24" s="915"/>
      <c r="Q24" s="915"/>
      <c r="R24" s="915"/>
      <c r="S24" s="915"/>
      <c r="T24" s="915"/>
      <c r="U24" s="915"/>
      <c r="V24" s="915"/>
      <c r="W24" s="915"/>
    </row>
    <row r="25" spans="1:24" ht="18" customHeight="1" x14ac:dyDescent="0.3">
      <c r="A25" s="915" t="s">
        <v>653</v>
      </c>
      <c r="B25" s="915"/>
      <c r="C25" s="915"/>
      <c r="D25" s="915"/>
      <c r="E25" s="915"/>
      <c r="F25" s="915"/>
      <c r="G25" s="915"/>
      <c r="H25" s="915"/>
      <c r="I25" s="915"/>
      <c r="J25" s="915"/>
      <c r="K25" s="915"/>
      <c r="L25" s="915"/>
      <c r="M25" s="915"/>
      <c r="N25" s="915"/>
      <c r="O25" s="915"/>
      <c r="P25" s="915"/>
      <c r="Q25" s="915"/>
      <c r="R25" s="915"/>
      <c r="S25" s="915"/>
      <c r="T25" s="915"/>
      <c r="U25" s="915"/>
      <c r="V25" s="915"/>
      <c r="W25" s="915"/>
      <c r="X25" s="915"/>
    </row>
    <row r="26" spans="1:24" x14ac:dyDescent="0.3">
      <c r="A26" s="1007"/>
      <c r="B26" s="1007"/>
      <c r="C26" s="1007"/>
      <c r="D26" s="1007"/>
      <c r="E26" s="1007"/>
      <c r="F26" s="1007"/>
      <c r="G26" s="1007"/>
      <c r="H26" s="1007"/>
      <c r="I26" s="1007"/>
      <c r="J26" s="1007"/>
    </row>
    <row r="27" spans="1:24" x14ac:dyDescent="0.3">
      <c r="A27" s="993"/>
      <c r="B27" s="993"/>
      <c r="C27" s="993"/>
      <c r="D27" s="993"/>
      <c r="E27" s="993"/>
      <c r="F27" s="993"/>
      <c r="G27" s="993"/>
      <c r="H27" s="993"/>
      <c r="I27" s="993"/>
      <c r="J27" s="993"/>
      <c r="K27" s="993"/>
    </row>
  </sheetData>
  <sheetProtection sheet="1" objects="1" scenarios="1"/>
  <mergeCells count="12">
    <mergeCell ref="A26:J26"/>
    <mergeCell ref="A27:K27"/>
    <mergeCell ref="A1:L1"/>
    <mergeCell ref="A2:B2"/>
    <mergeCell ref="A18:L18"/>
    <mergeCell ref="A21:L21"/>
    <mergeCell ref="A22:L22"/>
    <mergeCell ref="A19:V19"/>
    <mergeCell ref="A25:X25"/>
    <mergeCell ref="A20:X20"/>
    <mergeCell ref="A24:W24"/>
    <mergeCell ref="A23:L23"/>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sqref="A1:L1"/>
    </sheetView>
  </sheetViews>
  <sheetFormatPr defaultRowHeight="10.15" x14ac:dyDescent="0.3"/>
  <cols>
    <col min="1" max="1" width="32.73046875" style="717" customWidth="1"/>
    <col min="2" max="2" width="7.3984375" style="478" customWidth="1"/>
    <col min="3" max="4" width="9.59765625" style="716" customWidth="1"/>
    <col min="5" max="10" width="9.59765625" style="477" customWidth="1"/>
    <col min="11" max="11" width="9.86328125" style="477" customWidth="1"/>
    <col min="12" max="12" width="9" style="478" customWidth="1"/>
    <col min="13" max="13" width="1.86328125" style="478" customWidth="1"/>
    <col min="14" max="246" width="9.1328125" style="478"/>
    <col min="247" max="247" width="38.73046875" style="478" customWidth="1"/>
    <col min="248" max="248" width="10.3984375" style="478" customWidth="1"/>
    <col min="249" max="256" width="10.86328125" style="478" customWidth="1"/>
    <col min="257" max="257" width="9.86328125" style="478" customWidth="1"/>
    <col min="258" max="258" width="9" style="478" customWidth="1"/>
    <col min="259" max="502" width="9.1328125" style="478"/>
    <col min="503" max="503" width="38.73046875" style="478" customWidth="1"/>
    <col min="504" max="504" width="10.3984375" style="478" customWidth="1"/>
    <col min="505" max="512" width="10.86328125" style="478" customWidth="1"/>
    <col min="513" max="513" width="9.86328125" style="478" customWidth="1"/>
    <col min="514" max="514" width="9" style="478" customWidth="1"/>
    <col min="515" max="758" width="9.1328125" style="478"/>
    <col min="759" max="759" width="38.73046875" style="478" customWidth="1"/>
    <col min="760" max="760" width="10.3984375" style="478" customWidth="1"/>
    <col min="761" max="768" width="10.86328125" style="478" customWidth="1"/>
    <col min="769" max="769" width="9.86328125" style="478" customWidth="1"/>
    <col min="770" max="770" width="9" style="478" customWidth="1"/>
    <col min="771" max="1014" width="9.1328125" style="478"/>
    <col min="1015" max="1015" width="38.73046875" style="478" customWidth="1"/>
    <col min="1016" max="1016" width="10.3984375" style="478" customWidth="1"/>
    <col min="1017" max="1024" width="10.86328125" style="478" customWidth="1"/>
    <col min="1025" max="1025" width="9.86328125" style="478" customWidth="1"/>
    <col min="1026" max="1026" width="9" style="478" customWidth="1"/>
    <col min="1027" max="1270" width="9.1328125" style="478"/>
    <col min="1271" max="1271" width="38.73046875" style="478" customWidth="1"/>
    <col min="1272" max="1272" width="10.3984375" style="478" customWidth="1"/>
    <col min="1273" max="1280" width="10.86328125" style="478" customWidth="1"/>
    <col min="1281" max="1281" width="9.86328125" style="478" customWidth="1"/>
    <col min="1282" max="1282" width="9" style="478" customWidth="1"/>
    <col min="1283" max="1526" width="9.1328125" style="478"/>
    <col min="1527" max="1527" width="38.73046875" style="478" customWidth="1"/>
    <col min="1528" max="1528" width="10.3984375" style="478" customWidth="1"/>
    <col min="1529" max="1536" width="10.86328125" style="478" customWidth="1"/>
    <col min="1537" max="1537" width="9.86328125" style="478" customWidth="1"/>
    <col min="1538" max="1538" width="9" style="478" customWidth="1"/>
    <col min="1539" max="1782" width="9.1328125" style="478"/>
    <col min="1783" max="1783" width="38.73046875" style="478" customWidth="1"/>
    <col min="1784" max="1784" width="10.3984375" style="478" customWidth="1"/>
    <col min="1785" max="1792" width="10.86328125" style="478" customWidth="1"/>
    <col min="1793" max="1793" width="9.86328125" style="478" customWidth="1"/>
    <col min="1794" max="1794" width="9" style="478" customWidth="1"/>
    <col min="1795" max="2038" width="9.1328125" style="478"/>
    <col min="2039" max="2039" width="38.73046875" style="478" customWidth="1"/>
    <col min="2040" max="2040" width="10.3984375" style="478" customWidth="1"/>
    <col min="2041" max="2048" width="10.86328125" style="478" customWidth="1"/>
    <col min="2049" max="2049" width="9.86328125" style="478" customWidth="1"/>
    <col min="2050" max="2050" width="9" style="478" customWidth="1"/>
    <col min="2051" max="2294" width="9.1328125" style="478"/>
    <col min="2295" max="2295" width="38.73046875" style="478" customWidth="1"/>
    <col min="2296" max="2296" width="10.3984375" style="478" customWidth="1"/>
    <col min="2297" max="2304" width="10.86328125" style="478" customWidth="1"/>
    <col min="2305" max="2305" width="9.86328125" style="478" customWidth="1"/>
    <col min="2306" max="2306" width="9" style="478" customWidth="1"/>
    <col min="2307" max="2550" width="9.1328125" style="478"/>
    <col min="2551" max="2551" width="38.73046875" style="478" customWidth="1"/>
    <col min="2552" max="2552" width="10.3984375" style="478" customWidth="1"/>
    <col min="2553" max="2560" width="10.86328125" style="478" customWidth="1"/>
    <col min="2561" max="2561" width="9.86328125" style="478" customWidth="1"/>
    <col min="2562" max="2562" width="9" style="478" customWidth="1"/>
    <col min="2563" max="2806" width="9.1328125" style="478"/>
    <col min="2807" max="2807" width="38.73046875" style="478" customWidth="1"/>
    <col min="2808" max="2808" width="10.3984375" style="478" customWidth="1"/>
    <col min="2809" max="2816" width="10.86328125" style="478" customWidth="1"/>
    <col min="2817" max="2817" width="9.86328125" style="478" customWidth="1"/>
    <col min="2818" max="2818" width="9" style="478" customWidth="1"/>
    <col min="2819" max="3062" width="9.1328125" style="478"/>
    <col min="3063" max="3063" width="38.73046875" style="478" customWidth="1"/>
    <col min="3064" max="3064" width="10.3984375" style="478" customWidth="1"/>
    <col min="3065" max="3072" width="10.86328125" style="478" customWidth="1"/>
    <col min="3073" max="3073" width="9.86328125" style="478" customWidth="1"/>
    <col min="3074" max="3074" width="9" style="478" customWidth="1"/>
    <col min="3075" max="3318" width="9.1328125" style="478"/>
    <col min="3319" max="3319" width="38.73046875" style="478" customWidth="1"/>
    <col min="3320" max="3320" width="10.3984375" style="478" customWidth="1"/>
    <col min="3321" max="3328" width="10.86328125" style="478" customWidth="1"/>
    <col min="3329" max="3329" width="9.86328125" style="478" customWidth="1"/>
    <col min="3330" max="3330" width="9" style="478" customWidth="1"/>
    <col min="3331" max="3574" width="9.1328125" style="478"/>
    <col min="3575" max="3575" width="38.73046875" style="478" customWidth="1"/>
    <col min="3576" max="3576" width="10.3984375" style="478" customWidth="1"/>
    <col min="3577" max="3584" width="10.86328125" style="478" customWidth="1"/>
    <col min="3585" max="3585" width="9.86328125" style="478" customWidth="1"/>
    <col min="3586" max="3586" width="9" style="478" customWidth="1"/>
    <col min="3587" max="3830" width="9.1328125" style="478"/>
    <col min="3831" max="3831" width="38.73046875" style="478" customWidth="1"/>
    <col min="3832" max="3832" width="10.3984375" style="478" customWidth="1"/>
    <col min="3833" max="3840" width="10.86328125" style="478" customWidth="1"/>
    <col min="3841" max="3841" width="9.86328125" style="478" customWidth="1"/>
    <col min="3842" max="3842" width="9" style="478" customWidth="1"/>
    <col min="3843" max="4086" width="9.1328125" style="478"/>
    <col min="4087" max="4087" width="38.73046875" style="478" customWidth="1"/>
    <col min="4088" max="4088" width="10.3984375" style="478" customWidth="1"/>
    <col min="4089" max="4096" width="10.86328125" style="478" customWidth="1"/>
    <col min="4097" max="4097" width="9.86328125" style="478" customWidth="1"/>
    <col min="4098" max="4098" width="9" style="478" customWidth="1"/>
    <col min="4099" max="4342" width="9.1328125" style="478"/>
    <col min="4343" max="4343" width="38.73046875" style="478" customWidth="1"/>
    <col min="4344" max="4344" width="10.3984375" style="478" customWidth="1"/>
    <col min="4345" max="4352" width="10.86328125" style="478" customWidth="1"/>
    <col min="4353" max="4353" width="9.86328125" style="478" customWidth="1"/>
    <col min="4354" max="4354" width="9" style="478" customWidth="1"/>
    <col min="4355" max="4598" width="9.1328125" style="478"/>
    <col min="4599" max="4599" width="38.73046875" style="478" customWidth="1"/>
    <col min="4600" max="4600" width="10.3984375" style="478" customWidth="1"/>
    <col min="4601" max="4608" width="10.86328125" style="478" customWidth="1"/>
    <col min="4609" max="4609" width="9.86328125" style="478" customWidth="1"/>
    <col min="4610" max="4610" width="9" style="478" customWidth="1"/>
    <col min="4611" max="4854" width="9.1328125" style="478"/>
    <col min="4855" max="4855" width="38.73046875" style="478" customWidth="1"/>
    <col min="4856" max="4856" width="10.3984375" style="478" customWidth="1"/>
    <col min="4857" max="4864" width="10.86328125" style="478" customWidth="1"/>
    <col min="4865" max="4865" width="9.86328125" style="478" customWidth="1"/>
    <col min="4866" max="4866" width="9" style="478" customWidth="1"/>
    <col min="4867" max="5110" width="9.1328125" style="478"/>
    <col min="5111" max="5111" width="38.73046875" style="478" customWidth="1"/>
    <col min="5112" max="5112" width="10.3984375" style="478" customWidth="1"/>
    <col min="5113" max="5120" width="10.86328125" style="478" customWidth="1"/>
    <col min="5121" max="5121" width="9.86328125" style="478" customWidth="1"/>
    <col min="5122" max="5122" width="9" style="478" customWidth="1"/>
    <col min="5123" max="5366" width="9.1328125" style="478"/>
    <col min="5367" max="5367" width="38.73046875" style="478" customWidth="1"/>
    <col min="5368" max="5368" width="10.3984375" style="478" customWidth="1"/>
    <col min="5369" max="5376" width="10.86328125" style="478" customWidth="1"/>
    <col min="5377" max="5377" width="9.86328125" style="478" customWidth="1"/>
    <col min="5378" max="5378" width="9" style="478" customWidth="1"/>
    <col min="5379" max="5622" width="9.1328125" style="478"/>
    <col min="5623" max="5623" width="38.73046875" style="478" customWidth="1"/>
    <col min="5624" max="5624" width="10.3984375" style="478" customWidth="1"/>
    <col min="5625" max="5632" width="10.86328125" style="478" customWidth="1"/>
    <col min="5633" max="5633" width="9.86328125" style="478" customWidth="1"/>
    <col min="5634" max="5634" width="9" style="478" customWidth="1"/>
    <col min="5635" max="5878" width="9.1328125" style="478"/>
    <col min="5879" max="5879" width="38.73046875" style="478" customWidth="1"/>
    <col min="5880" max="5880" width="10.3984375" style="478" customWidth="1"/>
    <col min="5881" max="5888" width="10.86328125" style="478" customWidth="1"/>
    <col min="5889" max="5889" width="9.86328125" style="478" customWidth="1"/>
    <col min="5890" max="5890" width="9" style="478" customWidth="1"/>
    <col min="5891" max="6134" width="9.1328125" style="478"/>
    <col min="6135" max="6135" width="38.73046875" style="478" customWidth="1"/>
    <col min="6136" max="6136" width="10.3984375" style="478" customWidth="1"/>
    <col min="6137" max="6144" width="10.86328125" style="478" customWidth="1"/>
    <col min="6145" max="6145" width="9.86328125" style="478" customWidth="1"/>
    <col min="6146" max="6146" width="9" style="478" customWidth="1"/>
    <col min="6147" max="6390" width="9.1328125" style="478"/>
    <col min="6391" max="6391" width="38.73046875" style="478" customWidth="1"/>
    <col min="6392" max="6392" width="10.3984375" style="478" customWidth="1"/>
    <col min="6393" max="6400" width="10.86328125" style="478" customWidth="1"/>
    <col min="6401" max="6401" width="9.86328125" style="478" customWidth="1"/>
    <col min="6402" max="6402" width="9" style="478" customWidth="1"/>
    <col min="6403" max="6646" width="9.1328125" style="478"/>
    <col min="6647" max="6647" width="38.73046875" style="478" customWidth="1"/>
    <col min="6648" max="6648" width="10.3984375" style="478" customWidth="1"/>
    <col min="6649" max="6656" width="10.86328125" style="478" customWidth="1"/>
    <col min="6657" max="6657" width="9.86328125" style="478" customWidth="1"/>
    <col min="6658" max="6658" width="9" style="478" customWidth="1"/>
    <col min="6659" max="6902" width="9.1328125" style="478"/>
    <col min="6903" max="6903" width="38.73046875" style="478" customWidth="1"/>
    <col min="6904" max="6904" width="10.3984375" style="478" customWidth="1"/>
    <col min="6905" max="6912" width="10.86328125" style="478" customWidth="1"/>
    <col min="6913" max="6913" width="9.86328125" style="478" customWidth="1"/>
    <col min="6914" max="6914" width="9" style="478" customWidth="1"/>
    <col min="6915" max="7158" width="9.1328125" style="478"/>
    <col min="7159" max="7159" width="38.73046875" style="478" customWidth="1"/>
    <col min="7160" max="7160" width="10.3984375" style="478" customWidth="1"/>
    <col min="7161" max="7168" width="10.86328125" style="478" customWidth="1"/>
    <col min="7169" max="7169" width="9.86328125" style="478" customWidth="1"/>
    <col min="7170" max="7170" width="9" style="478" customWidth="1"/>
    <col min="7171" max="7414" width="9.1328125" style="478"/>
    <col min="7415" max="7415" width="38.73046875" style="478" customWidth="1"/>
    <col min="7416" max="7416" width="10.3984375" style="478" customWidth="1"/>
    <col min="7417" max="7424" width="10.86328125" style="478" customWidth="1"/>
    <col min="7425" max="7425" width="9.86328125" style="478" customWidth="1"/>
    <col min="7426" max="7426" width="9" style="478" customWidth="1"/>
    <col min="7427" max="7670" width="9.1328125" style="478"/>
    <col min="7671" max="7671" width="38.73046875" style="478" customWidth="1"/>
    <col min="7672" max="7672" width="10.3984375" style="478" customWidth="1"/>
    <col min="7673" max="7680" width="10.86328125" style="478" customWidth="1"/>
    <col min="7681" max="7681" width="9.86328125" style="478" customWidth="1"/>
    <col min="7682" max="7682" width="9" style="478" customWidth="1"/>
    <col min="7683" max="7926" width="9.1328125" style="478"/>
    <col min="7927" max="7927" width="38.73046875" style="478" customWidth="1"/>
    <col min="7928" max="7928" width="10.3984375" style="478" customWidth="1"/>
    <col min="7929" max="7936" width="10.86328125" style="478" customWidth="1"/>
    <col min="7937" max="7937" width="9.86328125" style="478" customWidth="1"/>
    <col min="7938" max="7938" width="9" style="478" customWidth="1"/>
    <col min="7939" max="8182" width="9.1328125" style="478"/>
    <col min="8183" max="8183" width="38.73046875" style="478" customWidth="1"/>
    <col min="8184" max="8184" width="10.3984375" style="478" customWidth="1"/>
    <col min="8185" max="8192" width="10.86328125" style="478" customWidth="1"/>
    <col min="8193" max="8193" width="9.86328125" style="478" customWidth="1"/>
    <col min="8194" max="8194" width="9" style="478" customWidth="1"/>
    <col min="8195" max="8438" width="9.1328125" style="478"/>
    <col min="8439" max="8439" width="38.73046875" style="478" customWidth="1"/>
    <col min="8440" max="8440" width="10.3984375" style="478" customWidth="1"/>
    <col min="8441" max="8448" width="10.86328125" style="478" customWidth="1"/>
    <col min="8449" max="8449" width="9.86328125" style="478" customWidth="1"/>
    <col min="8450" max="8450" width="9" style="478" customWidth="1"/>
    <col min="8451" max="8694" width="9.1328125" style="478"/>
    <col min="8695" max="8695" width="38.73046875" style="478" customWidth="1"/>
    <col min="8696" max="8696" width="10.3984375" style="478" customWidth="1"/>
    <col min="8697" max="8704" width="10.86328125" style="478" customWidth="1"/>
    <col min="8705" max="8705" width="9.86328125" style="478" customWidth="1"/>
    <col min="8706" max="8706" width="9" style="478" customWidth="1"/>
    <col min="8707" max="8950" width="9.1328125" style="478"/>
    <col min="8951" max="8951" width="38.73046875" style="478" customWidth="1"/>
    <col min="8952" max="8952" width="10.3984375" style="478" customWidth="1"/>
    <col min="8953" max="8960" width="10.86328125" style="478" customWidth="1"/>
    <col min="8961" max="8961" width="9.86328125" style="478" customWidth="1"/>
    <col min="8962" max="8962" width="9" style="478" customWidth="1"/>
    <col min="8963" max="9206" width="9.1328125" style="478"/>
    <col min="9207" max="9207" width="38.73046875" style="478" customWidth="1"/>
    <col min="9208" max="9208" width="10.3984375" style="478" customWidth="1"/>
    <col min="9209" max="9216" width="10.86328125" style="478" customWidth="1"/>
    <col min="9217" max="9217" width="9.86328125" style="478" customWidth="1"/>
    <col min="9218" max="9218" width="9" style="478" customWidth="1"/>
    <col min="9219" max="9462" width="9.1328125" style="478"/>
    <col min="9463" max="9463" width="38.73046875" style="478" customWidth="1"/>
    <col min="9464" max="9464" width="10.3984375" style="478" customWidth="1"/>
    <col min="9465" max="9472" width="10.86328125" style="478" customWidth="1"/>
    <col min="9473" max="9473" width="9.86328125" style="478" customWidth="1"/>
    <col min="9474" max="9474" width="9" style="478" customWidth="1"/>
    <col min="9475" max="9718" width="9.1328125" style="478"/>
    <col min="9719" max="9719" width="38.73046875" style="478" customWidth="1"/>
    <col min="9720" max="9720" width="10.3984375" style="478" customWidth="1"/>
    <col min="9721" max="9728" width="10.86328125" style="478" customWidth="1"/>
    <col min="9729" max="9729" width="9.86328125" style="478" customWidth="1"/>
    <col min="9730" max="9730" width="9" style="478" customWidth="1"/>
    <col min="9731" max="9974" width="9.1328125" style="478"/>
    <col min="9975" max="9975" width="38.73046875" style="478" customWidth="1"/>
    <col min="9976" max="9976" width="10.3984375" style="478" customWidth="1"/>
    <col min="9977" max="9984" width="10.86328125" style="478" customWidth="1"/>
    <col min="9985" max="9985" width="9.86328125" style="478" customWidth="1"/>
    <col min="9986" max="9986" width="9" style="478" customWidth="1"/>
    <col min="9987" max="10230" width="9.1328125" style="478"/>
    <col min="10231" max="10231" width="38.73046875" style="478" customWidth="1"/>
    <col min="10232" max="10232" width="10.3984375" style="478" customWidth="1"/>
    <col min="10233" max="10240" width="10.86328125" style="478" customWidth="1"/>
    <col min="10241" max="10241" width="9.86328125" style="478" customWidth="1"/>
    <col min="10242" max="10242" width="9" style="478" customWidth="1"/>
    <col min="10243" max="10486" width="9.1328125" style="478"/>
    <col min="10487" max="10487" width="38.73046875" style="478" customWidth="1"/>
    <col min="10488" max="10488" width="10.3984375" style="478" customWidth="1"/>
    <col min="10489" max="10496" width="10.86328125" style="478" customWidth="1"/>
    <col min="10497" max="10497" width="9.86328125" style="478" customWidth="1"/>
    <col min="10498" max="10498" width="9" style="478" customWidth="1"/>
    <col min="10499" max="10742" width="9.1328125" style="478"/>
    <col min="10743" max="10743" width="38.73046875" style="478" customWidth="1"/>
    <col min="10744" max="10744" width="10.3984375" style="478" customWidth="1"/>
    <col min="10745" max="10752" width="10.86328125" style="478" customWidth="1"/>
    <col min="10753" max="10753" width="9.86328125" style="478" customWidth="1"/>
    <col min="10754" max="10754" width="9" style="478" customWidth="1"/>
    <col min="10755" max="10998" width="9.1328125" style="478"/>
    <col min="10999" max="10999" width="38.73046875" style="478" customWidth="1"/>
    <col min="11000" max="11000" width="10.3984375" style="478" customWidth="1"/>
    <col min="11001" max="11008" width="10.86328125" style="478" customWidth="1"/>
    <col min="11009" max="11009" width="9.86328125" style="478" customWidth="1"/>
    <col min="11010" max="11010" width="9" style="478" customWidth="1"/>
    <col min="11011" max="11254" width="9.1328125" style="478"/>
    <col min="11255" max="11255" width="38.73046875" style="478" customWidth="1"/>
    <col min="11256" max="11256" width="10.3984375" style="478" customWidth="1"/>
    <col min="11257" max="11264" width="10.86328125" style="478" customWidth="1"/>
    <col min="11265" max="11265" width="9.86328125" style="478" customWidth="1"/>
    <col min="11266" max="11266" width="9" style="478" customWidth="1"/>
    <col min="11267" max="11510" width="9.1328125" style="478"/>
    <col min="11511" max="11511" width="38.73046875" style="478" customWidth="1"/>
    <col min="11512" max="11512" width="10.3984375" style="478" customWidth="1"/>
    <col min="11513" max="11520" width="10.86328125" style="478" customWidth="1"/>
    <col min="11521" max="11521" width="9.86328125" style="478" customWidth="1"/>
    <col min="11522" max="11522" width="9" style="478" customWidth="1"/>
    <col min="11523" max="11766" width="9.1328125" style="478"/>
    <col min="11767" max="11767" width="38.73046875" style="478" customWidth="1"/>
    <col min="11768" max="11768" width="10.3984375" style="478" customWidth="1"/>
    <col min="11769" max="11776" width="10.86328125" style="478" customWidth="1"/>
    <col min="11777" max="11777" width="9.86328125" style="478" customWidth="1"/>
    <col min="11778" max="11778" width="9" style="478" customWidth="1"/>
    <col min="11779" max="12022" width="9.1328125" style="478"/>
    <col min="12023" max="12023" width="38.73046875" style="478" customWidth="1"/>
    <col min="12024" max="12024" width="10.3984375" style="478" customWidth="1"/>
    <col min="12025" max="12032" width="10.86328125" style="478" customWidth="1"/>
    <col min="12033" max="12033" width="9.86328125" style="478" customWidth="1"/>
    <col min="12034" max="12034" width="9" style="478" customWidth="1"/>
    <col min="12035" max="12278" width="9.1328125" style="478"/>
    <col min="12279" max="12279" width="38.73046875" style="478" customWidth="1"/>
    <col min="12280" max="12280" width="10.3984375" style="478" customWidth="1"/>
    <col min="12281" max="12288" width="10.86328125" style="478" customWidth="1"/>
    <col min="12289" max="12289" width="9.86328125" style="478" customWidth="1"/>
    <col min="12290" max="12290" width="9" style="478" customWidth="1"/>
    <col min="12291" max="12534" width="9.1328125" style="478"/>
    <col min="12535" max="12535" width="38.73046875" style="478" customWidth="1"/>
    <col min="12536" max="12536" width="10.3984375" style="478" customWidth="1"/>
    <col min="12537" max="12544" width="10.86328125" style="478" customWidth="1"/>
    <col min="12545" max="12545" width="9.86328125" style="478" customWidth="1"/>
    <col min="12546" max="12546" width="9" style="478" customWidth="1"/>
    <col min="12547" max="12790" width="9.1328125" style="478"/>
    <col min="12791" max="12791" width="38.73046875" style="478" customWidth="1"/>
    <col min="12792" max="12792" width="10.3984375" style="478" customWidth="1"/>
    <col min="12793" max="12800" width="10.86328125" style="478" customWidth="1"/>
    <col min="12801" max="12801" width="9.86328125" style="478" customWidth="1"/>
    <col min="12802" max="12802" width="9" style="478" customWidth="1"/>
    <col min="12803" max="13046" width="9.1328125" style="478"/>
    <col min="13047" max="13047" width="38.73046875" style="478" customWidth="1"/>
    <col min="13048" max="13048" width="10.3984375" style="478" customWidth="1"/>
    <col min="13049" max="13056" width="10.86328125" style="478" customWidth="1"/>
    <col min="13057" max="13057" width="9.86328125" style="478" customWidth="1"/>
    <col min="13058" max="13058" width="9" style="478" customWidth="1"/>
    <col min="13059" max="13302" width="9.1328125" style="478"/>
    <col min="13303" max="13303" width="38.73046875" style="478" customWidth="1"/>
    <col min="13304" max="13304" width="10.3984375" style="478" customWidth="1"/>
    <col min="13305" max="13312" width="10.86328125" style="478" customWidth="1"/>
    <col min="13313" max="13313" width="9.86328125" style="478" customWidth="1"/>
    <col min="13314" max="13314" width="9" style="478" customWidth="1"/>
    <col min="13315" max="13558" width="9.1328125" style="478"/>
    <col min="13559" max="13559" width="38.73046875" style="478" customWidth="1"/>
    <col min="13560" max="13560" width="10.3984375" style="478" customWidth="1"/>
    <col min="13561" max="13568" width="10.86328125" style="478" customWidth="1"/>
    <col min="13569" max="13569" width="9.86328125" style="478" customWidth="1"/>
    <col min="13570" max="13570" width="9" style="478" customWidth="1"/>
    <col min="13571" max="13814" width="9.1328125" style="478"/>
    <col min="13815" max="13815" width="38.73046875" style="478" customWidth="1"/>
    <col min="13816" max="13816" width="10.3984375" style="478" customWidth="1"/>
    <col min="13817" max="13824" width="10.86328125" style="478" customWidth="1"/>
    <col min="13825" max="13825" width="9.86328125" style="478" customWidth="1"/>
    <col min="13826" max="13826" width="9" style="478" customWidth="1"/>
    <col min="13827" max="14070" width="9.1328125" style="478"/>
    <col min="14071" max="14071" width="38.73046875" style="478" customWidth="1"/>
    <col min="14072" max="14072" width="10.3984375" style="478" customWidth="1"/>
    <col min="14073" max="14080" width="10.86328125" style="478" customWidth="1"/>
    <col min="14081" max="14081" width="9.86328125" style="478" customWidth="1"/>
    <col min="14082" max="14082" width="9" style="478" customWidth="1"/>
    <col min="14083" max="14326" width="9.1328125" style="478"/>
    <col min="14327" max="14327" width="38.73046875" style="478" customWidth="1"/>
    <col min="14328" max="14328" width="10.3984375" style="478" customWidth="1"/>
    <col min="14329" max="14336" width="10.86328125" style="478" customWidth="1"/>
    <col min="14337" max="14337" width="9.86328125" style="478" customWidth="1"/>
    <col min="14338" max="14338" width="9" style="478" customWidth="1"/>
    <col min="14339" max="14582" width="9.1328125" style="478"/>
    <col min="14583" max="14583" width="38.73046875" style="478" customWidth="1"/>
    <col min="14584" max="14584" width="10.3984375" style="478" customWidth="1"/>
    <col min="14585" max="14592" width="10.86328125" style="478" customWidth="1"/>
    <col min="14593" max="14593" width="9.86328125" style="478" customWidth="1"/>
    <col min="14594" max="14594" width="9" style="478" customWidth="1"/>
    <col min="14595" max="14838" width="9.1328125" style="478"/>
    <col min="14839" max="14839" width="38.73046875" style="478" customWidth="1"/>
    <col min="14840" max="14840" width="10.3984375" style="478" customWidth="1"/>
    <col min="14841" max="14848" width="10.86328125" style="478" customWidth="1"/>
    <col min="14849" max="14849" width="9.86328125" style="478" customWidth="1"/>
    <col min="14850" max="14850" width="9" style="478" customWidth="1"/>
    <col min="14851" max="15094" width="9.1328125" style="478"/>
    <col min="15095" max="15095" width="38.73046875" style="478" customWidth="1"/>
    <col min="15096" max="15096" width="10.3984375" style="478" customWidth="1"/>
    <col min="15097" max="15104" width="10.86328125" style="478" customWidth="1"/>
    <col min="15105" max="15105" width="9.86328125" style="478" customWidth="1"/>
    <col min="15106" max="15106" width="9" style="478" customWidth="1"/>
    <col min="15107" max="15350" width="9.1328125" style="478"/>
    <col min="15351" max="15351" width="38.73046875" style="478" customWidth="1"/>
    <col min="15352" max="15352" width="10.3984375" style="478" customWidth="1"/>
    <col min="15353" max="15360" width="10.86328125" style="478" customWidth="1"/>
    <col min="15361" max="15361" width="9.86328125" style="478" customWidth="1"/>
    <col min="15362" max="15362" width="9" style="478" customWidth="1"/>
    <col min="15363" max="15606" width="9.1328125" style="478"/>
    <col min="15607" max="15607" width="38.73046875" style="478" customWidth="1"/>
    <col min="15608" max="15608" width="10.3984375" style="478" customWidth="1"/>
    <col min="15609" max="15616" width="10.86328125" style="478" customWidth="1"/>
    <col min="15617" max="15617" width="9.86328125" style="478" customWidth="1"/>
    <col min="15618" max="15618" width="9" style="478" customWidth="1"/>
    <col min="15619" max="15862" width="9.1328125" style="478"/>
    <col min="15863" max="15863" width="38.73046875" style="478" customWidth="1"/>
    <col min="15864" max="15864" width="10.3984375" style="478" customWidth="1"/>
    <col min="15865" max="15872" width="10.86328125" style="478" customWidth="1"/>
    <col min="15873" max="15873" width="9.86328125" style="478" customWidth="1"/>
    <col min="15874" max="15874" width="9" style="478" customWidth="1"/>
    <col min="15875" max="16118" width="9.1328125" style="478"/>
    <col min="16119" max="16119" width="38.73046875" style="478" customWidth="1"/>
    <col min="16120" max="16120" width="10.3984375" style="478" customWidth="1"/>
    <col min="16121" max="16128" width="10.86328125" style="478" customWidth="1"/>
    <col min="16129" max="16129" width="9.86328125" style="478" customWidth="1"/>
    <col min="16130" max="16130" width="9" style="478" customWidth="1"/>
    <col min="16131" max="16374" width="9.1328125" style="478"/>
    <col min="16375" max="16384" width="9" style="478" customWidth="1"/>
  </cols>
  <sheetData>
    <row r="1" spans="1:24" ht="13.15" x14ac:dyDescent="0.35">
      <c r="A1" s="1005" t="s">
        <v>628</v>
      </c>
      <c r="B1" s="1005"/>
      <c r="C1" s="1005"/>
      <c r="D1" s="1005"/>
      <c r="E1" s="1005"/>
      <c r="F1" s="1005"/>
      <c r="G1" s="1005"/>
      <c r="H1" s="1005"/>
      <c r="I1" s="1005"/>
      <c r="J1" s="1005"/>
      <c r="K1" s="1005"/>
      <c r="L1" s="1005"/>
      <c r="M1" s="473"/>
    </row>
    <row r="2" spans="1:24" ht="11.65" x14ac:dyDescent="0.35">
      <c r="A2" s="1006" t="s">
        <v>613</v>
      </c>
      <c r="B2" s="1006"/>
      <c r="E2" s="774"/>
    </row>
    <row r="3" spans="1:24" ht="11.65" x14ac:dyDescent="0.35">
      <c r="A3" s="775" t="s">
        <v>0</v>
      </c>
      <c r="B3" s="776"/>
      <c r="E3" s="774"/>
    </row>
    <row r="4" spans="1:24" ht="12.75" x14ac:dyDescent="0.3">
      <c r="A4" s="777"/>
      <c r="B4" s="778"/>
      <c r="C4" s="479"/>
      <c r="D4" s="479"/>
      <c r="E4" s="480"/>
      <c r="F4" s="480"/>
      <c r="G4" s="480"/>
      <c r="H4" s="480"/>
      <c r="I4" s="480"/>
      <c r="J4" s="480"/>
      <c r="K4" s="480"/>
      <c r="L4" s="481"/>
      <c r="M4" s="481"/>
    </row>
    <row r="5" spans="1:24" ht="11.25" customHeight="1" x14ac:dyDescent="0.3">
      <c r="A5" s="779"/>
      <c r="B5" s="824" t="s">
        <v>644</v>
      </c>
      <c r="C5" s="780"/>
      <c r="D5" s="780"/>
      <c r="E5" s="780"/>
      <c r="F5" s="780"/>
      <c r="G5" s="780"/>
      <c r="H5" s="780"/>
      <c r="I5" s="780"/>
      <c r="J5" s="780"/>
      <c r="K5" s="780"/>
      <c r="L5" s="781"/>
      <c r="M5" s="823"/>
      <c r="N5" s="824" t="s">
        <v>645</v>
      </c>
      <c r="O5" s="780"/>
      <c r="P5" s="780"/>
      <c r="Q5" s="780"/>
      <c r="R5" s="780"/>
      <c r="S5" s="780"/>
      <c r="T5" s="780"/>
      <c r="U5" s="780"/>
      <c r="V5" s="780"/>
      <c r="W5" s="780"/>
      <c r="X5" s="781"/>
    </row>
    <row r="6" spans="1:24" ht="20.25" x14ac:dyDescent="0.3">
      <c r="A6" s="782" t="s">
        <v>593</v>
      </c>
      <c r="B6" s="758" t="s">
        <v>578</v>
      </c>
      <c r="C6" s="759" t="s">
        <v>579</v>
      </c>
      <c r="D6" s="759" t="s">
        <v>580</v>
      </c>
      <c r="E6" s="759" t="s">
        <v>581</v>
      </c>
      <c r="F6" s="759" t="s">
        <v>582</v>
      </c>
      <c r="G6" s="759" t="s">
        <v>583</v>
      </c>
      <c r="H6" s="759" t="s">
        <v>584</v>
      </c>
      <c r="I6" s="759" t="s">
        <v>585</v>
      </c>
      <c r="J6" s="759" t="s">
        <v>586</v>
      </c>
      <c r="K6" s="759" t="s">
        <v>587</v>
      </c>
      <c r="L6" s="759" t="s">
        <v>8</v>
      </c>
      <c r="M6" s="804"/>
      <c r="N6" s="758" t="s">
        <v>578</v>
      </c>
      <c r="O6" s="759" t="s">
        <v>579</v>
      </c>
      <c r="P6" s="759" t="s">
        <v>580</v>
      </c>
      <c r="Q6" s="759" t="s">
        <v>581</v>
      </c>
      <c r="R6" s="759" t="s">
        <v>582</v>
      </c>
      <c r="S6" s="759" t="s">
        <v>583</v>
      </c>
      <c r="T6" s="759" t="s">
        <v>584</v>
      </c>
      <c r="U6" s="759" t="s">
        <v>585</v>
      </c>
      <c r="V6" s="759" t="s">
        <v>586</v>
      </c>
      <c r="W6" s="759" t="s">
        <v>587</v>
      </c>
      <c r="X6" s="759" t="s">
        <v>8</v>
      </c>
    </row>
    <row r="7" spans="1:24" x14ac:dyDescent="0.3">
      <c r="B7" s="783"/>
      <c r="C7" s="721"/>
      <c r="D7" s="721"/>
      <c r="E7" s="784"/>
      <c r="F7" s="784"/>
      <c r="G7" s="784"/>
      <c r="H7" s="721"/>
      <c r="I7" s="721"/>
      <c r="J7" s="721"/>
      <c r="K7" s="721"/>
      <c r="N7" s="783"/>
      <c r="O7" s="721"/>
      <c r="P7" s="721"/>
      <c r="Q7" s="784"/>
      <c r="R7" s="784"/>
      <c r="S7" s="784"/>
      <c r="T7" s="721"/>
      <c r="U7" s="721"/>
      <c r="V7" s="721"/>
      <c r="W7" s="721"/>
    </row>
    <row r="8" spans="1:24" ht="11.45" customHeight="1" x14ac:dyDescent="0.3">
      <c r="A8" s="471" t="s">
        <v>326</v>
      </c>
      <c r="B8" s="786">
        <v>718</v>
      </c>
      <c r="C8" s="786">
        <v>709</v>
      </c>
      <c r="D8" s="786">
        <v>474</v>
      </c>
      <c r="E8" s="786">
        <v>287</v>
      </c>
      <c r="F8" s="786">
        <v>108</v>
      </c>
      <c r="G8" s="786">
        <v>51</v>
      </c>
      <c r="H8" s="786">
        <v>31</v>
      </c>
      <c r="I8" s="786">
        <v>36</v>
      </c>
      <c r="J8" s="786">
        <v>22</v>
      </c>
      <c r="K8" s="786">
        <v>24</v>
      </c>
      <c r="L8" s="786">
        <v>2460</v>
      </c>
      <c r="M8" s="786"/>
      <c r="N8" s="786">
        <v>602</v>
      </c>
      <c r="O8" s="786">
        <v>667</v>
      </c>
      <c r="P8" s="786">
        <v>502</v>
      </c>
      <c r="Q8" s="786">
        <v>325</v>
      </c>
      <c r="R8" s="786">
        <v>162</v>
      </c>
      <c r="S8" s="786">
        <v>66</v>
      </c>
      <c r="T8" s="786">
        <v>46</v>
      </c>
      <c r="U8" s="786">
        <v>39</v>
      </c>
      <c r="V8" s="786">
        <v>26</v>
      </c>
      <c r="W8" s="786">
        <v>25</v>
      </c>
      <c r="X8" s="786">
        <v>2460</v>
      </c>
    </row>
    <row r="9" spans="1:24" ht="11.45" customHeight="1" x14ac:dyDescent="0.3">
      <c r="A9" s="471" t="s">
        <v>327</v>
      </c>
      <c r="B9" s="786">
        <v>41</v>
      </c>
      <c r="C9" s="786">
        <v>47</v>
      </c>
      <c r="D9" s="786">
        <v>38</v>
      </c>
      <c r="E9" s="786">
        <v>25</v>
      </c>
      <c r="F9" s="786">
        <v>12</v>
      </c>
      <c r="G9" s="786">
        <v>6</v>
      </c>
      <c r="H9" s="786">
        <v>3</v>
      </c>
      <c r="I9" s="786">
        <v>1</v>
      </c>
      <c r="J9" s="786">
        <v>1</v>
      </c>
      <c r="K9" s="786">
        <v>1</v>
      </c>
      <c r="L9" s="786">
        <v>175</v>
      </c>
      <c r="M9" s="786"/>
      <c r="N9" s="786">
        <v>37</v>
      </c>
      <c r="O9" s="786">
        <v>44</v>
      </c>
      <c r="P9" s="786">
        <v>36</v>
      </c>
      <c r="Q9" s="786">
        <v>27</v>
      </c>
      <c r="R9" s="786">
        <v>18</v>
      </c>
      <c r="S9" s="786">
        <v>4</v>
      </c>
      <c r="T9" s="786">
        <v>6</v>
      </c>
      <c r="U9" s="786">
        <v>1</v>
      </c>
      <c r="V9" s="786">
        <v>1</v>
      </c>
      <c r="W9" s="786">
        <v>1</v>
      </c>
      <c r="X9" s="786">
        <v>175</v>
      </c>
    </row>
    <row r="10" spans="1:24" ht="11.45" customHeight="1" x14ac:dyDescent="0.3">
      <c r="A10" s="471" t="s">
        <v>328</v>
      </c>
      <c r="B10" s="786">
        <v>46</v>
      </c>
      <c r="C10" s="786">
        <v>94</v>
      </c>
      <c r="D10" s="786">
        <v>74</v>
      </c>
      <c r="E10" s="786">
        <v>46</v>
      </c>
      <c r="F10" s="786">
        <v>28</v>
      </c>
      <c r="G10" s="786">
        <v>13</v>
      </c>
      <c r="H10" s="786">
        <v>4</v>
      </c>
      <c r="I10" s="786">
        <v>2</v>
      </c>
      <c r="J10" s="786">
        <v>1</v>
      </c>
      <c r="K10" s="786">
        <v>1</v>
      </c>
      <c r="L10" s="786">
        <v>309</v>
      </c>
      <c r="M10" s="786"/>
      <c r="N10" s="786">
        <v>35</v>
      </c>
      <c r="O10" s="786">
        <v>79</v>
      </c>
      <c r="P10" s="786">
        <v>77</v>
      </c>
      <c r="Q10" s="786">
        <v>55</v>
      </c>
      <c r="R10" s="786">
        <v>31</v>
      </c>
      <c r="S10" s="786">
        <v>14</v>
      </c>
      <c r="T10" s="786">
        <v>13</v>
      </c>
      <c r="U10" s="786">
        <v>3</v>
      </c>
      <c r="V10" s="786">
        <v>1</v>
      </c>
      <c r="W10" s="786">
        <v>1</v>
      </c>
      <c r="X10" s="786">
        <v>309</v>
      </c>
    </row>
    <row r="11" spans="1:24" ht="11.45" customHeight="1" x14ac:dyDescent="0.3">
      <c r="A11" s="471" t="s">
        <v>657</v>
      </c>
      <c r="B11" s="786">
        <v>20</v>
      </c>
      <c r="C11" s="786">
        <v>22</v>
      </c>
      <c r="D11" s="786">
        <v>11</v>
      </c>
      <c r="E11" s="786">
        <v>0</v>
      </c>
      <c r="F11" s="786">
        <v>4</v>
      </c>
      <c r="G11" s="786">
        <v>4</v>
      </c>
      <c r="H11" s="786">
        <v>0</v>
      </c>
      <c r="I11" s="786">
        <v>2</v>
      </c>
      <c r="J11" s="786">
        <v>2</v>
      </c>
      <c r="K11" s="786">
        <v>2</v>
      </c>
      <c r="L11" s="786">
        <v>67</v>
      </c>
      <c r="M11" s="786"/>
      <c r="N11" s="786">
        <v>17</v>
      </c>
      <c r="O11" s="786">
        <v>19</v>
      </c>
      <c r="P11" s="786">
        <v>15</v>
      </c>
      <c r="Q11" s="786">
        <v>2</v>
      </c>
      <c r="R11" s="786">
        <v>4</v>
      </c>
      <c r="S11" s="786">
        <v>3</v>
      </c>
      <c r="T11" s="786">
        <v>1</v>
      </c>
      <c r="U11" s="786">
        <v>2</v>
      </c>
      <c r="V11" s="786">
        <v>1</v>
      </c>
      <c r="W11" s="786">
        <v>3</v>
      </c>
      <c r="X11" s="786">
        <v>67</v>
      </c>
    </row>
    <row r="12" spans="1:24" ht="11.45" customHeight="1" x14ac:dyDescent="0.3">
      <c r="A12" s="471" t="s">
        <v>329</v>
      </c>
      <c r="B12" s="786">
        <v>2</v>
      </c>
      <c r="C12" s="786">
        <v>0</v>
      </c>
      <c r="D12" s="786">
        <v>3</v>
      </c>
      <c r="E12" s="786">
        <v>0</v>
      </c>
      <c r="F12" s="786">
        <v>3</v>
      </c>
      <c r="G12" s="786">
        <v>3</v>
      </c>
      <c r="H12" s="786">
        <v>0</v>
      </c>
      <c r="I12" s="786">
        <v>1</v>
      </c>
      <c r="J12" s="786">
        <v>0</v>
      </c>
      <c r="K12" s="786">
        <v>0</v>
      </c>
      <c r="L12" s="786">
        <v>12</v>
      </c>
      <c r="M12" s="786"/>
      <c r="N12" s="786">
        <v>2</v>
      </c>
      <c r="O12" s="786">
        <v>0</v>
      </c>
      <c r="P12" s="786">
        <v>1</v>
      </c>
      <c r="Q12" s="786">
        <v>2</v>
      </c>
      <c r="R12" s="786">
        <v>3</v>
      </c>
      <c r="S12" s="786">
        <v>2</v>
      </c>
      <c r="T12" s="786">
        <v>0</v>
      </c>
      <c r="U12" s="786">
        <v>2</v>
      </c>
      <c r="V12" s="786">
        <v>0</v>
      </c>
      <c r="W12" s="786">
        <v>0</v>
      </c>
      <c r="X12" s="786">
        <v>12</v>
      </c>
    </row>
    <row r="13" spans="1:24" ht="11.45" customHeight="1" x14ac:dyDescent="0.3">
      <c r="A13" s="471" t="s">
        <v>330</v>
      </c>
      <c r="B13" s="786">
        <v>1</v>
      </c>
      <c r="C13" s="786">
        <v>2</v>
      </c>
      <c r="D13" s="786">
        <v>0</v>
      </c>
      <c r="E13" s="786">
        <v>1</v>
      </c>
      <c r="F13" s="786">
        <v>0</v>
      </c>
      <c r="G13" s="786">
        <v>2</v>
      </c>
      <c r="H13" s="786">
        <v>1</v>
      </c>
      <c r="I13" s="786">
        <v>1</v>
      </c>
      <c r="J13" s="786">
        <v>0</v>
      </c>
      <c r="K13" s="786">
        <v>0</v>
      </c>
      <c r="L13" s="786">
        <v>8</v>
      </c>
      <c r="M13" s="786"/>
      <c r="N13" s="786">
        <v>1</v>
      </c>
      <c r="O13" s="786">
        <v>1</v>
      </c>
      <c r="P13" s="786">
        <v>1</v>
      </c>
      <c r="Q13" s="786">
        <v>1</v>
      </c>
      <c r="R13" s="786">
        <v>0</v>
      </c>
      <c r="S13" s="786">
        <v>1</v>
      </c>
      <c r="T13" s="786">
        <v>2</v>
      </c>
      <c r="U13" s="786">
        <v>1</v>
      </c>
      <c r="V13" s="786">
        <v>0</v>
      </c>
      <c r="W13" s="786">
        <v>0</v>
      </c>
      <c r="X13" s="786">
        <v>8</v>
      </c>
    </row>
    <row r="14" spans="1:24" ht="11.45" customHeight="1" x14ac:dyDescent="0.3">
      <c r="A14" s="505" t="s">
        <v>557</v>
      </c>
      <c r="B14" s="786">
        <v>0</v>
      </c>
      <c r="C14" s="786">
        <v>0</v>
      </c>
      <c r="D14" s="786">
        <v>1</v>
      </c>
      <c r="E14" s="786">
        <v>0</v>
      </c>
      <c r="F14" s="786">
        <v>1</v>
      </c>
      <c r="G14" s="786">
        <v>1</v>
      </c>
      <c r="H14" s="786">
        <v>0</v>
      </c>
      <c r="I14" s="786">
        <v>0</v>
      </c>
      <c r="J14" s="786">
        <v>0</v>
      </c>
      <c r="K14" s="786">
        <v>0</v>
      </c>
      <c r="L14" s="786">
        <v>3</v>
      </c>
      <c r="M14" s="786"/>
      <c r="N14" s="786">
        <v>0</v>
      </c>
      <c r="O14" s="786">
        <v>0</v>
      </c>
      <c r="P14" s="786">
        <v>0</v>
      </c>
      <c r="Q14" s="786">
        <v>1</v>
      </c>
      <c r="R14" s="786">
        <v>1</v>
      </c>
      <c r="S14" s="786">
        <v>1</v>
      </c>
      <c r="T14" s="786">
        <v>0</v>
      </c>
      <c r="U14" s="786">
        <v>0</v>
      </c>
      <c r="V14" s="786">
        <v>0</v>
      </c>
      <c r="W14" s="786">
        <v>0</v>
      </c>
      <c r="X14" s="786">
        <v>3</v>
      </c>
    </row>
    <row r="15" spans="1:24" ht="11.45" customHeight="1" x14ac:dyDescent="0.3">
      <c r="A15" s="471" t="s">
        <v>658</v>
      </c>
      <c r="B15" s="786"/>
      <c r="C15" s="786"/>
      <c r="D15" s="786"/>
      <c r="E15" s="786"/>
      <c r="F15" s="786"/>
      <c r="G15" s="786"/>
      <c r="H15" s="786"/>
      <c r="I15" s="786"/>
      <c r="J15" s="786"/>
      <c r="K15" s="786"/>
      <c r="L15" s="786"/>
      <c r="M15" s="786"/>
      <c r="N15" s="786"/>
      <c r="O15" s="786"/>
      <c r="P15" s="786"/>
      <c r="Q15" s="786"/>
      <c r="R15" s="786"/>
      <c r="S15" s="786"/>
      <c r="T15" s="786"/>
      <c r="U15" s="786"/>
      <c r="V15" s="786"/>
      <c r="W15" s="786"/>
      <c r="X15" s="786"/>
    </row>
    <row r="16" spans="1:24" ht="11.45" customHeight="1" x14ac:dyDescent="0.3">
      <c r="A16" s="471"/>
      <c r="B16" s="786"/>
      <c r="C16" s="786"/>
      <c r="D16" s="786"/>
      <c r="E16" s="786"/>
      <c r="F16" s="786"/>
      <c r="G16" s="786"/>
      <c r="H16" s="786"/>
      <c r="I16" s="786"/>
      <c r="J16" s="786"/>
      <c r="K16" s="786"/>
      <c r="L16" s="786"/>
      <c r="M16" s="786"/>
      <c r="N16" s="786"/>
      <c r="O16" s="786"/>
      <c r="P16" s="786"/>
      <c r="Q16" s="786"/>
      <c r="R16" s="786"/>
      <c r="S16" s="786"/>
      <c r="T16" s="786"/>
      <c r="U16" s="786"/>
      <c r="V16" s="786"/>
      <c r="W16" s="786"/>
      <c r="X16" s="786"/>
    </row>
    <row r="17" spans="1:24" ht="11.45" customHeight="1" x14ac:dyDescent="0.3">
      <c r="A17" s="785" t="s">
        <v>588</v>
      </c>
      <c r="B17" s="786">
        <v>843</v>
      </c>
      <c r="C17" s="786">
        <v>876</v>
      </c>
      <c r="D17" s="786">
        <v>601</v>
      </c>
      <c r="E17" s="786">
        <v>359</v>
      </c>
      <c r="F17" s="786">
        <v>157</v>
      </c>
      <c r="G17" s="786">
        <v>80</v>
      </c>
      <c r="H17" s="786">
        <v>39</v>
      </c>
      <c r="I17" s="786">
        <v>43</v>
      </c>
      <c r="J17" s="786">
        <v>26</v>
      </c>
      <c r="K17" s="786">
        <v>28</v>
      </c>
      <c r="L17" s="786">
        <v>3052</v>
      </c>
      <c r="M17" s="786"/>
      <c r="N17" s="786">
        <v>709</v>
      </c>
      <c r="O17" s="786">
        <v>812</v>
      </c>
      <c r="P17" s="786">
        <v>632</v>
      </c>
      <c r="Q17" s="786">
        <v>413</v>
      </c>
      <c r="R17" s="786">
        <v>220</v>
      </c>
      <c r="S17" s="786">
        <v>91</v>
      </c>
      <c r="T17" s="786">
        <v>68</v>
      </c>
      <c r="U17" s="786">
        <v>48</v>
      </c>
      <c r="V17" s="786">
        <v>29</v>
      </c>
      <c r="W17" s="786">
        <v>30</v>
      </c>
      <c r="X17" s="786">
        <v>3052</v>
      </c>
    </row>
    <row r="18" spans="1:24" x14ac:dyDescent="0.3">
      <c r="A18" s="789"/>
      <c r="B18" s="790"/>
      <c r="C18" s="791"/>
      <c r="D18" s="791"/>
      <c r="E18" s="791"/>
      <c r="F18" s="791"/>
      <c r="G18" s="791"/>
      <c r="H18" s="791"/>
      <c r="I18" s="791"/>
      <c r="J18" s="791"/>
      <c r="K18" s="791"/>
      <c r="L18" s="792"/>
      <c r="M18" s="792"/>
      <c r="N18" s="792"/>
      <c r="O18" s="792"/>
      <c r="P18" s="792"/>
      <c r="Q18" s="792"/>
      <c r="R18" s="792"/>
      <c r="S18" s="792"/>
      <c r="T18" s="792"/>
      <c r="U18" s="792"/>
      <c r="V18" s="792"/>
      <c r="W18" s="792"/>
      <c r="X18" s="792"/>
    </row>
    <row r="19" spans="1:24" s="796" customFormat="1" x14ac:dyDescent="0.35">
      <c r="A19" s="793"/>
      <c r="B19" s="794"/>
      <c r="C19" s="795"/>
      <c r="D19" s="795"/>
      <c r="E19" s="795"/>
      <c r="F19" s="795"/>
      <c r="G19" s="795"/>
      <c r="H19" s="795"/>
      <c r="I19" s="795"/>
      <c r="J19" s="795"/>
      <c r="K19" s="795"/>
      <c r="M19" s="462"/>
      <c r="X19" s="462" t="s">
        <v>614</v>
      </c>
    </row>
    <row r="20" spans="1:24" s="796" customFormat="1" x14ac:dyDescent="0.35">
      <c r="A20" s="793"/>
      <c r="B20" s="794"/>
      <c r="C20" s="795"/>
      <c r="D20" s="795"/>
      <c r="E20" s="795"/>
      <c r="F20" s="795"/>
      <c r="G20" s="795"/>
      <c r="H20" s="795"/>
      <c r="I20" s="795"/>
      <c r="J20" s="795"/>
      <c r="K20" s="795"/>
      <c r="L20" s="462"/>
      <c r="M20" s="462"/>
    </row>
    <row r="21" spans="1:24" ht="15" customHeight="1" x14ac:dyDescent="0.3">
      <c r="A21" s="915" t="s">
        <v>629</v>
      </c>
      <c r="B21" s="915"/>
      <c r="C21" s="915"/>
      <c r="D21" s="915"/>
      <c r="E21" s="915"/>
      <c r="F21" s="915"/>
      <c r="G21" s="915"/>
      <c r="H21" s="915"/>
      <c r="I21" s="915"/>
      <c r="J21" s="915"/>
      <c r="K21" s="915"/>
      <c r="L21" s="915"/>
      <c r="M21" s="757"/>
    </row>
    <row r="22" spans="1:24" ht="13.5" customHeight="1" x14ac:dyDescent="0.3">
      <c r="A22" s="956" t="s">
        <v>654</v>
      </c>
      <c r="B22" s="956"/>
      <c r="C22" s="956"/>
      <c r="D22" s="956"/>
      <c r="E22" s="956"/>
      <c r="F22" s="956"/>
      <c r="G22" s="956"/>
      <c r="H22" s="956"/>
      <c r="I22" s="956"/>
      <c r="J22" s="956"/>
      <c r="K22" s="956"/>
      <c r="L22" s="956"/>
      <c r="M22" s="956"/>
      <c r="N22" s="956"/>
      <c r="O22" s="956"/>
      <c r="P22" s="956"/>
      <c r="Q22" s="956"/>
      <c r="R22" s="956"/>
      <c r="S22" s="956"/>
      <c r="T22" s="956"/>
      <c r="U22" s="956"/>
      <c r="V22" s="956"/>
      <c r="W22" s="956"/>
      <c r="X22" s="956"/>
    </row>
    <row r="23" spans="1:24" ht="31.9" customHeight="1" x14ac:dyDescent="0.3">
      <c r="A23" s="956" t="s">
        <v>655</v>
      </c>
      <c r="B23" s="956"/>
      <c r="C23" s="956"/>
      <c r="D23" s="956"/>
      <c r="E23" s="956"/>
      <c r="F23" s="956"/>
      <c r="G23" s="956"/>
      <c r="H23" s="956"/>
      <c r="I23" s="956"/>
      <c r="J23" s="956"/>
      <c r="K23" s="956"/>
      <c r="L23" s="956"/>
      <c r="M23" s="956"/>
      <c r="N23" s="956"/>
      <c r="O23" s="956"/>
      <c r="P23" s="956"/>
      <c r="Q23" s="956"/>
      <c r="R23" s="956"/>
      <c r="S23" s="956"/>
      <c r="T23" s="956"/>
      <c r="U23" s="956"/>
      <c r="V23" s="956"/>
      <c r="W23" s="956"/>
      <c r="X23" s="956"/>
    </row>
    <row r="24" spans="1:24" ht="15" customHeight="1" x14ac:dyDescent="0.3">
      <c r="A24" s="915" t="s">
        <v>656</v>
      </c>
      <c r="B24" s="1009"/>
      <c r="C24" s="1009"/>
      <c r="D24" s="1009"/>
      <c r="E24" s="1009"/>
      <c r="F24" s="1009"/>
      <c r="G24" s="1009"/>
      <c r="H24" s="1009"/>
      <c r="I24" s="1009"/>
      <c r="J24" s="1009"/>
      <c r="K24" s="1009"/>
      <c r="L24" s="1009"/>
      <c r="M24" s="827"/>
    </row>
    <row r="25" spans="1:24" ht="15" customHeight="1" x14ac:dyDescent="0.3">
      <c r="A25" s="756" t="s">
        <v>659</v>
      </c>
      <c r="B25" s="828"/>
      <c r="C25" s="828"/>
      <c r="D25" s="828"/>
      <c r="E25" s="828"/>
      <c r="F25" s="828"/>
      <c r="G25" s="828"/>
      <c r="H25" s="828"/>
      <c r="I25" s="828"/>
      <c r="J25" s="828"/>
      <c r="K25" s="829"/>
      <c r="L25" s="828"/>
      <c r="P25" s="829"/>
      <c r="Q25" s="829"/>
      <c r="R25" s="829"/>
      <c r="S25" s="829"/>
      <c r="T25" s="829"/>
      <c r="U25" s="829"/>
      <c r="V25" s="829"/>
      <c r="W25" s="829"/>
      <c r="X25" s="829"/>
    </row>
    <row r="26" spans="1:24" ht="12" customHeight="1" x14ac:dyDescent="0.3">
      <c r="A26" s="915" t="s">
        <v>589</v>
      </c>
      <c r="B26" s="915"/>
      <c r="C26" s="915"/>
      <c r="D26" s="915"/>
      <c r="E26" s="915"/>
      <c r="F26" s="915"/>
      <c r="G26" s="915"/>
      <c r="H26" s="915"/>
      <c r="I26" s="915"/>
      <c r="J26" s="915"/>
      <c r="K26" s="915"/>
      <c r="L26" s="915"/>
      <c r="M26" s="915"/>
      <c r="N26" s="915"/>
      <c r="O26" s="915"/>
      <c r="P26" s="915"/>
      <c r="Q26" s="915"/>
      <c r="R26" s="915"/>
      <c r="S26" s="915"/>
      <c r="T26" s="915"/>
      <c r="U26" s="915"/>
      <c r="V26" s="915"/>
      <c r="W26" s="915"/>
      <c r="X26" s="915"/>
    </row>
    <row r="27" spans="1:24" ht="27" customHeight="1" x14ac:dyDescent="0.3">
      <c r="A27" s="915" t="s">
        <v>592</v>
      </c>
      <c r="B27" s="915"/>
      <c r="C27" s="915"/>
      <c r="D27" s="915"/>
      <c r="E27" s="915"/>
      <c r="F27" s="915"/>
      <c r="G27" s="915"/>
      <c r="H27" s="915"/>
      <c r="I27" s="915"/>
      <c r="J27" s="915"/>
      <c r="K27" s="915"/>
      <c r="L27" s="915"/>
      <c r="M27" s="915"/>
      <c r="N27" s="915"/>
      <c r="O27" s="915"/>
      <c r="P27" s="915"/>
      <c r="Q27" s="915"/>
      <c r="R27" s="915"/>
      <c r="S27" s="915"/>
      <c r="T27" s="915"/>
      <c r="U27" s="915"/>
      <c r="V27" s="915"/>
      <c r="W27" s="915"/>
      <c r="X27" s="915"/>
    </row>
  </sheetData>
  <sheetProtection sheet="1" objects="1" scenarios="1"/>
  <mergeCells count="8">
    <mergeCell ref="A22:X22"/>
    <mergeCell ref="A23:X23"/>
    <mergeCell ref="A27:X27"/>
    <mergeCell ref="A26:X26"/>
    <mergeCell ref="A1:L1"/>
    <mergeCell ref="A2:B2"/>
    <mergeCell ref="A21:L21"/>
    <mergeCell ref="A24:L24"/>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election sqref="A1:D1"/>
    </sheetView>
  </sheetViews>
  <sheetFormatPr defaultColWidth="9.1328125" defaultRowHeight="12.75" x14ac:dyDescent="0.35"/>
  <cols>
    <col min="1" max="1" width="32.1328125" style="252" customWidth="1"/>
    <col min="2" max="3" width="19.59765625" style="252" customWidth="1"/>
    <col min="4" max="5" width="1.1328125" style="252" customWidth="1"/>
    <col min="6" max="6" width="18" style="252" customWidth="1"/>
    <col min="7" max="7" width="19.73046875" style="252" customWidth="1"/>
    <col min="8" max="16384" width="9.1328125" style="252"/>
  </cols>
  <sheetData>
    <row r="1" spans="1:22" ht="13.15" x14ac:dyDescent="0.35">
      <c r="A1" s="1005" t="s">
        <v>624</v>
      </c>
      <c r="B1" s="1010"/>
      <c r="C1" s="1010"/>
      <c r="D1" s="1010"/>
      <c r="E1" s="834"/>
      <c r="F1" s="832"/>
      <c r="G1" s="832"/>
      <c r="H1" s="832"/>
      <c r="I1" s="832"/>
      <c r="J1" s="832"/>
    </row>
    <row r="2" spans="1:22" x14ac:dyDescent="0.35">
      <c r="A2" s="1006" t="s">
        <v>613</v>
      </c>
      <c r="B2" s="1006"/>
      <c r="C2" s="806"/>
      <c r="D2" s="806"/>
      <c r="E2" s="806"/>
      <c r="F2" s="806"/>
      <c r="G2" s="806"/>
      <c r="H2" s="806"/>
      <c r="I2" s="806"/>
      <c r="J2" s="806"/>
    </row>
    <row r="3" spans="1:22" x14ac:dyDescent="0.35">
      <c r="A3" s="775" t="s">
        <v>0</v>
      </c>
      <c r="B3" s="806"/>
      <c r="C3" s="806"/>
      <c r="D3" s="806"/>
      <c r="E3" s="806"/>
      <c r="F3" s="806"/>
      <c r="G3" s="806"/>
      <c r="H3" s="806"/>
      <c r="I3" s="806"/>
      <c r="J3" s="806"/>
    </row>
    <row r="4" spans="1:22" ht="7.5" customHeight="1" x14ac:dyDescent="0.35">
      <c r="A4" s="775"/>
      <c r="B4" s="716"/>
      <c r="C4" s="716"/>
      <c r="D4" s="716"/>
      <c r="E4" s="716"/>
      <c r="F4" s="716"/>
      <c r="G4" s="716"/>
      <c r="H4" s="716"/>
      <c r="I4" s="716"/>
      <c r="J4" s="716"/>
    </row>
    <row r="5" spans="1:22" ht="30" customHeight="1" x14ac:dyDescent="0.35">
      <c r="A5" s="1011" t="s">
        <v>594</v>
      </c>
      <c r="B5" s="1012"/>
      <c r="C5" s="1012"/>
      <c r="D5" s="1012"/>
      <c r="E5" s="833"/>
      <c r="F5" s="835"/>
      <c r="G5" s="835"/>
      <c r="H5" s="835"/>
      <c r="I5" s="835"/>
      <c r="J5" s="835"/>
      <c r="R5" s="837"/>
      <c r="S5" s="837"/>
      <c r="T5" s="838" t="s">
        <v>45</v>
      </c>
      <c r="U5" s="837"/>
      <c r="V5" s="837"/>
    </row>
    <row r="6" spans="1:22" x14ac:dyDescent="0.35">
      <c r="A6" s="777"/>
      <c r="B6" s="479"/>
      <c r="C6" s="479"/>
      <c r="D6" s="479"/>
      <c r="E6" s="479"/>
      <c r="F6" s="479"/>
      <c r="G6" s="479"/>
      <c r="H6" s="479"/>
      <c r="I6" s="479"/>
      <c r="J6" s="479"/>
      <c r="R6" s="837"/>
      <c r="S6" s="837"/>
      <c r="T6" s="837"/>
      <c r="U6" s="837"/>
      <c r="V6" s="837"/>
    </row>
    <row r="7" spans="1:22" ht="26.25" customHeight="1" x14ac:dyDescent="0.35">
      <c r="A7" s="779"/>
      <c r="B7" s="1013" t="s">
        <v>664</v>
      </c>
      <c r="C7" s="1013"/>
      <c r="D7" s="1013"/>
      <c r="E7" s="1013"/>
      <c r="F7" s="1013"/>
      <c r="G7" s="1013"/>
      <c r="H7" s="717"/>
      <c r="I7" s="717"/>
      <c r="J7" s="717"/>
    </row>
    <row r="8" spans="1:22" ht="26.25" customHeight="1" x14ac:dyDescent="0.35">
      <c r="A8" s="825"/>
      <c r="B8" s="1013" t="s">
        <v>665</v>
      </c>
      <c r="C8" s="1013"/>
      <c r="D8" s="839"/>
      <c r="E8" s="830"/>
      <c r="F8" s="1013" t="s">
        <v>666</v>
      </c>
      <c r="G8" s="1013"/>
      <c r="H8" s="717"/>
      <c r="I8" s="717"/>
      <c r="J8" s="717"/>
    </row>
    <row r="9" spans="1:22" ht="50.25" customHeight="1" x14ac:dyDescent="0.35">
      <c r="A9" s="807" t="s">
        <v>595</v>
      </c>
      <c r="B9" s="808" t="s">
        <v>596</v>
      </c>
      <c r="C9" s="808" t="s">
        <v>597</v>
      </c>
      <c r="D9" s="840"/>
      <c r="E9" s="808"/>
      <c r="F9" s="808" t="s">
        <v>596</v>
      </c>
      <c r="G9" s="808" t="s">
        <v>597</v>
      </c>
      <c r="H9" s="478"/>
      <c r="I9" s="478"/>
      <c r="J9" s="478"/>
    </row>
    <row r="10" spans="1:22" ht="11.25" customHeight="1" x14ac:dyDescent="0.35">
      <c r="A10" s="806"/>
      <c r="B10" s="721"/>
      <c r="C10" s="721"/>
      <c r="D10" s="721"/>
      <c r="E10" s="721"/>
      <c r="F10" s="721"/>
      <c r="G10" s="721"/>
      <c r="H10" s="478"/>
      <c r="I10" s="478"/>
      <c r="J10" s="478"/>
    </row>
    <row r="11" spans="1:22" ht="11.25" customHeight="1" x14ac:dyDescent="0.35">
      <c r="A11" s="809" t="s">
        <v>598</v>
      </c>
      <c r="B11" s="859">
        <v>365</v>
      </c>
      <c r="C11" s="860">
        <v>0</v>
      </c>
      <c r="D11" s="787"/>
      <c r="E11" s="787"/>
      <c r="F11" s="841">
        <v>12</v>
      </c>
      <c r="G11" s="842">
        <v>0</v>
      </c>
      <c r="H11" s="478"/>
      <c r="I11" s="478"/>
      <c r="J11" s="478"/>
    </row>
    <row r="12" spans="1:22" ht="11.25" customHeight="1" x14ac:dyDescent="0.35">
      <c r="A12" s="810" t="s">
        <v>599</v>
      </c>
      <c r="B12" s="860">
        <v>552</v>
      </c>
      <c r="C12" s="860">
        <v>2127</v>
      </c>
      <c r="D12" s="787"/>
      <c r="E12" s="787"/>
      <c r="F12" s="842">
        <v>18.100000000000001</v>
      </c>
      <c r="G12" s="842">
        <v>69.900000000000006</v>
      </c>
      <c r="H12" s="478"/>
      <c r="I12" s="478"/>
      <c r="J12" s="478"/>
    </row>
    <row r="13" spans="1:22" ht="11.25" customHeight="1" x14ac:dyDescent="0.35">
      <c r="A13" s="810"/>
      <c r="B13" s="811"/>
      <c r="C13" s="811"/>
      <c r="D13" s="787"/>
      <c r="E13" s="787"/>
      <c r="F13" s="811"/>
      <c r="G13" s="811"/>
      <c r="H13" s="478"/>
      <c r="I13" s="478"/>
      <c r="J13" s="478"/>
    </row>
    <row r="14" spans="1:22" ht="16.5" customHeight="1" x14ac:dyDescent="0.35">
      <c r="A14" s="812"/>
      <c r="B14" s="843"/>
      <c r="C14" s="844"/>
      <c r="D14" s="844"/>
      <c r="E14" s="844"/>
      <c r="F14" s="812" t="s">
        <v>600</v>
      </c>
      <c r="G14" s="844">
        <v>3044</v>
      </c>
      <c r="H14" s="478"/>
      <c r="I14" s="478"/>
      <c r="J14" s="478"/>
    </row>
    <row r="15" spans="1:22" ht="13.5" customHeight="1" x14ac:dyDescent="0.35">
      <c r="A15" s="793"/>
      <c r="B15" s="795"/>
      <c r="D15" s="795"/>
      <c r="E15" s="795"/>
      <c r="F15" s="796"/>
      <c r="G15" s="462" t="s">
        <v>614</v>
      </c>
      <c r="H15" s="796"/>
      <c r="I15" s="796"/>
      <c r="J15" s="796"/>
    </row>
    <row r="16" spans="1:22" ht="9.9499999999999993" customHeight="1" x14ac:dyDescent="0.35">
      <c r="A16" s="793"/>
      <c r="B16" s="795"/>
      <c r="C16" s="462"/>
      <c r="D16" s="795"/>
      <c r="E16" s="795"/>
      <c r="F16" s="796"/>
      <c r="G16" s="796"/>
      <c r="H16" s="796"/>
      <c r="I16" s="796"/>
      <c r="J16" s="796"/>
    </row>
    <row r="17" spans="1:14" x14ac:dyDescent="0.35">
      <c r="A17" s="813"/>
      <c r="B17" s="814" t="s">
        <v>601</v>
      </c>
      <c r="C17" s="815"/>
      <c r="D17" s="815"/>
      <c r="E17" s="815"/>
      <c r="F17" s="815"/>
      <c r="G17" s="815"/>
      <c r="H17" s="815"/>
      <c r="I17" s="815"/>
      <c r="J17" s="796"/>
    </row>
    <row r="18" spans="1:14" x14ac:dyDescent="0.35">
      <c r="A18" s="793"/>
      <c r="B18" s="795"/>
      <c r="C18" s="795"/>
      <c r="D18" s="795"/>
      <c r="E18" s="795"/>
      <c r="F18" s="795"/>
      <c r="G18" s="795"/>
      <c r="H18" s="795"/>
      <c r="I18" s="795"/>
      <c r="J18" s="462"/>
    </row>
    <row r="19" spans="1:14" ht="48.75" customHeight="1" x14ac:dyDescent="0.35">
      <c r="A19" s="915" t="s">
        <v>660</v>
      </c>
      <c r="B19" s="915"/>
      <c r="C19" s="915"/>
      <c r="D19" s="915"/>
      <c r="E19" s="915"/>
      <c r="F19" s="915"/>
      <c r="G19" s="915"/>
      <c r="H19" s="831"/>
      <c r="I19" s="831"/>
      <c r="J19" s="831"/>
      <c r="K19" s="831"/>
      <c r="L19" s="831"/>
      <c r="M19" s="831"/>
      <c r="N19" s="831"/>
    </row>
    <row r="20" spans="1:14" ht="23.25" customHeight="1" x14ac:dyDescent="0.35">
      <c r="A20" s="915" t="s">
        <v>602</v>
      </c>
      <c r="B20" s="915"/>
      <c r="C20" s="915"/>
      <c r="D20" s="915"/>
      <c r="E20" s="915"/>
      <c r="F20" s="915"/>
      <c r="G20" s="915"/>
      <c r="H20" s="845"/>
      <c r="I20" s="845"/>
      <c r="J20" s="831"/>
      <c r="K20" s="798"/>
      <c r="L20" s="798"/>
      <c r="M20" s="798"/>
      <c r="N20" s="798"/>
    </row>
    <row r="21" spans="1:14" x14ac:dyDescent="0.35">
      <c r="A21" s="478"/>
      <c r="B21" s="785"/>
      <c r="C21" s="785"/>
      <c r="D21" s="785"/>
      <c r="E21" s="785"/>
      <c r="F21" s="785"/>
      <c r="G21" s="785"/>
      <c r="H21" s="785"/>
      <c r="I21" s="785"/>
      <c r="J21" s="785"/>
      <c r="K21" s="806"/>
      <c r="L21" s="806"/>
      <c r="M21" s="806"/>
      <c r="N21" s="806"/>
    </row>
    <row r="22" spans="1:14" x14ac:dyDescent="0.35">
      <c r="A22" s="806"/>
      <c r="B22" s="774"/>
      <c r="C22" s="774"/>
      <c r="D22" s="774"/>
      <c r="E22" s="774"/>
      <c r="F22" s="774"/>
      <c r="G22" s="774"/>
      <c r="H22" s="774"/>
      <c r="I22" s="774"/>
      <c r="J22" s="774"/>
      <c r="K22" s="806"/>
      <c r="L22" s="806"/>
      <c r="M22" s="806"/>
      <c r="N22" s="806"/>
    </row>
    <row r="25" spans="1:14" ht="13.5" x14ac:dyDescent="0.35">
      <c r="A25" s="806"/>
      <c r="B25" s="816"/>
      <c r="C25" s="816"/>
      <c r="D25" s="806"/>
      <c r="E25" s="806"/>
      <c r="F25" s="816"/>
      <c r="G25" s="806"/>
      <c r="H25" s="806"/>
      <c r="I25" s="816"/>
      <c r="J25" s="806"/>
      <c r="K25" s="816"/>
      <c r="L25" s="806"/>
      <c r="M25" s="806"/>
      <c r="N25" s="806"/>
    </row>
    <row r="26" spans="1:14" x14ac:dyDescent="0.35">
      <c r="A26" s="478"/>
      <c r="B26" s="774"/>
      <c r="C26" s="774"/>
      <c r="D26" s="774"/>
      <c r="E26" s="774"/>
      <c r="F26" s="774"/>
      <c r="G26" s="774"/>
      <c r="H26" s="774"/>
      <c r="I26" s="774"/>
      <c r="J26" s="774"/>
      <c r="K26" s="806"/>
      <c r="L26" s="806"/>
      <c r="M26" s="806"/>
      <c r="N26" s="806"/>
    </row>
    <row r="27" spans="1:14" x14ac:dyDescent="0.35">
      <c r="A27" s="478"/>
      <c r="B27" s="806"/>
      <c r="C27" s="806"/>
      <c r="D27" s="806"/>
      <c r="E27" s="806"/>
      <c r="F27" s="806"/>
      <c r="G27" s="806"/>
      <c r="H27" s="806"/>
      <c r="I27" s="806"/>
      <c r="J27" s="806"/>
      <c r="K27" s="806"/>
      <c r="L27" s="806"/>
      <c r="M27" s="806"/>
      <c r="N27" s="806"/>
    </row>
    <row r="28" spans="1:14" x14ac:dyDescent="0.35">
      <c r="A28" s="478"/>
      <c r="B28" s="774"/>
      <c r="C28" s="774"/>
      <c r="D28" s="774"/>
      <c r="E28" s="774"/>
      <c r="F28" s="774"/>
      <c r="G28" s="774"/>
      <c r="H28" s="774"/>
      <c r="I28" s="774"/>
      <c r="J28" s="774"/>
      <c r="K28" s="806"/>
      <c r="L28" s="806"/>
      <c r="M28" s="806"/>
      <c r="N28" s="806"/>
    </row>
    <row r="29" spans="1:14" x14ac:dyDescent="0.35">
      <c r="A29" s="478"/>
      <c r="B29" s="806"/>
      <c r="C29" s="806"/>
      <c r="D29" s="806"/>
      <c r="E29" s="806"/>
      <c r="F29" s="806"/>
      <c r="G29" s="806"/>
      <c r="H29" s="806"/>
      <c r="I29" s="806"/>
      <c r="J29" s="806"/>
      <c r="K29" s="806"/>
      <c r="L29" s="806"/>
      <c r="M29" s="806"/>
      <c r="N29" s="806"/>
    </row>
    <row r="30" spans="1:14" x14ac:dyDescent="0.35">
      <c r="A30" s="478"/>
      <c r="B30" s="806"/>
      <c r="C30" s="806"/>
      <c r="D30" s="806"/>
      <c r="E30" s="806"/>
      <c r="F30" s="806"/>
      <c r="G30" s="806"/>
      <c r="H30" s="806"/>
      <c r="I30" s="806"/>
      <c r="J30" s="806"/>
      <c r="K30" s="806"/>
      <c r="L30" s="806"/>
      <c r="M30" s="806"/>
      <c r="N30" s="806"/>
    </row>
    <row r="31" spans="1:14" x14ac:dyDescent="0.35">
      <c r="A31" s="478"/>
      <c r="B31" s="806"/>
      <c r="C31" s="806"/>
      <c r="D31" s="806"/>
      <c r="E31" s="806"/>
      <c r="F31" s="806"/>
      <c r="G31" s="806"/>
      <c r="H31" s="806"/>
      <c r="I31" s="806"/>
      <c r="J31" s="806"/>
      <c r="K31" s="806"/>
      <c r="L31" s="806"/>
      <c r="M31" s="806"/>
      <c r="N31" s="806"/>
    </row>
    <row r="32" spans="1:14" x14ac:dyDescent="0.35">
      <c r="A32" s="478"/>
      <c r="B32" s="806"/>
      <c r="C32" s="806"/>
      <c r="D32" s="806"/>
      <c r="E32" s="806"/>
      <c r="F32" s="806"/>
      <c r="G32" s="806"/>
      <c r="H32" s="806"/>
      <c r="I32" s="806"/>
      <c r="J32" s="806"/>
      <c r="K32" s="806"/>
      <c r="L32" s="806"/>
      <c r="M32" s="806"/>
      <c r="N32" s="806"/>
    </row>
    <row r="33" spans="1:14" x14ac:dyDescent="0.35">
      <c r="A33" s="478"/>
      <c r="B33" s="478"/>
      <c r="C33" s="478"/>
      <c r="D33" s="478"/>
      <c r="E33" s="478"/>
      <c r="F33" s="478"/>
      <c r="G33" s="478"/>
      <c r="H33" s="478"/>
      <c r="I33" s="478"/>
      <c r="J33" s="478"/>
      <c r="K33" s="806"/>
      <c r="L33" s="806"/>
      <c r="M33" s="806"/>
      <c r="N33" s="806"/>
    </row>
    <row r="34" spans="1:14" x14ac:dyDescent="0.35">
      <c r="A34" s="478"/>
      <c r="B34" s="478"/>
      <c r="C34" s="478"/>
      <c r="D34" s="478"/>
      <c r="E34" s="478"/>
      <c r="F34" s="478"/>
      <c r="G34" s="478"/>
      <c r="H34" s="478"/>
      <c r="I34" s="478"/>
      <c r="J34" s="478"/>
    </row>
    <row r="35" spans="1:14" x14ac:dyDescent="0.35">
      <c r="A35" s="478"/>
      <c r="B35" s="478"/>
      <c r="C35" s="478"/>
      <c r="D35" s="478"/>
      <c r="E35" s="478"/>
      <c r="F35" s="478"/>
      <c r="G35" s="478"/>
      <c r="H35" s="478"/>
      <c r="I35" s="478"/>
      <c r="J35" s="478"/>
    </row>
    <row r="36" spans="1:14" x14ac:dyDescent="0.35">
      <c r="A36" s="478"/>
      <c r="B36" s="478"/>
      <c r="C36" s="478"/>
      <c r="D36" s="478"/>
      <c r="E36" s="478"/>
      <c r="F36" s="478"/>
      <c r="G36" s="478"/>
      <c r="H36" s="478"/>
      <c r="I36" s="478"/>
      <c r="J36" s="478"/>
    </row>
    <row r="37" spans="1:14" x14ac:dyDescent="0.35">
      <c r="A37" s="478"/>
      <c r="B37" s="478"/>
      <c r="C37" s="478"/>
      <c r="D37" s="478"/>
      <c r="E37" s="478"/>
      <c r="F37" s="478"/>
      <c r="G37" s="478"/>
      <c r="H37" s="478"/>
      <c r="I37" s="478"/>
      <c r="J37" s="478"/>
    </row>
    <row r="38" spans="1:14" x14ac:dyDescent="0.35">
      <c r="A38" s="478"/>
      <c r="B38" s="478"/>
      <c r="C38" s="478"/>
      <c r="D38" s="478"/>
      <c r="E38" s="478"/>
      <c r="F38" s="478"/>
      <c r="G38" s="478"/>
      <c r="H38" s="478"/>
      <c r="I38" s="478"/>
      <c r="J38" s="478"/>
    </row>
    <row r="39" spans="1:14" x14ac:dyDescent="0.35">
      <c r="A39" s="478"/>
      <c r="B39" s="478"/>
      <c r="C39" s="478"/>
      <c r="D39" s="478"/>
      <c r="E39" s="478"/>
      <c r="F39" s="478"/>
      <c r="G39" s="478"/>
      <c r="H39" s="478"/>
      <c r="I39" s="478"/>
      <c r="J39" s="478"/>
    </row>
    <row r="40" spans="1:14" x14ac:dyDescent="0.35">
      <c r="A40" s="478"/>
      <c r="B40" s="478"/>
      <c r="C40" s="478"/>
      <c r="D40" s="478"/>
      <c r="E40" s="478"/>
      <c r="F40" s="478"/>
      <c r="G40" s="478"/>
      <c r="H40" s="478"/>
      <c r="I40" s="478"/>
      <c r="J40" s="478"/>
    </row>
  </sheetData>
  <sheetProtection sheet="1" objects="1" scenarios="1"/>
  <mergeCells count="8">
    <mergeCell ref="A19:G19"/>
    <mergeCell ref="A20:G20"/>
    <mergeCell ref="A1:D1"/>
    <mergeCell ref="A2:B2"/>
    <mergeCell ref="A5:D5"/>
    <mergeCell ref="B7:G7"/>
    <mergeCell ref="B8:C8"/>
    <mergeCell ref="F8:G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ColWidth="9.1328125" defaultRowHeight="12.75" x14ac:dyDescent="0.35"/>
  <cols>
    <col min="1" max="1" width="42.73046875" style="390" customWidth="1"/>
    <col min="2" max="4" width="13.3984375" style="390" customWidth="1"/>
    <col min="5" max="5" width="1.1328125" style="390" customWidth="1"/>
    <col min="6" max="6" width="14.1328125" style="390" customWidth="1"/>
    <col min="7" max="7" width="15" style="390" customWidth="1"/>
    <col min="8" max="16384" width="9.1328125" style="390"/>
  </cols>
  <sheetData>
    <row r="1" spans="1:7" ht="14.25" x14ac:dyDescent="0.45">
      <c r="A1" s="836" t="s">
        <v>625</v>
      </c>
      <c r="B1" s="836"/>
      <c r="C1" s="846"/>
      <c r="D1" s="846"/>
      <c r="E1" s="846"/>
      <c r="G1" s="391"/>
    </row>
    <row r="2" spans="1:7" ht="14.25" x14ac:dyDescent="0.45">
      <c r="A2" s="1015" t="s">
        <v>613</v>
      </c>
      <c r="B2" s="1015"/>
      <c r="C2" s="846"/>
      <c r="D2" s="846"/>
      <c r="E2" s="846"/>
    </row>
    <row r="3" spans="1:7" ht="14.25" x14ac:dyDescent="0.45">
      <c r="A3" s="1015" t="s">
        <v>603</v>
      </c>
      <c r="B3" s="1015"/>
      <c r="C3" s="846"/>
      <c r="D3" s="846"/>
      <c r="E3" s="846"/>
    </row>
    <row r="4" spans="1:7" ht="14.25" x14ac:dyDescent="0.45">
      <c r="A4" s="850"/>
      <c r="B4" s="850"/>
      <c r="C4" s="850"/>
      <c r="D4" s="850"/>
      <c r="E4" s="850"/>
      <c r="F4" s="392"/>
      <c r="G4" s="392"/>
    </row>
    <row r="5" spans="1:7" ht="55.5" customHeight="1" x14ac:dyDescent="0.35">
      <c r="A5" s="817"/>
      <c r="B5" s="818" t="s">
        <v>604</v>
      </c>
      <c r="C5" s="818" t="s">
        <v>605</v>
      </c>
      <c r="D5" s="818" t="s">
        <v>606</v>
      </c>
      <c r="E5" s="847"/>
      <c r="F5" s="818" t="s">
        <v>667</v>
      </c>
      <c r="G5" s="818" t="s">
        <v>668</v>
      </c>
    </row>
    <row r="6" spans="1:7" ht="14.25" x14ac:dyDescent="0.45">
      <c r="A6" s="848"/>
      <c r="B6" s="850"/>
      <c r="C6" s="850"/>
      <c r="D6" s="850"/>
      <c r="E6" s="851"/>
      <c r="F6" s="392"/>
      <c r="G6" s="392"/>
    </row>
    <row r="7" spans="1:7" x14ac:dyDescent="0.35">
      <c r="A7" s="849" t="s">
        <v>607</v>
      </c>
      <c r="B7" s="857">
        <v>2831</v>
      </c>
      <c r="C7" s="858">
        <v>271</v>
      </c>
      <c r="D7" s="858">
        <v>9.6</v>
      </c>
      <c r="E7" s="842"/>
      <c r="F7" s="860">
        <v>2560</v>
      </c>
      <c r="G7" s="842">
        <v>90.4</v>
      </c>
    </row>
    <row r="8" spans="1:7" ht="14.25" x14ac:dyDescent="0.45">
      <c r="A8" s="852"/>
      <c r="B8" s="852"/>
      <c r="C8" s="853"/>
      <c r="D8" s="853"/>
      <c r="E8" s="853"/>
      <c r="F8" s="854"/>
      <c r="G8" s="854"/>
    </row>
    <row r="9" spans="1:7" ht="14.25" x14ac:dyDescent="0.45">
      <c r="A9" s="851"/>
      <c r="B9" s="851"/>
      <c r="C9" s="856"/>
      <c r="D9" s="392"/>
      <c r="E9" s="392"/>
      <c r="F9" s="392"/>
      <c r="G9" s="819" t="s">
        <v>614</v>
      </c>
    </row>
    <row r="10" spans="1:7" ht="17.25" customHeight="1" x14ac:dyDescent="0.35">
      <c r="A10" s="1014" t="s">
        <v>608</v>
      </c>
      <c r="B10" s="1014"/>
      <c r="C10" s="1014"/>
      <c r="D10" s="1014"/>
      <c r="E10" s="1014"/>
      <c r="F10" s="1014"/>
      <c r="G10" s="1014"/>
    </row>
    <row r="11" spans="1:7" ht="12.75" customHeight="1" x14ac:dyDescent="0.35">
      <c r="A11" s="915" t="s">
        <v>661</v>
      </c>
      <c r="B11" s="915"/>
      <c r="C11" s="915"/>
      <c r="D11" s="915"/>
      <c r="E11" s="915"/>
      <c r="F11" s="915"/>
      <c r="G11" s="915"/>
    </row>
    <row r="12" spans="1:7" ht="39" customHeight="1" x14ac:dyDescent="0.35">
      <c r="A12" s="1016" t="s">
        <v>609</v>
      </c>
      <c r="B12" s="1016"/>
      <c r="C12" s="1016"/>
      <c r="D12" s="1016"/>
      <c r="E12" s="1016"/>
      <c r="F12" s="1016"/>
      <c r="G12" s="1016"/>
    </row>
    <row r="13" spans="1:7" ht="17.25" customHeight="1" x14ac:dyDescent="0.35">
      <c r="A13" s="1016" t="s">
        <v>662</v>
      </c>
      <c r="B13" s="1016"/>
      <c r="C13" s="1016"/>
      <c r="D13" s="1016"/>
      <c r="E13" s="1016"/>
      <c r="F13" s="1016"/>
      <c r="G13" s="1016"/>
    </row>
    <row r="14" spans="1:7" ht="21.75" customHeight="1" x14ac:dyDescent="0.35">
      <c r="A14" s="1016" t="s">
        <v>610</v>
      </c>
      <c r="B14" s="1016"/>
      <c r="C14" s="1016"/>
      <c r="D14" s="1016"/>
      <c r="E14" s="1016"/>
      <c r="F14" s="1016"/>
      <c r="G14" s="1016"/>
    </row>
    <row r="15" spans="1:7" ht="15" customHeight="1" x14ac:dyDescent="0.35">
      <c r="A15" s="1017" t="s">
        <v>611</v>
      </c>
      <c r="B15" s="1017"/>
      <c r="C15" s="1017"/>
      <c r="D15" s="1017"/>
      <c r="E15" s="1017"/>
      <c r="F15" s="1017"/>
      <c r="G15" s="1017"/>
    </row>
    <row r="16" spans="1:7" ht="55.5" customHeight="1" x14ac:dyDescent="0.35">
      <c r="A16" s="1014" t="s">
        <v>663</v>
      </c>
      <c r="B16" s="1014"/>
      <c r="C16" s="1014"/>
      <c r="D16" s="1014"/>
      <c r="E16" s="1014"/>
      <c r="F16" s="1014"/>
      <c r="G16" s="1014"/>
    </row>
    <row r="17" spans="1:7" ht="32.25" customHeight="1" x14ac:dyDescent="0.35">
      <c r="A17" s="1014" t="s">
        <v>612</v>
      </c>
      <c r="B17" s="1014"/>
      <c r="C17" s="1014"/>
      <c r="D17" s="1014"/>
      <c r="E17" s="1014"/>
      <c r="F17" s="1014"/>
      <c r="G17" s="1014"/>
    </row>
  </sheetData>
  <sheetProtection sheet="1" objects="1" scenarios="1"/>
  <mergeCells count="10">
    <mergeCell ref="A17:G17"/>
    <mergeCell ref="A2:B2"/>
    <mergeCell ref="A3:B3"/>
    <mergeCell ref="A10:G10"/>
    <mergeCell ref="A11:G11"/>
    <mergeCell ref="A12:G12"/>
    <mergeCell ref="A13:G13"/>
    <mergeCell ref="A14:G14"/>
    <mergeCell ref="A15:G15"/>
    <mergeCell ref="A16:G16"/>
  </mergeCells>
  <hyperlinks>
    <hyperlink ref="A1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6"/>
  <sheetViews>
    <sheetView workbookViewId="0">
      <selection activeCell="L32" sqref="L32"/>
    </sheetView>
  </sheetViews>
  <sheetFormatPr defaultRowHeight="12.75" x14ac:dyDescent="0.35"/>
  <cols>
    <col min="1" max="1" width="16.265625" bestFit="1" customWidth="1"/>
    <col min="2" max="2" width="26" customWidth="1"/>
    <col min="6" max="6" width="14.265625" customWidth="1"/>
    <col min="7" max="7" width="9" customWidth="1"/>
    <col min="8" max="8" width="30.86328125" customWidth="1"/>
    <col min="12" max="12" width="9.1328125" customWidth="1"/>
    <col min="13" max="13" width="9" customWidth="1"/>
    <col min="16" max="16" width="9.1328125" style="140"/>
    <col min="18" max="18" width="9.1328125" style="378"/>
    <col min="19" max="19" width="9.1328125" style="390"/>
    <col min="20" max="22" width="9.1328125" style="378"/>
    <col min="23" max="23" width="32.265625" customWidth="1"/>
    <col min="24" max="24" width="68.265625" customWidth="1"/>
  </cols>
  <sheetData>
    <row r="1" spans="1:31" ht="13.15" x14ac:dyDescent="0.4">
      <c r="A1" s="387"/>
      <c r="B1" s="378"/>
      <c r="C1" s="378"/>
      <c r="D1" s="378"/>
      <c r="E1" s="378"/>
      <c r="F1" s="378"/>
      <c r="H1" s="280"/>
      <c r="I1" s="163"/>
      <c r="J1" s="163"/>
      <c r="K1" s="163"/>
      <c r="L1" s="163"/>
      <c r="M1" s="163"/>
    </row>
    <row r="2" spans="1:31" x14ac:dyDescent="0.35">
      <c r="A2" s="380"/>
      <c r="B2" s="378"/>
      <c r="C2" s="378"/>
      <c r="D2" s="378"/>
      <c r="E2" s="378"/>
      <c r="F2" s="378"/>
      <c r="G2" s="50"/>
      <c r="H2" s="281"/>
      <c r="I2" s="282"/>
      <c r="J2" s="282"/>
      <c r="K2" s="282"/>
      <c r="L2" s="282"/>
      <c r="M2" s="282"/>
      <c r="O2" s="193"/>
      <c r="P2" s="193"/>
    </row>
    <row r="3" spans="1:31" ht="13.15" x14ac:dyDescent="0.4">
      <c r="A3" s="407" t="s">
        <v>340</v>
      </c>
      <c r="B3" s="407" t="s">
        <v>206</v>
      </c>
      <c r="C3" s="407" t="s">
        <v>204</v>
      </c>
      <c r="D3" s="407" t="s">
        <v>205</v>
      </c>
      <c r="E3" s="407" t="s">
        <v>203</v>
      </c>
      <c r="F3" s="244"/>
      <c r="H3" s="1018"/>
      <c r="I3" s="140"/>
      <c r="J3" s="140"/>
      <c r="K3" s="140"/>
      <c r="L3" s="140"/>
      <c r="M3" s="140"/>
      <c r="O3" s="193"/>
      <c r="P3" s="193"/>
      <c r="T3" s="209"/>
    </row>
    <row r="4" spans="1:31" ht="13.15" x14ac:dyDescent="0.4">
      <c r="A4" s="408">
        <v>20</v>
      </c>
      <c r="B4" s="408" t="s">
        <v>207</v>
      </c>
      <c r="C4" s="408">
        <v>44488</v>
      </c>
      <c r="D4" s="408">
        <v>41971</v>
      </c>
      <c r="E4" s="408">
        <v>86459</v>
      </c>
      <c r="F4" s="210"/>
      <c r="H4" s="281"/>
      <c r="I4" s="1019"/>
      <c r="J4" s="1019"/>
      <c r="K4" s="1019"/>
      <c r="L4" s="1019"/>
      <c r="M4" s="1019"/>
      <c r="O4" s="193"/>
      <c r="P4" s="193"/>
      <c r="X4" s="390"/>
      <c r="Y4" s="390"/>
      <c r="Z4" s="390"/>
      <c r="AA4" s="390"/>
      <c r="AB4" s="390"/>
      <c r="AD4" s="390"/>
      <c r="AE4" s="390"/>
    </row>
    <row r="5" spans="1:31" ht="13.15" x14ac:dyDescent="0.4">
      <c r="A5" s="408">
        <v>21</v>
      </c>
      <c r="B5" s="408" t="s">
        <v>208</v>
      </c>
      <c r="C5" s="408">
        <v>41884</v>
      </c>
      <c r="D5" s="408">
        <v>41893</v>
      </c>
      <c r="E5" s="408">
        <v>83777</v>
      </c>
      <c r="F5" s="210"/>
      <c r="H5" s="1020"/>
      <c r="I5" s="1021"/>
      <c r="J5" s="1021"/>
      <c r="K5" s="1021"/>
      <c r="L5" s="1021"/>
      <c r="M5" s="1021"/>
      <c r="O5" s="193"/>
      <c r="P5" s="193"/>
      <c r="X5" s="390"/>
      <c r="Y5" s="390"/>
      <c r="Z5" s="390"/>
      <c r="AA5" s="390"/>
      <c r="AB5" s="390"/>
      <c r="AC5" s="390"/>
      <c r="AD5" s="390"/>
      <c r="AE5" s="390"/>
    </row>
    <row r="6" spans="1:31" ht="13.15" x14ac:dyDescent="0.4">
      <c r="A6" s="408">
        <v>22</v>
      </c>
      <c r="B6" s="408" t="s">
        <v>209</v>
      </c>
      <c r="C6" s="408">
        <v>19770</v>
      </c>
      <c r="D6" s="408">
        <v>20338</v>
      </c>
      <c r="E6" s="408">
        <v>40108</v>
      </c>
      <c r="F6" s="210"/>
      <c r="H6" s="1020"/>
      <c r="I6" s="1021"/>
      <c r="J6" s="1019"/>
      <c r="K6" s="1019"/>
      <c r="L6" s="1019"/>
      <c r="M6" s="1019"/>
      <c r="O6" s="193"/>
      <c r="P6" s="193"/>
      <c r="X6" s="390"/>
      <c r="Y6" s="390"/>
      <c r="Z6" s="390"/>
      <c r="AA6" s="390"/>
      <c r="AB6" s="390"/>
      <c r="AC6" s="390"/>
      <c r="AD6" s="390"/>
      <c r="AE6" s="390"/>
    </row>
    <row r="7" spans="1:31" ht="13.15" x14ac:dyDescent="0.4">
      <c r="A7" s="408">
        <v>23</v>
      </c>
      <c r="B7" s="408" t="s">
        <v>210</v>
      </c>
      <c r="C7" s="408">
        <v>3120</v>
      </c>
      <c r="D7" s="408">
        <v>3124</v>
      </c>
      <c r="E7" s="408">
        <v>6244</v>
      </c>
      <c r="F7" s="210"/>
      <c r="H7" s="1020"/>
      <c r="I7" s="1021"/>
      <c r="J7" s="1019"/>
      <c r="K7" s="1019"/>
      <c r="L7" s="1019"/>
      <c r="M7" s="1019"/>
      <c r="O7" s="193"/>
      <c r="P7" s="193"/>
      <c r="X7" s="390"/>
      <c r="Y7" s="390"/>
      <c r="Z7" s="390"/>
      <c r="AA7" s="390"/>
      <c r="AB7" s="390"/>
      <c r="AC7" s="390"/>
      <c r="AD7" s="390"/>
      <c r="AE7" s="390"/>
    </row>
    <row r="8" spans="1:31" ht="13.15" x14ac:dyDescent="0.4">
      <c r="A8" s="408">
        <v>24</v>
      </c>
      <c r="B8" s="408" t="s">
        <v>211</v>
      </c>
      <c r="C8" s="408">
        <v>21499</v>
      </c>
      <c r="D8" s="408">
        <v>20478</v>
      </c>
      <c r="E8" s="408">
        <v>41977</v>
      </c>
      <c r="F8" s="210"/>
      <c r="H8" s="1020"/>
      <c r="I8" s="1019"/>
      <c r="J8" s="1019"/>
      <c r="K8" s="1019"/>
      <c r="L8" s="1019"/>
      <c r="M8" s="1019"/>
      <c r="O8" s="193"/>
      <c r="P8" s="193"/>
      <c r="X8" s="390"/>
      <c r="Y8" s="390"/>
      <c r="Z8" s="390"/>
      <c r="AA8" s="390"/>
      <c r="AB8" s="390"/>
      <c r="AC8" s="390"/>
      <c r="AD8" s="390"/>
      <c r="AE8" s="390"/>
    </row>
    <row r="9" spans="1:31" ht="13.15" x14ac:dyDescent="0.4">
      <c r="A9" s="408">
        <v>25</v>
      </c>
      <c r="B9" s="408" t="s">
        <v>212</v>
      </c>
      <c r="C9" s="408">
        <v>257</v>
      </c>
      <c r="D9" s="408">
        <v>301</v>
      </c>
      <c r="E9" s="408">
        <v>558</v>
      </c>
      <c r="F9" s="210"/>
      <c r="H9" s="1020"/>
      <c r="I9" s="1019"/>
      <c r="J9" s="1019"/>
      <c r="K9" s="1019"/>
      <c r="L9" s="1019"/>
      <c r="M9" s="1019"/>
      <c r="O9" s="50"/>
      <c r="P9" s="50"/>
      <c r="X9" s="390"/>
      <c r="Y9" s="390"/>
      <c r="Z9" s="390"/>
      <c r="AA9" s="390"/>
      <c r="AB9" s="390"/>
      <c r="AC9" s="390"/>
      <c r="AD9" s="390"/>
      <c r="AE9" s="390"/>
    </row>
    <row r="10" spans="1:31" ht="13.15" x14ac:dyDescent="0.4">
      <c r="A10" s="408">
        <v>26</v>
      </c>
      <c r="B10" s="408" t="s">
        <v>213</v>
      </c>
      <c r="C10" s="408">
        <v>4636</v>
      </c>
      <c r="D10" s="408">
        <v>1816</v>
      </c>
      <c r="E10" s="408">
        <v>6452</v>
      </c>
      <c r="F10" s="210"/>
      <c r="H10" s="1020"/>
      <c r="I10" s="1021"/>
      <c r="J10" s="1019"/>
      <c r="K10" s="1019"/>
      <c r="L10" s="1019"/>
      <c r="M10" s="1019"/>
      <c r="O10" s="50"/>
      <c r="P10" s="50"/>
      <c r="X10" s="390"/>
      <c r="Y10" s="390"/>
      <c r="Z10" s="390"/>
      <c r="AA10" s="390"/>
      <c r="AB10" s="390"/>
      <c r="AC10" s="390"/>
      <c r="AD10" s="390"/>
      <c r="AE10" s="390"/>
    </row>
    <row r="11" spans="1:31" ht="13.15" x14ac:dyDescent="0.4">
      <c r="A11" s="408">
        <v>27</v>
      </c>
      <c r="B11" s="408" t="s">
        <v>214</v>
      </c>
      <c r="C11" s="408">
        <v>838</v>
      </c>
      <c r="D11" s="408">
        <v>315</v>
      </c>
      <c r="E11" s="408">
        <v>1153</v>
      </c>
      <c r="F11" s="210"/>
      <c r="H11" s="1020"/>
      <c r="I11" s="1021"/>
      <c r="J11" s="1019"/>
      <c r="K11" s="1019"/>
      <c r="L11" s="1019"/>
      <c r="M11" s="1019"/>
      <c r="O11" s="50"/>
      <c r="P11" s="50"/>
      <c r="X11" s="390"/>
      <c r="Y11" s="390"/>
      <c r="Z11" s="390"/>
      <c r="AA11" s="390"/>
      <c r="AB11" s="390"/>
      <c r="AC11" s="390"/>
      <c r="AD11" s="390"/>
      <c r="AE11" s="390"/>
    </row>
    <row r="12" spans="1:31" ht="13.15" x14ac:dyDescent="0.4">
      <c r="A12" s="408">
        <v>28</v>
      </c>
      <c r="B12" s="408" t="s">
        <v>215</v>
      </c>
      <c r="C12" s="408">
        <v>287</v>
      </c>
      <c r="D12" s="408">
        <v>117</v>
      </c>
      <c r="E12" s="408">
        <v>404</v>
      </c>
      <c r="F12" s="210"/>
      <c r="H12" s="1020"/>
      <c r="I12" s="1021"/>
      <c r="J12" s="1021"/>
      <c r="K12" s="1021"/>
      <c r="L12" s="1021"/>
      <c r="M12" s="1021"/>
      <c r="O12" s="50"/>
      <c r="P12" s="50"/>
      <c r="X12" s="390"/>
      <c r="Y12" s="390"/>
      <c r="Z12" s="390"/>
      <c r="AA12" s="390"/>
      <c r="AB12" s="390"/>
      <c r="AC12" s="390"/>
      <c r="AD12" s="390"/>
      <c r="AE12" s="390"/>
    </row>
    <row r="13" spans="1:31" ht="13.15" x14ac:dyDescent="0.4">
      <c r="A13" s="408">
        <v>30</v>
      </c>
      <c r="B13" s="408" t="s">
        <v>216</v>
      </c>
      <c r="C13" s="408">
        <v>24088</v>
      </c>
      <c r="D13" s="408">
        <v>23263</v>
      </c>
      <c r="E13" s="408">
        <v>47351</v>
      </c>
      <c r="F13" s="210"/>
      <c r="H13" s="1022"/>
      <c r="I13" s="1021"/>
      <c r="J13" s="1021"/>
      <c r="K13" s="1021"/>
      <c r="L13" s="1021"/>
      <c r="M13" s="1021"/>
      <c r="O13" s="50"/>
      <c r="P13" s="50"/>
      <c r="X13" s="390"/>
      <c r="Y13" s="390"/>
      <c r="Z13" s="390"/>
      <c r="AA13" s="390"/>
      <c r="AB13" s="390"/>
      <c r="AC13" s="390"/>
      <c r="AD13" s="390"/>
      <c r="AE13" s="390"/>
    </row>
    <row r="14" spans="1:31" ht="13.15" x14ac:dyDescent="0.4">
      <c r="A14" s="408">
        <v>31</v>
      </c>
      <c r="B14" s="408" t="s">
        <v>217</v>
      </c>
      <c r="C14" s="408">
        <v>658</v>
      </c>
      <c r="D14" s="408">
        <v>517</v>
      </c>
      <c r="E14" s="408">
        <v>1175</v>
      </c>
      <c r="F14" s="210"/>
      <c r="H14" s="1020"/>
      <c r="I14" s="1023"/>
      <c r="J14" s="1023"/>
      <c r="K14" s="1023"/>
      <c r="L14" s="1023"/>
      <c r="M14" s="1023"/>
      <c r="O14" s="50"/>
      <c r="P14" s="50"/>
      <c r="X14" s="390"/>
      <c r="Y14" s="390"/>
      <c r="Z14" s="390"/>
      <c r="AA14" s="390"/>
      <c r="AB14" s="390"/>
      <c r="AC14" s="390"/>
      <c r="AD14" s="390"/>
      <c r="AE14" s="390"/>
    </row>
    <row r="15" spans="1:31" ht="13.15" x14ac:dyDescent="0.4">
      <c r="A15" s="408">
        <v>32</v>
      </c>
      <c r="B15" s="408" t="s">
        <v>218</v>
      </c>
      <c r="C15" s="408">
        <v>69</v>
      </c>
      <c r="D15" s="408">
        <v>60</v>
      </c>
      <c r="E15" s="408">
        <v>129</v>
      </c>
      <c r="F15" s="210"/>
      <c r="H15" s="1020"/>
      <c r="I15" s="1021"/>
      <c r="J15" s="1021"/>
      <c r="K15" s="1021"/>
      <c r="L15" s="1021"/>
      <c r="M15" s="1021"/>
      <c r="O15" s="50"/>
      <c r="P15" s="50"/>
      <c r="X15" s="390"/>
      <c r="Y15" s="390"/>
      <c r="Z15" s="390"/>
      <c r="AA15" s="390"/>
      <c r="AB15" s="390"/>
      <c r="AC15" s="390"/>
      <c r="AD15" s="390"/>
      <c r="AE15" s="390"/>
    </row>
    <row r="16" spans="1:31" ht="13.15" x14ac:dyDescent="0.4">
      <c r="A16" s="408">
        <v>33</v>
      </c>
      <c r="B16" s="408" t="s">
        <v>219</v>
      </c>
      <c r="C16" s="408">
        <v>7</v>
      </c>
      <c r="D16" s="408">
        <v>8</v>
      </c>
      <c r="E16" s="408">
        <v>15</v>
      </c>
      <c r="F16" s="210"/>
      <c r="H16" s="1020"/>
      <c r="I16" s="1021"/>
      <c r="J16" s="1021"/>
      <c r="K16" s="1021"/>
      <c r="L16" s="1021"/>
      <c r="M16" s="1021"/>
      <c r="O16" s="50"/>
      <c r="P16" s="50"/>
      <c r="X16" s="390"/>
      <c r="Y16" s="390"/>
      <c r="Z16" s="390"/>
      <c r="AA16" s="390"/>
      <c r="AB16" s="390"/>
      <c r="AC16" s="390"/>
      <c r="AD16" s="390"/>
      <c r="AE16" s="390"/>
    </row>
    <row r="17" spans="1:31" ht="29.25" customHeight="1" x14ac:dyDescent="0.4">
      <c r="A17" s="408">
        <v>34</v>
      </c>
      <c r="B17" s="408" t="s">
        <v>220</v>
      </c>
      <c r="C17" s="408">
        <v>3480</v>
      </c>
      <c r="D17" s="408">
        <v>1784</v>
      </c>
      <c r="E17" s="408">
        <v>5264</v>
      </c>
      <c r="F17" s="210"/>
      <c r="H17" s="1020"/>
      <c r="I17" s="1021"/>
      <c r="J17" s="1021"/>
      <c r="K17" s="1021"/>
      <c r="L17" s="1021"/>
      <c r="M17" s="1021"/>
      <c r="O17" s="50"/>
      <c r="P17" s="50"/>
      <c r="X17" s="390"/>
      <c r="Y17" s="390"/>
      <c r="Z17" s="390"/>
      <c r="AA17" s="390"/>
      <c r="AB17" s="390"/>
      <c r="AC17" s="390"/>
      <c r="AD17" s="390"/>
      <c r="AE17" s="390"/>
    </row>
    <row r="18" spans="1:31" ht="13.15" x14ac:dyDescent="0.4">
      <c r="A18" s="408">
        <v>48</v>
      </c>
      <c r="B18" s="408" t="s">
        <v>221</v>
      </c>
      <c r="C18" s="408">
        <v>1673</v>
      </c>
      <c r="D18" s="408">
        <v>634</v>
      </c>
      <c r="E18" s="408">
        <v>2307</v>
      </c>
      <c r="F18" s="210"/>
      <c r="H18" s="1020"/>
      <c r="I18" s="1021"/>
      <c r="J18" s="1019"/>
      <c r="K18" s="1019"/>
      <c r="L18" s="1019"/>
      <c r="M18" s="1019"/>
      <c r="O18" s="50"/>
      <c r="P18" s="50"/>
      <c r="X18" s="390"/>
      <c r="Y18" s="390"/>
      <c r="Z18" s="390"/>
      <c r="AA18" s="390"/>
      <c r="AB18" s="390"/>
      <c r="AC18" s="390"/>
      <c r="AD18" s="390"/>
      <c r="AE18" s="390"/>
    </row>
    <row r="19" spans="1:31" ht="13.15" x14ac:dyDescent="0.4">
      <c r="A19" s="408">
        <v>50</v>
      </c>
      <c r="B19" s="408" t="s">
        <v>222</v>
      </c>
      <c r="C19" s="408">
        <v>279</v>
      </c>
      <c r="D19" s="408">
        <v>71</v>
      </c>
      <c r="E19" s="408">
        <v>350</v>
      </c>
      <c r="F19" s="210"/>
      <c r="H19" s="1020"/>
      <c r="I19" s="1023"/>
      <c r="J19" s="1023"/>
      <c r="K19" s="1023"/>
      <c r="L19" s="1023"/>
      <c r="M19" s="1023"/>
      <c r="O19" s="50"/>
      <c r="P19" s="50"/>
      <c r="X19" s="390"/>
      <c r="Y19" s="390"/>
      <c r="Z19" s="390"/>
      <c r="AA19" s="390"/>
      <c r="AB19" s="390"/>
      <c r="AC19" s="390"/>
      <c r="AD19" s="390"/>
      <c r="AE19" s="390"/>
    </row>
    <row r="20" spans="1:31" ht="13.5" thickBot="1" x14ac:dyDescent="0.45">
      <c r="A20" s="408">
        <v>51</v>
      </c>
      <c r="B20" s="408" t="s">
        <v>223</v>
      </c>
      <c r="C20" s="408">
        <v>125109</v>
      </c>
      <c r="D20" s="408">
        <v>125174</v>
      </c>
      <c r="E20" s="408">
        <v>250283</v>
      </c>
      <c r="F20" s="210"/>
      <c r="H20" s="391"/>
      <c r="O20" s="50"/>
      <c r="P20" s="50"/>
      <c r="X20" s="390"/>
      <c r="Y20" s="390"/>
      <c r="Z20" s="390"/>
      <c r="AA20" s="390"/>
      <c r="AB20" s="390"/>
      <c r="AC20" s="390"/>
      <c r="AD20" s="390"/>
      <c r="AE20" s="390"/>
    </row>
    <row r="21" spans="1:31" ht="13.15" x14ac:dyDescent="0.4">
      <c r="A21" s="408">
        <v>52</v>
      </c>
      <c r="B21" s="408" t="s">
        <v>224</v>
      </c>
      <c r="C21" s="408">
        <v>1864</v>
      </c>
      <c r="D21" s="408">
        <v>1498</v>
      </c>
      <c r="E21" s="408">
        <v>3362</v>
      </c>
      <c r="F21" s="210"/>
      <c r="H21" s="435" t="s">
        <v>120</v>
      </c>
      <c r="I21" s="436" t="s">
        <v>124</v>
      </c>
      <c r="J21" s="437" t="s">
        <v>125</v>
      </c>
      <c r="K21" s="391"/>
      <c r="L21" s="209"/>
      <c r="O21" s="50"/>
      <c r="P21" s="50"/>
      <c r="X21" s="390"/>
      <c r="Y21" s="390"/>
      <c r="Z21" s="390"/>
      <c r="AA21" s="390"/>
      <c r="AB21" s="390"/>
      <c r="AC21" s="390"/>
      <c r="AD21" s="390"/>
      <c r="AE21" s="390"/>
    </row>
    <row r="22" spans="1:31" ht="13.15" x14ac:dyDescent="0.4">
      <c r="A22" s="408">
        <v>53</v>
      </c>
      <c r="B22" s="408" t="s">
        <v>225</v>
      </c>
      <c r="C22" s="408">
        <v>31</v>
      </c>
      <c r="D22" s="408">
        <v>14</v>
      </c>
      <c r="E22" s="408">
        <v>45</v>
      </c>
      <c r="F22" s="210"/>
      <c r="H22" s="428" t="s">
        <v>119</v>
      </c>
      <c r="I22" s="429" t="s">
        <v>111</v>
      </c>
      <c r="J22" s="430">
        <v>261249</v>
      </c>
      <c r="L22" s="210"/>
      <c r="O22" s="50"/>
      <c r="P22" s="50"/>
      <c r="X22" s="390"/>
      <c r="Y22" s="390"/>
      <c r="Z22" s="390"/>
      <c r="AA22" s="390"/>
      <c r="AB22" s="390"/>
      <c r="AC22" s="390"/>
      <c r="AD22" s="390"/>
      <c r="AE22" s="390"/>
    </row>
    <row r="23" spans="1:31" ht="13.15" x14ac:dyDescent="0.4">
      <c r="A23" s="408">
        <v>55</v>
      </c>
      <c r="B23" s="408" t="s">
        <v>226</v>
      </c>
      <c r="C23" s="408">
        <v>1494</v>
      </c>
      <c r="D23" s="408">
        <v>609</v>
      </c>
      <c r="E23" s="408">
        <v>2103</v>
      </c>
      <c r="F23" s="210"/>
      <c r="H23" s="428" t="s">
        <v>119</v>
      </c>
      <c r="I23" s="429" t="s">
        <v>14</v>
      </c>
      <c r="J23" s="430">
        <v>256507</v>
      </c>
      <c r="L23" s="210"/>
      <c r="O23" s="50"/>
      <c r="P23" s="50"/>
      <c r="X23" s="390"/>
      <c r="Y23" s="390"/>
      <c r="Z23" s="390"/>
      <c r="AA23" s="390"/>
      <c r="AB23" s="390"/>
      <c r="AC23" s="390"/>
      <c r="AD23" s="390"/>
      <c r="AE23" s="390"/>
    </row>
    <row r="24" spans="1:31" ht="13.15" x14ac:dyDescent="0.4">
      <c r="A24" s="408">
        <v>56</v>
      </c>
      <c r="B24" s="408" t="s">
        <v>227</v>
      </c>
      <c r="C24" s="408">
        <v>569</v>
      </c>
      <c r="D24" s="408">
        <v>245</v>
      </c>
      <c r="E24" s="408">
        <v>814</v>
      </c>
      <c r="F24" s="210"/>
      <c r="H24" s="428" t="s">
        <v>119</v>
      </c>
      <c r="I24" s="429" t="s">
        <v>119</v>
      </c>
      <c r="J24" s="430">
        <v>517756</v>
      </c>
      <c r="K24" s="537"/>
      <c r="L24" s="210"/>
      <c r="O24" s="50"/>
      <c r="P24" s="50"/>
      <c r="X24" s="390"/>
      <c r="Y24" s="390"/>
      <c r="Z24" s="390"/>
      <c r="AA24" s="390"/>
      <c r="AB24" s="390"/>
      <c r="AC24" s="390"/>
      <c r="AD24" s="390"/>
      <c r="AE24" s="390"/>
    </row>
    <row r="25" spans="1:31" ht="13.15" x14ac:dyDescent="0.4">
      <c r="A25" s="408">
        <v>57</v>
      </c>
      <c r="B25" s="408" t="s">
        <v>228</v>
      </c>
      <c r="C25" s="408">
        <v>1883</v>
      </c>
      <c r="D25" s="408">
        <v>672</v>
      </c>
      <c r="E25" s="408">
        <v>2555</v>
      </c>
      <c r="F25" s="210"/>
      <c r="H25" s="428" t="s">
        <v>121</v>
      </c>
      <c r="I25" s="429" t="s">
        <v>111</v>
      </c>
      <c r="J25" s="430">
        <v>240571</v>
      </c>
      <c r="O25" s="50" t="s">
        <v>32</v>
      </c>
      <c r="P25" s="50"/>
      <c r="X25" s="390"/>
      <c r="Y25" s="390"/>
      <c r="Z25" s="390"/>
      <c r="AA25" s="390"/>
      <c r="AB25" s="390"/>
      <c r="AC25" s="390"/>
      <c r="AD25" s="390"/>
      <c r="AE25" s="390"/>
    </row>
    <row r="26" spans="1:31" ht="13.15" x14ac:dyDescent="0.4">
      <c r="A26" s="408">
        <v>58</v>
      </c>
      <c r="B26" s="408" t="s">
        <v>229</v>
      </c>
      <c r="C26" s="408">
        <v>717</v>
      </c>
      <c r="D26" s="408">
        <v>541</v>
      </c>
      <c r="E26" s="408">
        <v>1258</v>
      </c>
      <c r="F26" s="210"/>
      <c r="H26" s="428" t="s">
        <v>121</v>
      </c>
      <c r="I26" s="429" t="s">
        <v>14</v>
      </c>
      <c r="J26" s="430">
        <v>235818</v>
      </c>
      <c r="L26" s="390"/>
      <c r="M26" s="390"/>
      <c r="N26" s="390"/>
      <c r="O26" s="392"/>
      <c r="P26" s="50"/>
      <c r="X26" s="390"/>
      <c r="Y26" s="390"/>
      <c r="Z26" s="390"/>
      <c r="AA26" s="390"/>
      <c r="AB26" s="390"/>
      <c r="AC26" s="390"/>
      <c r="AD26" s="390"/>
      <c r="AE26" s="390"/>
    </row>
    <row r="27" spans="1:31" ht="13.15" x14ac:dyDescent="0.4">
      <c r="A27" s="408">
        <v>61</v>
      </c>
      <c r="B27" s="408" t="s">
        <v>230</v>
      </c>
      <c r="C27" s="408">
        <v>664</v>
      </c>
      <c r="D27" s="408">
        <v>382</v>
      </c>
      <c r="E27" s="408">
        <v>1046</v>
      </c>
      <c r="F27" s="210"/>
      <c r="H27" s="428" t="s">
        <v>121</v>
      </c>
      <c r="I27" s="429" t="s">
        <v>119</v>
      </c>
      <c r="J27" s="430">
        <v>476389</v>
      </c>
      <c r="K27" s="537"/>
      <c r="L27" s="390"/>
      <c r="M27" s="390"/>
      <c r="N27" s="390"/>
      <c r="O27" s="392"/>
      <c r="P27" s="50"/>
      <c r="X27" s="390"/>
      <c r="Y27" s="390"/>
      <c r="Z27" s="390"/>
      <c r="AA27" s="390"/>
      <c r="AB27" s="390"/>
      <c r="AC27" s="390"/>
      <c r="AD27" s="390"/>
      <c r="AE27" s="390"/>
    </row>
    <row r="28" spans="1:31" ht="13.15" x14ac:dyDescent="0.4">
      <c r="A28" s="408">
        <v>62</v>
      </c>
      <c r="B28" s="408" t="s">
        <v>231</v>
      </c>
      <c r="C28" s="408">
        <v>279</v>
      </c>
      <c r="D28" s="408">
        <v>146</v>
      </c>
      <c r="E28" s="408">
        <v>425</v>
      </c>
      <c r="F28" s="210"/>
      <c r="H28" s="428" t="s">
        <v>122</v>
      </c>
      <c r="I28" s="429" t="s">
        <v>111</v>
      </c>
      <c r="J28" s="430">
        <v>11418</v>
      </c>
      <c r="L28" s="390"/>
      <c r="M28" s="390"/>
      <c r="N28" s="390"/>
      <c r="O28" s="392"/>
      <c r="P28" s="50"/>
      <c r="X28" s="390"/>
      <c r="Y28" s="390"/>
      <c r="Z28" s="390"/>
      <c r="AA28" s="390"/>
      <c r="AB28" s="390"/>
      <c r="AC28" s="390"/>
      <c r="AD28" s="390"/>
      <c r="AE28" s="390"/>
    </row>
    <row r="29" spans="1:31" ht="13.15" x14ac:dyDescent="0.4">
      <c r="A29" s="408">
        <v>97</v>
      </c>
      <c r="B29" s="408" t="s">
        <v>232</v>
      </c>
      <c r="C29" s="408">
        <v>1427</v>
      </c>
      <c r="D29" s="408">
        <v>599</v>
      </c>
      <c r="E29" s="408">
        <v>2026</v>
      </c>
      <c r="F29" s="210"/>
      <c r="H29" s="428" t="s">
        <v>122</v>
      </c>
      <c r="I29" s="429" t="s">
        <v>14</v>
      </c>
      <c r="J29" s="430">
        <v>11297</v>
      </c>
      <c r="L29" s="391"/>
      <c r="M29" s="390"/>
      <c r="N29" s="390"/>
      <c r="O29" s="392"/>
      <c r="P29" s="50"/>
      <c r="X29" s="390"/>
      <c r="Y29" s="390"/>
      <c r="Z29" s="390"/>
      <c r="AA29" s="390"/>
      <c r="AB29" s="390"/>
      <c r="AC29" s="390"/>
      <c r="AD29" s="390"/>
      <c r="AE29" s="390"/>
    </row>
    <row r="30" spans="1:31" ht="13.15" x14ac:dyDescent="0.4">
      <c r="A30" s="390"/>
      <c r="B30" s="390"/>
      <c r="C30" s="390"/>
      <c r="D30" s="390"/>
      <c r="E30" s="390"/>
      <c r="F30" s="210"/>
      <c r="H30" s="428" t="s">
        <v>122</v>
      </c>
      <c r="I30" s="429" t="s">
        <v>119</v>
      </c>
      <c r="J30" s="430">
        <v>22715</v>
      </c>
      <c r="K30" s="537"/>
      <c r="L30" s="382" t="s">
        <v>233</v>
      </c>
      <c r="M30" s="382" t="s">
        <v>204</v>
      </c>
      <c r="N30" s="382" t="s">
        <v>205</v>
      </c>
      <c r="O30" s="438" t="s">
        <v>203</v>
      </c>
      <c r="P30" s="162"/>
      <c r="Q30" s="162"/>
      <c r="R30" s="162"/>
      <c r="S30" s="162"/>
      <c r="X30" s="390"/>
      <c r="Y30" s="390"/>
      <c r="Z30" s="390"/>
      <c r="AA30" s="390"/>
    </row>
    <row r="31" spans="1:31" ht="13.15" x14ac:dyDescent="0.4">
      <c r="H31" s="428" t="s">
        <v>123</v>
      </c>
      <c r="I31" s="429" t="s">
        <v>111</v>
      </c>
      <c r="J31" s="430">
        <v>8602</v>
      </c>
      <c r="K31" s="140"/>
      <c r="L31" s="382">
        <v>1</v>
      </c>
      <c r="M31" s="382">
        <v>240088</v>
      </c>
      <c r="N31" s="382">
        <v>235320</v>
      </c>
      <c r="O31" s="382">
        <v>475408</v>
      </c>
      <c r="P31" s="210"/>
      <c r="Q31" s="210"/>
      <c r="R31" s="210"/>
      <c r="S31" s="509"/>
      <c r="X31" s="390"/>
      <c r="Y31" s="390"/>
      <c r="Z31" s="390"/>
      <c r="AA31" s="390"/>
      <c r="AC31" s="390"/>
      <c r="AD31" s="390"/>
    </row>
    <row r="32" spans="1:31" ht="13.15" x14ac:dyDescent="0.4">
      <c r="B32" s="137"/>
      <c r="H32" s="428" t="s">
        <v>123</v>
      </c>
      <c r="I32" s="429" t="s">
        <v>14</v>
      </c>
      <c r="J32" s="430">
        <v>8875</v>
      </c>
      <c r="K32" s="140"/>
      <c r="L32" s="382">
        <v>2</v>
      </c>
      <c r="M32" s="382">
        <v>11418</v>
      </c>
      <c r="N32" s="382">
        <v>11297</v>
      </c>
      <c r="O32" s="382">
        <v>22715</v>
      </c>
      <c r="P32" s="210"/>
      <c r="Q32" s="210"/>
      <c r="R32" s="210"/>
      <c r="S32" s="210"/>
      <c r="X32" s="390"/>
      <c r="Y32" s="390"/>
      <c r="Z32" s="390"/>
      <c r="AA32" s="390"/>
      <c r="AB32" s="390"/>
      <c r="AC32" s="390"/>
      <c r="AD32" s="390"/>
    </row>
    <row r="33" spans="2:30" ht="13.15" x14ac:dyDescent="0.4">
      <c r="B33" s="137"/>
      <c r="H33" s="431" t="s">
        <v>123</v>
      </c>
      <c r="I33" s="429" t="s">
        <v>119</v>
      </c>
      <c r="J33" s="430">
        <v>17477</v>
      </c>
      <c r="K33" s="537"/>
      <c r="L33" s="382">
        <v>3</v>
      </c>
      <c r="M33" s="382">
        <v>8602</v>
      </c>
      <c r="N33" s="382">
        <v>8875</v>
      </c>
      <c r="O33" s="382">
        <v>17477</v>
      </c>
      <c r="P33" s="210"/>
      <c r="Q33" s="210"/>
      <c r="R33" s="210"/>
      <c r="S33" s="210"/>
      <c r="X33" s="390"/>
      <c r="Y33" s="390"/>
      <c r="Z33" s="390"/>
      <c r="AA33" s="390"/>
      <c r="AB33" s="390"/>
      <c r="AC33" s="390"/>
      <c r="AD33" s="390"/>
    </row>
    <row r="34" spans="2:30" ht="13.15" x14ac:dyDescent="0.4">
      <c r="B34" s="137"/>
      <c r="H34" s="431" t="s">
        <v>339</v>
      </c>
      <c r="I34" s="429" t="s">
        <v>111</v>
      </c>
      <c r="J34" s="430">
        <v>658</v>
      </c>
      <c r="K34" s="140"/>
      <c r="L34" s="382">
        <v>6</v>
      </c>
      <c r="M34" s="382">
        <v>658</v>
      </c>
      <c r="N34" s="382">
        <v>517</v>
      </c>
      <c r="O34" s="382">
        <v>1175</v>
      </c>
      <c r="P34" s="210"/>
      <c r="Q34" s="210"/>
      <c r="R34" s="210"/>
      <c r="S34" s="210"/>
      <c r="X34" s="390"/>
      <c r="Y34" s="390"/>
      <c r="Z34" s="390"/>
      <c r="AA34" s="390"/>
      <c r="AB34" s="390"/>
      <c r="AC34" s="390"/>
      <c r="AD34" s="390"/>
    </row>
    <row r="35" spans="2:30" ht="13.15" x14ac:dyDescent="0.4">
      <c r="B35" s="137"/>
      <c r="H35" s="431" t="s">
        <v>339</v>
      </c>
      <c r="I35" s="429" t="s">
        <v>14</v>
      </c>
      <c r="J35" s="430">
        <v>517</v>
      </c>
      <c r="K35" s="140"/>
      <c r="L35" s="140"/>
      <c r="M35" s="140"/>
      <c r="N35" s="140"/>
      <c r="O35" s="140"/>
      <c r="Q35" s="140"/>
      <c r="X35" s="390"/>
      <c r="Y35" s="390"/>
      <c r="Z35" s="390"/>
      <c r="AA35" s="390"/>
      <c r="AB35" s="390"/>
    </row>
    <row r="36" spans="2:30" ht="13.5" thickBot="1" x14ac:dyDescent="0.45">
      <c r="B36" s="137"/>
      <c r="H36" s="432" t="s">
        <v>339</v>
      </c>
      <c r="I36" s="433" t="s">
        <v>119</v>
      </c>
      <c r="J36" s="434">
        <v>1175</v>
      </c>
      <c r="K36" s="537"/>
      <c r="L36" s="140"/>
      <c r="M36" s="140"/>
      <c r="N36" s="140"/>
      <c r="O36" s="140"/>
      <c r="Q36" s="140"/>
      <c r="X36" s="390"/>
      <c r="Y36" s="390"/>
      <c r="Z36" s="390"/>
      <c r="AA36" s="390"/>
      <c r="AB36" s="390"/>
    </row>
    <row r="37" spans="2:30" ht="13.15" x14ac:dyDescent="0.4">
      <c r="H37" s="245"/>
      <c r="I37" s="162"/>
      <c r="J37" s="162"/>
      <c r="K37" s="537"/>
      <c r="L37" s="140"/>
      <c r="M37" s="153"/>
      <c r="N37" s="140"/>
      <c r="O37" s="140"/>
      <c r="Q37" s="140"/>
      <c r="X37" s="390"/>
      <c r="Y37" s="390"/>
      <c r="Z37" s="390"/>
      <c r="AA37" s="390"/>
      <c r="AB37" s="390"/>
    </row>
    <row r="38" spans="2:30" s="390" customFormat="1" ht="13.15" x14ac:dyDescent="0.4">
      <c r="H38" s="245"/>
      <c r="I38" s="162"/>
      <c r="J38" s="162"/>
      <c r="K38" s="537"/>
      <c r="L38" s="140"/>
      <c r="M38" s="153"/>
      <c r="N38" s="140"/>
      <c r="O38" s="140"/>
      <c r="P38" s="140"/>
      <c r="Q38" s="140"/>
    </row>
    <row r="39" spans="2:30" s="390" customFormat="1" ht="13.15" x14ac:dyDescent="0.4">
      <c r="H39" s="245"/>
      <c r="I39" s="162"/>
      <c r="J39" s="162"/>
      <c r="K39" s="537"/>
      <c r="L39" s="140"/>
      <c r="M39" s="153"/>
      <c r="N39" s="140"/>
      <c r="O39" s="140"/>
      <c r="P39" s="140"/>
      <c r="Q39" s="140"/>
    </row>
    <row r="40" spans="2:30" s="390" customFormat="1" ht="13.5" thickBot="1" x14ac:dyDescent="0.45">
      <c r="H40" s="391"/>
      <c r="I40" s="162"/>
      <c r="J40" s="162"/>
      <c r="K40" s="537"/>
      <c r="L40" s="140"/>
      <c r="M40" s="153"/>
      <c r="N40" s="140"/>
      <c r="O40" s="140"/>
      <c r="P40" s="140"/>
      <c r="Q40" s="140"/>
    </row>
    <row r="41" spans="2:30" s="390" customFormat="1" ht="13.15" x14ac:dyDescent="0.4">
      <c r="H41" s="571" t="s">
        <v>407</v>
      </c>
      <c r="I41" s="572" t="s">
        <v>124</v>
      </c>
      <c r="J41" s="573" t="s">
        <v>125</v>
      </c>
      <c r="K41" s="391"/>
      <c r="L41" s="140"/>
      <c r="M41" s="153"/>
      <c r="N41" s="140"/>
      <c r="O41" s="140"/>
      <c r="P41" s="140"/>
      <c r="Q41" s="140"/>
    </row>
    <row r="42" spans="2:30" s="390" customFormat="1" ht="13.15" x14ac:dyDescent="0.4">
      <c r="H42" s="574" t="s">
        <v>119</v>
      </c>
      <c r="I42" s="570" t="s">
        <v>111</v>
      </c>
      <c r="J42" s="575">
        <v>261249</v>
      </c>
      <c r="L42" s="140"/>
      <c r="M42" s="210"/>
      <c r="N42" s="140"/>
      <c r="O42" s="140"/>
      <c r="P42" s="140"/>
      <c r="Q42" s="140"/>
    </row>
    <row r="43" spans="2:30" s="390" customFormat="1" ht="13.15" x14ac:dyDescent="0.4">
      <c r="H43" s="574" t="s">
        <v>119</v>
      </c>
      <c r="I43" s="570" t="s">
        <v>14</v>
      </c>
      <c r="J43" s="575">
        <v>256507</v>
      </c>
      <c r="L43" s="140"/>
      <c r="M43" s="210"/>
      <c r="N43" s="140"/>
      <c r="O43" s="140"/>
      <c r="P43" s="140"/>
      <c r="Q43" s="140"/>
    </row>
    <row r="44" spans="2:30" s="390" customFormat="1" ht="13.15" x14ac:dyDescent="0.4">
      <c r="H44" s="574" t="s">
        <v>119</v>
      </c>
      <c r="I44" s="570" t="s">
        <v>119</v>
      </c>
      <c r="J44" s="575">
        <v>517756</v>
      </c>
      <c r="K44" s="537"/>
      <c r="L44" s="140"/>
      <c r="M44" s="210"/>
      <c r="N44" s="140"/>
      <c r="O44" s="140"/>
      <c r="P44" s="140"/>
      <c r="Q44" s="140"/>
    </row>
    <row r="45" spans="2:30" s="390" customFormat="1" ht="13.15" x14ac:dyDescent="0.4">
      <c r="H45" s="574" t="s">
        <v>408</v>
      </c>
      <c r="I45" s="570" t="s">
        <v>111</v>
      </c>
      <c r="J45" s="575">
        <v>11418</v>
      </c>
      <c r="M45" s="210"/>
      <c r="N45" s="140"/>
      <c r="O45" s="140"/>
      <c r="P45" s="140"/>
      <c r="Q45" s="140"/>
    </row>
    <row r="46" spans="2:30" s="390" customFormat="1" ht="13.15" x14ac:dyDescent="0.4">
      <c r="H46" s="574" t="s">
        <v>408</v>
      </c>
      <c r="I46" s="570" t="s">
        <v>14</v>
      </c>
      <c r="J46" s="575">
        <v>11297</v>
      </c>
      <c r="M46" s="210"/>
      <c r="N46" s="140"/>
      <c r="O46" s="140"/>
      <c r="P46" s="140"/>
      <c r="Q46" s="140"/>
    </row>
    <row r="47" spans="2:30" s="390" customFormat="1" ht="13.15" x14ac:dyDescent="0.4">
      <c r="H47" s="574" t="s">
        <v>408</v>
      </c>
      <c r="I47" s="570" t="s">
        <v>119</v>
      </c>
      <c r="J47" s="575">
        <v>22715</v>
      </c>
      <c r="K47" s="537"/>
      <c r="M47" s="210"/>
      <c r="N47" s="140"/>
      <c r="O47" s="140"/>
      <c r="P47" s="140"/>
      <c r="Q47" s="140"/>
    </row>
    <row r="48" spans="2:30" s="390" customFormat="1" ht="13.15" x14ac:dyDescent="0.4">
      <c r="H48" s="574" t="s">
        <v>409</v>
      </c>
      <c r="I48" s="570" t="s">
        <v>111</v>
      </c>
      <c r="J48" s="575">
        <v>17064</v>
      </c>
      <c r="M48" s="210"/>
      <c r="N48" s="140"/>
      <c r="O48" s="140"/>
      <c r="P48" s="140"/>
      <c r="Q48" s="140"/>
    </row>
    <row r="49" spans="2:30" s="390" customFormat="1" ht="13.15" x14ac:dyDescent="0.4">
      <c r="H49" s="574" t="s">
        <v>409</v>
      </c>
      <c r="I49" s="570" t="s">
        <v>14</v>
      </c>
      <c r="J49" s="575">
        <v>16547</v>
      </c>
      <c r="M49" s="210"/>
      <c r="N49" s="140"/>
      <c r="O49" s="140"/>
      <c r="P49" s="140"/>
      <c r="Q49" s="140"/>
    </row>
    <row r="50" spans="2:30" s="390" customFormat="1" ht="13.15" x14ac:dyDescent="0.4">
      <c r="H50" s="574" t="s">
        <v>409</v>
      </c>
      <c r="I50" s="570" t="s">
        <v>119</v>
      </c>
      <c r="J50" s="575">
        <v>33611</v>
      </c>
      <c r="K50" s="537"/>
      <c r="M50" s="210"/>
      <c r="N50" s="140"/>
      <c r="O50" s="140"/>
      <c r="P50" s="140"/>
      <c r="Q50" s="140"/>
    </row>
    <row r="51" spans="2:30" s="390" customFormat="1" x14ac:dyDescent="0.35">
      <c r="H51" s="574" t="s">
        <v>404</v>
      </c>
      <c r="I51" s="570" t="s">
        <v>111</v>
      </c>
      <c r="J51" s="575">
        <v>232109</v>
      </c>
      <c r="K51" s="140"/>
      <c r="M51" s="140"/>
      <c r="N51" s="140"/>
      <c r="O51" s="140"/>
      <c r="P51" s="140"/>
      <c r="Q51" s="140"/>
    </row>
    <row r="52" spans="2:30" s="390" customFormat="1" x14ac:dyDescent="0.35">
      <c r="H52" s="574" t="s">
        <v>404</v>
      </c>
      <c r="I52" s="570" t="s">
        <v>14</v>
      </c>
      <c r="J52" s="575">
        <v>228146</v>
      </c>
      <c r="K52" s="140"/>
      <c r="M52" s="140"/>
      <c r="N52" s="140"/>
      <c r="O52" s="140"/>
      <c r="P52" s="140"/>
      <c r="Q52" s="140"/>
    </row>
    <row r="53" spans="2:30" s="390" customFormat="1" x14ac:dyDescent="0.35">
      <c r="H53" s="576" t="s">
        <v>404</v>
      </c>
      <c r="I53" s="570" t="s">
        <v>119</v>
      </c>
      <c r="J53" s="575">
        <v>460255</v>
      </c>
      <c r="K53" s="537"/>
      <c r="M53" s="140"/>
      <c r="N53" s="140"/>
      <c r="O53" s="140"/>
      <c r="P53" s="140"/>
      <c r="Q53" s="140"/>
    </row>
    <row r="54" spans="2:30" s="390" customFormat="1" ht="13.15" x14ac:dyDescent="0.4">
      <c r="H54" s="576" t="s">
        <v>339</v>
      </c>
      <c r="I54" s="570" t="s">
        <v>111</v>
      </c>
      <c r="J54" s="575">
        <v>658</v>
      </c>
      <c r="K54" s="140"/>
      <c r="M54" s="210"/>
      <c r="N54" s="140"/>
      <c r="O54" s="140"/>
      <c r="P54" s="140"/>
      <c r="Q54" s="140"/>
    </row>
    <row r="55" spans="2:30" s="390" customFormat="1" ht="13.15" x14ac:dyDescent="0.4">
      <c r="H55" s="576" t="s">
        <v>339</v>
      </c>
      <c r="I55" s="570" t="s">
        <v>14</v>
      </c>
      <c r="J55" s="575">
        <v>517</v>
      </c>
      <c r="K55" s="140"/>
      <c r="M55" s="210"/>
      <c r="N55" s="140"/>
      <c r="O55" s="140"/>
      <c r="P55" s="140"/>
      <c r="Q55" s="140"/>
    </row>
    <row r="56" spans="2:30" s="390" customFormat="1" ht="13.5" thickBot="1" x14ac:dyDescent="0.45">
      <c r="H56" s="577" t="s">
        <v>339</v>
      </c>
      <c r="I56" s="578" t="s">
        <v>119</v>
      </c>
      <c r="J56" s="579">
        <v>1175</v>
      </c>
      <c r="K56" s="537"/>
      <c r="M56" s="210"/>
      <c r="N56" s="140"/>
      <c r="O56" s="140"/>
      <c r="P56" s="140"/>
      <c r="Q56" s="140"/>
    </row>
    <row r="57" spans="2:30" s="390" customFormat="1" ht="13.15" x14ac:dyDescent="0.4">
      <c r="H57" s="245"/>
      <c r="I57" s="162"/>
      <c r="J57" s="162"/>
      <c r="K57" s="537"/>
      <c r="L57" s="140"/>
      <c r="M57" s="153"/>
      <c r="N57" s="140"/>
      <c r="O57" s="140"/>
      <c r="P57" s="140"/>
      <c r="Q57" s="140"/>
    </row>
    <row r="58" spans="2:30" s="390" customFormat="1" ht="13.15" x14ac:dyDescent="0.4">
      <c r="H58" s="245"/>
      <c r="I58" s="162"/>
      <c r="J58" s="162"/>
      <c r="K58" s="537"/>
      <c r="L58" s="140"/>
      <c r="M58" s="153"/>
      <c r="N58" s="140"/>
      <c r="O58" s="140"/>
      <c r="P58" s="140"/>
      <c r="Q58" s="140"/>
    </row>
    <row r="59" spans="2:30" s="390" customFormat="1" ht="13.15" x14ac:dyDescent="0.4">
      <c r="H59" s="245"/>
      <c r="I59" s="162"/>
      <c r="J59" s="162"/>
      <c r="K59" s="537"/>
      <c r="L59" s="140"/>
      <c r="M59" s="153"/>
      <c r="N59" s="140"/>
      <c r="O59" s="140"/>
      <c r="P59" s="140"/>
      <c r="Q59" s="140"/>
    </row>
    <row r="60" spans="2:30" ht="38.25" customHeight="1" thickBot="1" x14ac:dyDescent="0.45">
      <c r="B60" s="279"/>
      <c r="C60" s="279"/>
      <c r="D60" s="279"/>
      <c r="E60" s="279"/>
      <c r="H60" s="49"/>
      <c r="I60" s="140"/>
      <c r="J60" s="140"/>
      <c r="K60" s="140"/>
      <c r="L60" s="140"/>
      <c r="M60" s="140"/>
      <c r="N60" s="140"/>
      <c r="O60" s="140"/>
      <c r="Q60" s="140"/>
      <c r="W60" s="140"/>
      <c r="X60" s="140"/>
      <c r="Y60" s="138"/>
      <c r="Z60" s="390"/>
      <c r="AA60" s="390"/>
      <c r="AB60" s="390"/>
    </row>
    <row r="61" spans="2:30" x14ac:dyDescent="0.35">
      <c r="B61" s="216"/>
      <c r="C61" s="217" t="s">
        <v>6</v>
      </c>
      <c r="D61" s="217" t="s">
        <v>7</v>
      </c>
      <c r="E61" s="218" t="s">
        <v>8</v>
      </c>
      <c r="H61" s="409" t="s">
        <v>126</v>
      </c>
      <c r="I61" s="410" t="s">
        <v>103</v>
      </c>
      <c r="J61" s="410" t="s">
        <v>104</v>
      </c>
      <c r="K61" s="411" t="s">
        <v>102</v>
      </c>
      <c r="L61" s="140"/>
      <c r="M61" s="140"/>
      <c r="N61" s="156"/>
      <c r="O61" s="156"/>
      <c r="Q61" s="140"/>
      <c r="W61" s="140"/>
      <c r="X61" s="390"/>
      <c r="Y61" s="390"/>
      <c r="Z61" s="390"/>
      <c r="AA61" s="390"/>
      <c r="AC61" s="390"/>
      <c r="AD61" s="390"/>
    </row>
    <row r="62" spans="2:30" ht="14.65" x14ac:dyDescent="0.4">
      <c r="B62" s="219" t="s">
        <v>91</v>
      </c>
      <c r="C62" s="220">
        <f>SUM(C4:C9,C14,C20:C21,C25:C26)</f>
        <v>261249</v>
      </c>
      <c r="D62" s="220">
        <f>SUM(D4:D9,D14,D20:D21,D25:D26)</f>
        <v>256507</v>
      </c>
      <c r="E62" s="221">
        <f>SUM(E4:E9,E14,E20:E21,E25:E26)</f>
        <v>517756</v>
      </c>
      <c r="F62" s="538"/>
      <c r="G62" s="50"/>
      <c r="H62" s="412" t="s">
        <v>60</v>
      </c>
      <c r="I62" s="413">
        <v>261249</v>
      </c>
      <c r="J62" s="413">
        <v>256507</v>
      </c>
      <c r="K62" s="414">
        <v>517756</v>
      </c>
      <c r="L62" s="156"/>
      <c r="M62" s="210"/>
      <c r="N62" s="210"/>
      <c r="O62" s="210"/>
      <c r="P62" s="211"/>
      <c r="Q62" s="140"/>
      <c r="R62" s="140"/>
      <c r="S62" s="140"/>
      <c r="T62" s="243"/>
      <c r="U62" s="140"/>
      <c r="V62" s="140"/>
      <c r="W62" s="140"/>
      <c r="X62" s="390"/>
      <c r="Y62" s="390"/>
      <c r="Z62" s="390"/>
      <c r="AA62" s="390"/>
      <c r="AB62" s="390"/>
      <c r="AC62" s="390"/>
      <c r="AD62" s="390"/>
    </row>
    <row r="63" spans="2:30" x14ac:dyDescent="0.35">
      <c r="B63" s="219"/>
      <c r="C63" s="222" t="s">
        <v>81</v>
      </c>
      <c r="D63" s="222" t="s">
        <v>81</v>
      </c>
      <c r="E63" s="223" t="s">
        <v>81</v>
      </c>
      <c r="F63" s="392"/>
      <c r="G63" s="50"/>
      <c r="H63" s="415"/>
      <c r="I63" s="416">
        <v>0</v>
      </c>
      <c r="J63" s="416">
        <v>0</v>
      </c>
      <c r="K63" s="417">
        <v>0</v>
      </c>
      <c r="L63" s="156"/>
      <c r="M63" s="212"/>
      <c r="N63" s="156"/>
      <c r="O63" s="156"/>
      <c r="P63" s="156"/>
      <c r="Q63" s="140"/>
      <c r="R63" s="140"/>
      <c r="S63" s="140"/>
      <c r="T63" s="140"/>
      <c r="U63" s="140"/>
      <c r="V63" s="140"/>
      <c r="W63" s="140"/>
      <c r="X63" s="390"/>
      <c r="Y63" s="390"/>
      <c r="Z63" s="390"/>
      <c r="AA63" s="390"/>
      <c r="AB63" s="390"/>
      <c r="AC63" s="390"/>
      <c r="AD63" s="390"/>
    </row>
    <row r="64" spans="2:30" ht="27.4" x14ac:dyDescent="0.4">
      <c r="B64" s="224" t="s">
        <v>92</v>
      </c>
      <c r="C64" s="222">
        <f>SUM(C5:C8)</f>
        <v>86273</v>
      </c>
      <c r="D64" s="222">
        <f>SUM(D5:D8)</f>
        <v>85833</v>
      </c>
      <c r="E64" s="223">
        <f>SUM(E5:E8)</f>
        <v>172106</v>
      </c>
      <c r="F64" s="392"/>
      <c r="G64" s="50"/>
      <c r="H64" s="415" t="s">
        <v>61</v>
      </c>
      <c r="I64" s="413">
        <v>86273</v>
      </c>
      <c r="J64" s="413">
        <v>85833</v>
      </c>
      <c r="K64" s="414">
        <v>172106</v>
      </c>
      <c r="L64" s="156"/>
      <c r="M64" s="210"/>
      <c r="N64" s="210"/>
      <c r="O64" s="210"/>
      <c r="P64" s="156"/>
      <c r="Q64" s="140"/>
      <c r="R64" s="140"/>
      <c r="S64" s="140"/>
      <c r="T64" s="140"/>
      <c r="U64" s="140"/>
      <c r="V64" s="140"/>
      <c r="W64" s="140"/>
      <c r="X64" s="390"/>
      <c r="Y64" s="390"/>
      <c r="Z64" s="390"/>
      <c r="AA64" s="390"/>
      <c r="AB64" s="390"/>
      <c r="AC64" s="390"/>
      <c r="AD64" s="390"/>
    </row>
    <row r="65" spans="2:30" x14ac:dyDescent="0.35">
      <c r="B65" s="224"/>
      <c r="C65" s="222" t="s">
        <v>81</v>
      </c>
      <c r="D65" s="222" t="s">
        <v>81</v>
      </c>
      <c r="E65" s="223" t="s">
        <v>81</v>
      </c>
      <c r="F65" s="392"/>
      <c r="G65" s="50"/>
      <c r="H65" s="418"/>
      <c r="I65" s="416">
        <v>0</v>
      </c>
      <c r="J65" s="416">
        <v>0</v>
      </c>
      <c r="K65" s="417">
        <v>0</v>
      </c>
      <c r="L65" s="156"/>
      <c r="M65" s="213"/>
      <c r="N65" s="156"/>
      <c r="O65" s="156"/>
      <c r="P65" s="156"/>
      <c r="Q65" s="140"/>
      <c r="R65" s="140"/>
      <c r="S65" s="140"/>
      <c r="T65" s="156"/>
      <c r="U65" s="156"/>
      <c r="V65" s="156"/>
      <c r="W65" s="140"/>
      <c r="X65" s="390"/>
      <c r="Y65" s="390"/>
      <c r="Z65" s="390"/>
      <c r="AA65" s="390"/>
      <c r="AB65" s="390"/>
      <c r="AC65" s="390"/>
      <c r="AD65" s="390"/>
    </row>
    <row r="66" spans="2:30" ht="14.65" x14ac:dyDescent="0.4">
      <c r="B66" s="225" t="s">
        <v>93</v>
      </c>
      <c r="C66" s="222">
        <f>SUM(C4,C20:C21,C25:C26)</f>
        <v>174061</v>
      </c>
      <c r="D66" s="222">
        <f>SUM(D4,D20:D21,D25:D26)</f>
        <v>169856</v>
      </c>
      <c r="E66" s="223">
        <f>SUM(E4,E20:E21,E25:E26)</f>
        <v>343917</v>
      </c>
      <c r="F66" s="392"/>
      <c r="G66" s="50"/>
      <c r="H66" s="418" t="s">
        <v>62</v>
      </c>
      <c r="I66" s="413">
        <v>174061</v>
      </c>
      <c r="J66" s="413">
        <v>169856</v>
      </c>
      <c r="K66" s="414">
        <v>343917</v>
      </c>
      <c r="L66" s="156"/>
      <c r="M66" s="210"/>
      <c r="N66" s="210"/>
      <c r="O66" s="210"/>
      <c r="P66" s="156"/>
      <c r="Q66" s="140"/>
      <c r="R66" s="140"/>
      <c r="S66" s="140"/>
      <c r="T66" s="156"/>
      <c r="U66" s="156"/>
      <c r="V66" s="156"/>
      <c r="X66" s="390"/>
      <c r="Y66" s="390"/>
      <c r="Z66" s="390"/>
      <c r="AA66" s="390"/>
      <c r="AB66" s="390"/>
      <c r="AC66" s="390"/>
      <c r="AD66" s="390"/>
    </row>
    <row r="67" spans="2:30" ht="15" x14ac:dyDescent="0.4">
      <c r="B67" s="226" t="s">
        <v>94</v>
      </c>
      <c r="C67" s="222">
        <f>C4</f>
        <v>44488</v>
      </c>
      <c r="D67" s="222">
        <f>D4</f>
        <v>41971</v>
      </c>
      <c r="E67" s="223">
        <f>E4</f>
        <v>86459</v>
      </c>
      <c r="F67" s="392"/>
      <c r="G67" s="50"/>
      <c r="H67" s="418" t="s">
        <v>63</v>
      </c>
      <c r="I67" s="413">
        <v>44488</v>
      </c>
      <c r="J67" s="413">
        <v>41971</v>
      </c>
      <c r="K67" s="414">
        <v>86459</v>
      </c>
      <c r="L67" s="156"/>
      <c r="M67" s="210"/>
      <c r="N67" s="210"/>
      <c r="O67" s="210"/>
      <c r="P67" s="156"/>
      <c r="Q67" s="140"/>
      <c r="R67" s="140"/>
      <c r="S67" s="140"/>
      <c r="T67" s="140"/>
      <c r="U67" s="140"/>
      <c r="V67" s="140"/>
      <c r="X67" s="390"/>
      <c r="Y67" s="390"/>
      <c r="Z67" s="390"/>
      <c r="AA67" s="390"/>
      <c r="AB67" s="390"/>
      <c r="AC67" s="390"/>
      <c r="AD67" s="390"/>
    </row>
    <row r="68" spans="2:30" ht="15" x14ac:dyDescent="0.4">
      <c r="B68" s="226" t="s">
        <v>95</v>
      </c>
      <c r="C68" s="222">
        <f t="shared" ref="C68:E69" si="0">C20</f>
        <v>125109</v>
      </c>
      <c r="D68" s="222">
        <f t="shared" si="0"/>
        <v>125174</v>
      </c>
      <c r="E68" s="223">
        <f t="shared" si="0"/>
        <v>250283</v>
      </c>
      <c r="F68" s="392"/>
      <c r="G68" s="50"/>
      <c r="H68" s="418" t="s">
        <v>64</v>
      </c>
      <c r="I68" s="413">
        <v>125109</v>
      </c>
      <c r="J68" s="413">
        <v>125174</v>
      </c>
      <c r="K68" s="414">
        <v>250283</v>
      </c>
      <c r="L68" s="156"/>
      <c r="M68" s="210"/>
      <c r="N68" s="210"/>
      <c r="O68" s="210"/>
      <c r="P68" s="156"/>
      <c r="Q68" s="140"/>
      <c r="X68" s="390"/>
      <c r="Y68" s="390"/>
      <c r="Z68" s="390"/>
      <c r="AA68" s="390"/>
      <c r="AB68" s="390"/>
      <c r="AC68" s="390"/>
      <c r="AD68" s="390"/>
    </row>
    <row r="69" spans="2:30" ht="15" x14ac:dyDescent="0.4">
      <c r="B69" s="227" t="s">
        <v>86</v>
      </c>
      <c r="C69" s="222">
        <f t="shared" si="0"/>
        <v>1864</v>
      </c>
      <c r="D69" s="222">
        <f t="shared" si="0"/>
        <v>1498</v>
      </c>
      <c r="E69" s="223">
        <f t="shared" si="0"/>
        <v>3362</v>
      </c>
      <c r="F69" s="392"/>
      <c r="G69" s="50"/>
      <c r="H69" s="418" t="s">
        <v>65</v>
      </c>
      <c r="I69" s="413">
        <v>1864</v>
      </c>
      <c r="J69" s="413">
        <v>1498</v>
      </c>
      <c r="K69" s="414">
        <v>3362</v>
      </c>
      <c r="L69" s="156"/>
      <c r="M69" s="210"/>
      <c r="N69" s="210"/>
      <c r="O69" s="210"/>
      <c r="P69" s="156"/>
      <c r="Q69" s="140"/>
      <c r="X69" s="390"/>
      <c r="Y69" s="390"/>
      <c r="Z69" s="390"/>
      <c r="AA69" s="390"/>
      <c r="AB69" s="390"/>
      <c r="AC69" s="390"/>
      <c r="AD69" s="390"/>
    </row>
    <row r="70" spans="2:30" ht="27.75" x14ac:dyDescent="0.4">
      <c r="B70" s="227" t="s">
        <v>96</v>
      </c>
      <c r="C70" s="222">
        <f t="shared" ref="C70:E71" si="1">C25</f>
        <v>1883</v>
      </c>
      <c r="D70" s="222">
        <f t="shared" si="1"/>
        <v>672</v>
      </c>
      <c r="E70" s="223">
        <f t="shared" si="1"/>
        <v>2555</v>
      </c>
      <c r="F70" s="392"/>
      <c r="G70" s="50"/>
      <c r="H70" s="418" t="s">
        <v>107</v>
      </c>
      <c r="I70" s="413">
        <v>1883</v>
      </c>
      <c r="J70" s="413">
        <v>672</v>
      </c>
      <c r="K70" s="414">
        <v>2555</v>
      </c>
      <c r="L70" s="156"/>
      <c r="M70" s="210"/>
      <c r="N70" s="210"/>
      <c r="O70" s="210"/>
      <c r="P70" s="156"/>
      <c r="Q70" s="140"/>
      <c r="X70" s="390"/>
      <c r="Y70" s="390"/>
      <c r="Z70" s="390"/>
      <c r="AA70" s="390"/>
      <c r="AB70" s="390"/>
      <c r="AC70" s="390"/>
      <c r="AD70" s="390"/>
    </row>
    <row r="71" spans="2:30" ht="15" x14ac:dyDescent="0.4">
      <c r="B71" s="227" t="s">
        <v>97</v>
      </c>
      <c r="C71" s="222">
        <f t="shared" si="1"/>
        <v>717</v>
      </c>
      <c r="D71" s="222">
        <f t="shared" si="1"/>
        <v>541</v>
      </c>
      <c r="E71" s="223">
        <f t="shared" si="1"/>
        <v>1258</v>
      </c>
      <c r="F71" s="392"/>
      <c r="G71" s="50"/>
      <c r="H71" s="419" t="s">
        <v>108</v>
      </c>
      <c r="I71" s="413">
        <v>717</v>
      </c>
      <c r="J71" s="413">
        <v>541</v>
      </c>
      <c r="K71" s="414">
        <v>1258</v>
      </c>
      <c r="L71" s="156"/>
      <c r="M71" s="210"/>
      <c r="N71" s="210"/>
      <c r="O71" s="210"/>
      <c r="P71" s="156"/>
      <c r="Q71" s="140"/>
      <c r="T71" s="156"/>
      <c r="U71" s="140"/>
      <c r="V71" s="140"/>
      <c r="X71" s="390"/>
      <c r="Y71" s="390"/>
      <c r="Z71" s="390"/>
      <c r="AA71" s="390"/>
      <c r="AB71" s="390"/>
      <c r="AC71" s="390"/>
      <c r="AD71" s="390"/>
    </row>
    <row r="72" spans="2:30" ht="13.15" x14ac:dyDescent="0.4">
      <c r="B72" s="227"/>
      <c r="C72" s="222" t="s">
        <v>81</v>
      </c>
      <c r="D72" s="222" t="s">
        <v>81</v>
      </c>
      <c r="E72" s="223" t="s">
        <v>81</v>
      </c>
      <c r="F72" s="392"/>
      <c r="G72" s="50"/>
      <c r="H72" s="412"/>
      <c r="I72" s="416">
        <v>0</v>
      </c>
      <c r="J72" s="416">
        <v>0</v>
      </c>
      <c r="K72" s="417">
        <v>0</v>
      </c>
      <c r="L72" s="156"/>
      <c r="M72" s="210"/>
      <c r="N72" s="156"/>
      <c r="O72" s="156"/>
      <c r="P72" s="156"/>
      <c r="Q72" s="140"/>
      <c r="T72" s="156"/>
      <c r="U72" s="140"/>
      <c r="V72" s="140"/>
      <c r="X72" s="390"/>
      <c r="Y72" s="390"/>
      <c r="Z72" s="390"/>
      <c r="AA72" s="390"/>
      <c r="AB72" s="390"/>
      <c r="AC72" s="390"/>
      <c r="AD72" s="390"/>
    </row>
    <row r="73" spans="2:30" ht="40.15" x14ac:dyDescent="0.4">
      <c r="B73" s="224" t="s">
        <v>106</v>
      </c>
      <c r="C73" s="222">
        <f>C14</f>
        <v>658</v>
      </c>
      <c r="D73" s="222">
        <f>D14</f>
        <v>517</v>
      </c>
      <c r="E73" s="223">
        <f>E14</f>
        <v>1175</v>
      </c>
      <c r="F73" s="392"/>
      <c r="G73" s="50"/>
      <c r="H73" s="420" t="s">
        <v>109</v>
      </c>
      <c r="I73" s="413">
        <v>658</v>
      </c>
      <c r="J73" s="413">
        <v>517</v>
      </c>
      <c r="K73" s="414">
        <v>1175</v>
      </c>
      <c r="L73" s="156"/>
      <c r="M73" s="210"/>
      <c r="N73" s="210"/>
      <c r="O73" s="210"/>
      <c r="P73" s="156"/>
      <c r="Q73" s="140"/>
      <c r="T73" s="156"/>
      <c r="U73" s="140"/>
      <c r="V73" s="140"/>
      <c r="X73" s="390"/>
      <c r="Y73" s="390"/>
      <c r="Z73" s="390"/>
      <c r="AA73" s="390"/>
      <c r="AB73" s="390"/>
      <c r="AC73" s="390"/>
      <c r="AD73" s="390"/>
    </row>
    <row r="74" spans="2:30" ht="13.15" x14ac:dyDescent="0.4">
      <c r="B74" s="227"/>
      <c r="C74" s="222" t="s">
        <v>81</v>
      </c>
      <c r="D74" s="222" t="s">
        <v>81</v>
      </c>
      <c r="E74" s="223" t="s">
        <v>81</v>
      </c>
      <c r="F74" s="392"/>
      <c r="G74" s="50"/>
      <c r="H74" s="412"/>
      <c r="I74" s="416">
        <v>0</v>
      </c>
      <c r="J74" s="416">
        <v>0</v>
      </c>
      <c r="K74" s="417">
        <v>0</v>
      </c>
      <c r="L74" s="156"/>
      <c r="M74" s="210"/>
      <c r="N74" s="156"/>
      <c r="O74" s="156"/>
      <c r="P74" s="156"/>
      <c r="Q74" s="140"/>
      <c r="T74" s="156"/>
      <c r="U74" s="140"/>
      <c r="V74" s="140"/>
      <c r="X74" s="390"/>
      <c r="Y74" s="390"/>
      <c r="Z74" s="390"/>
      <c r="AA74" s="390"/>
      <c r="AB74" s="390"/>
      <c r="AC74" s="390"/>
      <c r="AD74" s="390"/>
    </row>
    <row r="75" spans="2:30" ht="14.65" x14ac:dyDescent="0.4">
      <c r="B75" s="219" t="s">
        <v>87</v>
      </c>
      <c r="C75" s="222">
        <f>SUM(C10:C11,C19,C22,C23)</f>
        <v>7278</v>
      </c>
      <c r="D75" s="222">
        <f>SUM(D10:D11,D19,D22,D23)</f>
        <v>2825</v>
      </c>
      <c r="E75" s="223">
        <f>SUM(E10:E11,E19,E22,E23)</f>
        <v>10103</v>
      </c>
      <c r="F75" s="392"/>
      <c r="G75" s="50"/>
      <c r="H75" s="419" t="s">
        <v>105</v>
      </c>
      <c r="I75" s="413">
        <v>7278</v>
      </c>
      <c r="J75" s="413">
        <v>2825</v>
      </c>
      <c r="K75" s="414">
        <v>10103</v>
      </c>
      <c r="L75" s="156"/>
      <c r="M75" s="210"/>
      <c r="N75" s="210"/>
      <c r="O75" s="210"/>
      <c r="P75" s="156"/>
      <c r="Q75" s="140"/>
      <c r="X75" s="390"/>
      <c r="Y75" s="390"/>
      <c r="Z75" s="390"/>
      <c r="AA75" s="390"/>
      <c r="AB75" s="390"/>
      <c r="AC75" s="390"/>
      <c r="AD75" s="390"/>
    </row>
    <row r="76" spans="2:30" x14ac:dyDescent="0.35">
      <c r="B76" s="219"/>
      <c r="C76" s="222" t="s">
        <v>81</v>
      </c>
      <c r="D76" s="222" t="s">
        <v>81</v>
      </c>
      <c r="E76" s="223" t="s">
        <v>81</v>
      </c>
      <c r="F76" s="392"/>
      <c r="G76" s="50"/>
      <c r="H76" s="419"/>
      <c r="I76" s="416">
        <v>0</v>
      </c>
      <c r="J76" s="416">
        <v>0</v>
      </c>
      <c r="K76" s="417">
        <v>0</v>
      </c>
      <c r="L76" s="156"/>
      <c r="M76" s="214"/>
      <c r="N76" s="156"/>
      <c r="O76" s="156"/>
      <c r="P76" s="156"/>
      <c r="Q76" s="140"/>
      <c r="X76" s="390"/>
      <c r="Y76" s="390"/>
      <c r="Z76" s="390"/>
      <c r="AA76" s="390"/>
      <c r="AB76" s="390"/>
      <c r="AC76" s="390"/>
      <c r="AD76" s="390"/>
    </row>
    <row r="77" spans="2:30" ht="15" x14ac:dyDescent="0.4">
      <c r="B77" s="228" t="s">
        <v>88</v>
      </c>
      <c r="C77" s="222">
        <f>SUM(C4:C11,C14,C19:C23,C25:C26)</f>
        <v>268527</v>
      </c>
      <c r="D77" s="222">
        <f>SUM(D4:D11,D14,D19:D23,D25:D26)</f>
        <v>259332</v>
      </c>
      <c r="E77" s="223">
        <f>SUM(E4:E11,E14,E19:E23,E25:E26)</f>
        <v>527859</v>
      </c>
      <c r="F77" s="392"/>
      <c r="G77" s="50"/>
      <c r="H77" s="419" t="s">
        <v>66</v>
      </c>
      <c r="I77" s="413">
        <v>268527</v>
      </c>
      <c r="J77" s="413">
        <v>259332</v>
      </c>
      <c r="K77" s="414">
        <v>527859</v>
      </c>
      <c r="L77" s="156"/>
      <c r="M77" s="210"/>
      <c r="N77" s="210"/>
      <c r="O77" s="210"/>
      <c r="P77" s="156"/>
      <c r="Q77" s="140"/>
      <c r="X77" s="390"/>
      <c r="Y77" s="390"/>
      <c r="Z77" s="390"/>
      <c r="AA77" s="390"/>
      <c r="AB77" s="390"/>
      <c r="AC77" s="390"/>
      <c r="AD77" s="390"/>
    </row>
    <row r="78" spans="2:30" ht="13.15" x14ac:dyDescent="0.4">
      <c r="B78" s="228"/>
      <c r="C78" s="222" t="s">
        <v>81</v>
      </c>
      <c r="D78" s="222" t="s">
        <v>81</v>
      </c>
      <c r="E78" s="223" t="s">
        <v>81</v>
      </c>
      <c r="F78" s="392"/>
      <c r="G78" s="50"/>
      <c r="H78" s="412"/>
      <c r="I78" s="416">
        <v>0</v>
      </c>
      <c r="J78" s="416">
        <v>0</v>
      </c>
      <c r="K78" s="417">
        <v>0</v>
      </c>
      <c r="L78" s="156"/>
      <c r="M78" s="210"/>
      <c r="N78" s="156"/>
      <c r="O78" s="156"/>
      <c r="P78" s="156"/>
      <c r="Q78" s="140"/>
      <c r="U78" s="381" t="s">
        <v>32</v>
      </c>
      <c r="X78" s="390"/>
      <c r="Y78" s="390"/>
      <c r="Z78" s="390"/>
      <c r="AA78" s="390"/>
      <c r="AB78" s="390"/>
      <c r="AC78" s="390"/>
      <c r="AD78" s="390"/>
    </row>
    <row r="79" spans="2:30" ht="64.150000000000006" x14ac:dyDescent="0.4">
      <c r="B79" s="229" t="s">
        <v>43</v>
      </c>
      <c r="C79" s="222">
        <f>SUM(C15:C17,C24,C27:C29)</f>
        <v>6495</v>
      </c>
      <c r="D79" s="222">
        <f>SUM(D15:D17,D24,D27:D29)</f>
        <v>3224</v>
      </c>
      <c r="E79" s="223">
        <f>SUM(E15:E17,E24,E27:E29)</f>
        <v>9719</v>
      </c>
      <c r="F79" s="392"/>
      <c r="G79" s="50"/>
      <c r="H79" s="421" t="s">
        <v>67</v>
      </c>
      <c r="I79" s="413">
        <v>6495</v>
      </c>
      <c r="J79" s="413">
        <v>3224</v>
      </c>
      <c r="K79" s="414">
        <v>9719</v>
      </c>
      <c r="L79" s="156"/>
      <c r="M79" s="210"/>
      <c r="N79" s="210"/>
      <c r="O79" s="210"/>
      <c r="P79" s="156"/>
      <c r="Q79" s="140"/>
      <c r="X79" s="390"/>
      <c r="Y79" s="390"/>
      <c r="Z79" s="390"/>
      <c r="AA79" s="390"/>
      <c r="AB79" s="390"/>
      <c r="AC79" s="390"/>
      <c r="AD79" s="390"/>
    </row>
    <row r="80" spans="2:30" ht="13.15" x14ac:dyDescent="0.4">
      <c r="B80" s="229"/>
      <c r="C80" s="222" t="s">
        <v>81</v>
      </c>
      <c r="D80" s="222" t="s">
        <v>81</v>
      </c>
      <c r="E80" s="223" t="s">
        <v>81</v>
      </c>
      <c r="F80" s="392"/>
      <c r="G80" s="50"/>
      <c r="H80" s="412"/>
      <c r="I80" s="416">
        <v>0</v>
      </c>
      <c r="J80" s="416">
        <v>0</v>
      </c>
      <c r="K80" s="417">
        <v>0</v>
      </c>
      <c r="L80" s="156"/>
      <c r="M80" s="210"/>
      <c r="N80" s="156"/>
      <c r="O80" s="156"/>
      <c r="P80" s="156"/>
      <c r="Q80" s="140"/>
      <c r="X80" s="390"/>
      <c r="Y80" s="391"/>
      <c r="Z80" s="390"/>
      <c r="AA80" s="390"/>
      <c r="AB80" s="390"/>
      <c r="AC80" s="390"/>
      <c r="AD80" s="390"/>
    </row>
    <row r="81" spans="1:30" ht="78.75" x14ac:dyDescent="0.4">
      <c r="B81" s="230" t="s">
        <v>42</v>
      </c>
      <c r="C81" s="222">
        <f>SUM(C4:C11,C14,C19:C23,C25:C26,C15:C17,C24,C27:C29)</f>
        <v>275022</v>
      </c>
      <c r="D81" s="222">
        <f>SUM(D4:D11,D14,D19:D23,D25:D26,D15:D17,D24,D27:D29)</f>
        <v>262556</v>
      </c>
      <c r="E81" s="223">
        <f>SUM(E4:E11,E14,E19:E23,E25:E26,E15:E17,E24,E27:E29)</f>
        <v>537578</v>
      </c>
      <c r="F81" s="392"/>
      <c r="G81" s="50"/>
      <c r="H81" s="422" t="s">
        <v>68</v>
      </c>
      <c r="I81" s="413">
        <v>275022</v>
      </c>
      <c r="J81" s="413">
        <v>262556</v>
      </c>
      <c r="K81" s="414">
        <v>537578</v>
      </c>
      <c r="L81" s="156"/>
      <c r="M81" s="210"/>
      <c r="N81" s="210"/>
      <c r="O81" s="210"/>
      <c r="P81" s="156"/>
      <c r="Q81" s="140"/>
      <c r="X81" s="390"/>
      <c r="Y81" s="391"/>
      <c r="Z81" s="391"/>
      <c r="AA81" s="390"/>
      <c r="AB81" s="390"/>
      <c r="AC81" s="390"/>
      <c r="AD81" s="390"/>
    </row>
    <row r="82" spans="1:30" ht="13.15" x14ac:dyDescent="0.4">
      <c r="B82" s="230"/>
      <c r="C82" s="222" t="s">
        <v>81</v>
      </c>
      <c r="D82" s="222" t="s">
        <v>81</v>
      </c>
      <c r="E82" s="223" t="s">
        <v>81</v>
      </c>
      <c r="F82" s="392"/>
      <c r="G82" s="50"/>
      <c r="H82" s="422"/>
      <c r="I82" s="416">
        <v>0</v>
      </c>
      <c r="J82" s="416">
        <v>0</v>
      </c>
      <c r="K82" s="417">
        <v>0</v>
      </c>
      <c r="L82" s="156"/>
      <c r="M82" s="215"/>
      <c r="N82" s="156"/>
      <c r="O82" s="156"/>
      <c r="P82" s="156"/>
      <c r="Q82" s="140"/>
      <c r="X82" s="390"/>
      <c r="Y82" s="390"/>
      <c r="Z82" s="391"/>
      <c r="AA82" s="390"/>
      <c r="AB82" s="390"/>
      <c r="AC82" s="390"/>
      <c r="AD82" s="390"/>
    </row>
    <row r="83" spans="1:30" ht="13.15" x14ac:dyDescent="0.4">
      <c r="B83" s="219" t="s">
        <v>31</v>
      </c>
      <c r="C83" s="222">
        <f t="shared" ref="C83:E84" si="2">C12</f>
        <v>287</v>
      </c>
      <c r="D83" s="222">
        <f t="shared" si="2"/>
        <v>117</v>
      </c>
      <c r="E83" s="223">
        <f t="shared" si="2"/>
        <v>404</v>
      </c>
      <c r="F83" s="392"/>
      <c r="G83" s="50"/>
      <c r="H83" s="422" t="s">
        <v>31</v>
      </c>
      <c r="I83" s="413">
        <v>287</v>
      </c>
      <c r="J83" s="413">
        <v>117</v>
      </c>
      <c r="K83" s="414">
        <v>404</v>
      </c>
      <c r="L83" s="156"/>
      <c r="M83" s="210"/>
      <c r="N83" s="210"/>
      <c r="O83" s="210"/>
      <c r="P83" s="156"/>
      <c r="Q83" s="140"/>
      <c r="X83" s="390"/>
      <c r="Y83" s="390"/>
      <c r="Z83" s="390"/>
      <c r="AA83" s="390"/>
      <c r="AB83" s="390"/>
      <c r="AC83" s="390"/>
      <c r="AD83" s="390"/>
    </row>
    <row r="84" spans="1:30" ht="13.15" x14ac:dyDescent="0.4">
      <c r="B84" s="219" t="s">
        <v>18</v>
      </c>
      <c r="C84" s="222">
        <f t="shared" si="2"/>
        <v>24088</v>
      </c>
      <c r="D84" s="222">
        <f t="shared" si="2"/>
        <v>23263</v>
      </c>
      <c r="E84" s="223">
        <f t="shared" si="2"/>
        <v>47351</v>
      </c>
      <c r="F84" s="392"/>
      <c r="G84" s="50"/>
      <c r="H84" s="423" t="s">
        <v>18</v>
      </c>
      <c r="I84" s="413">
        <v>24088</v>
      </c>
      <c r="J84" s="413">
        <v>23263</v>
      </c>
      <c r="K84" s="414">
        <v>47351</v>
      </c>
      <c r="L84" s="156"/>
      <c r="M84" s="210"/>
      <c r="N84" s="210"/>
      <c r="O84" s="210"/>
      <c r="P84" s="156"/>
      <c r="Q84" s="140"/>
      <c r="X84" s="390"/>
      <c r="Y84" s="390"/>
      <c r="Z84" s="390"/>
      <c r="AA84" s="390"/>
      <c r="AB84" s="390"/>
      <c r="AC84" s="390"/>
      <c r="AD84" s="390"/>
    </row>
    <row r="85" spans="1:30" ht="13.15" x14ac:dyDescent="0.4">
      <c r="B85" s="219" t="s">
        <v>19</v>
      </c>
      <c r="C85" s="231">
        <f>C18</f>
        <v>1673</v>
      </c>
      <c r="D85" s="231">
        <f>D18</f>
        <v>634</v>
      </c>
      <c r="E85" s="232">
        <f>E18</f>
        <v>2307</v>
      </c>
      <c r="F85" s="392"/>
      <c r="H85" s="424" t="s">
        <v>19</v>
      </c>
      <c r="I85" s="413">
        <v>1673</v>
      </c>
      <c r="J85" s="413">
        <v>634</v>
      </c>
      <c r="K85" s="414">
        <v>2307</v>
      </c>
      <c r="L85" s="138"/>
      <c r="M85" s="210"/>
      <c r="N85" s="210"/>
      <c r="O85" s="210"/>
      <c r="P85" s="138"/>
      <c r="Q85" s="140"/>
      <c r="X85" s="390"/>
      <c r="Y85" s="390"/>
      <c r="Z85" s="390"/>
      <c r="AA85" s="390"/>
      <c r="AB85" s="390"/>
      <c r="AC85" s="390"/>
      <c r="AD85" s="390"/>
    </row>
    <row r="86" spans="1:30" x14ac:dyDescent="0.35">
      <c r="B86" s="219"/>
      <c r="C86" s="231"/>
      <c r="D86" s="231"/>
      <c r="E86" s="232"/>
      <c r="F86" s="392"/>
      <c r="H86" s="424"/>
      <c r="I86" s="413">
        <v>0</v>
      </c>
      <c r="J86" s="413">
        <v>0</v>
      </c>
      <c r="K86" s="414">
        <v>0</v>
      </c>
      <c r="M86" s="378"/>
      <c r="N86" s="378"/>
      <c r="O86" s="378"/>
      <c r="P86"/>
      <c r="Q86" s="140"/>
      <c r="X86" s="390"/>
      <c r="Y86" s="390"/>
      <c r="Z86" s="390"/>
      <c r="AA86" s="390"/>
      <c r="AB86" s="390"/>
      <c r="AC86" s="390"/>
      <c r="AD86" s="390"/>
    </row>
    <row r="87" spans="1:30" ht="15" x14ac:dyDescent="0.4">
      <c r="B87" s="228" t="s">
        <v>89</v>
      </c>
      <c r="C87" s="231">
        <f>SUM(C12,C13,C18)</f>
        <v>26048</v>
      </c>
      <c r="D87" s="231">
        <f>SUM(D12,D13,D18)</f>
        <v>24014</v>
      </c>
      <c r="E87" s="232">
        <f>SUM(E12,E13,E18)</f>
        <v>50062</v>
      </c>
      <c r="F87" s="392"/>
      <c r="H87" s="424" t="s">
        <v>110</v>
      </c>
      <c r="I87" s="413">
        <v>26048</v>
      </c>
      <c r="J87" s="413">
        <v>24014</v>
      </c>
      <c r="K87" s="414">
        <v>50062</v>
      </c>
      <c r="M87" s="210"/>
      <c r="N87" s="210"/>
      <c r="O87" s="210"/>
      <c r="P87"/>
      <c r="Q87" s="140"/>
      <c r="U87" s="378" t="s">
        <v>32</v>
      </c>
      <c r="X87" s="390"/>
      <c r="Y87" s="390"/>
      <c r="Z87" s="390"/>
      <c r="AA87" s="390"/>
      <c r="AB87" s="390"/>
      <c r="AC87" s="390"/>
      <c r="AD87" s="390"/>
    </row>
    <row r="88" spans="1:30" ht="13.15" x14ac:dyDescent="0.4">
      <c r="B88" s="228"/>
      <c r="C88" s="231"/>
      <c r="D88" s="231"/>
      <c r="E88" s="232"/>
      <c r="F88" s="392"/>
      <c r="H88" s="424"/>
      <c r="I88" s="413">
        <v>0</v>
      </c>
      <c r="J88" s="413">
        <v>0</v>
      </c>
      <c r="K88" s="414">
        <v>0</v>
      </c>
      <c r="M88" s="378"/>
      <c r="N88" s="378"/>
      <c r="O88" s="378"/>
      <c r="P88"/>
      <c r="Q88" s="140"/>
      <c r="X88" s="390"/>
      <c r="Y88" s="390"/>
      <c r="Z88" s="390"/>
      <c r="AA88" s="390"/>
      <c r="AB88" s="390"/>
      <c r="AC88" s="390"/>
      <c r="AD88" s="390"/>
    </row>
    <row r="89" spans="1:30" ht="14.25" customHeight="1" x14ac:dyDescent="0.4">
      <c r="B89" s="228" t="s">
        <v>29</v>
      </c>
      <c r="C89" s="231">
        <f>SUM(C10:C12,C18:C19,C22,C23)</f>
        <v>9238</v>
      </c>
      <c r="D89" s="231">
        <f>SUM(D10:D12,D18:D19,D22,D23)</f>
        <v>3576</v>
      </c>
      <c r="E89" s="232">
        <f>SUM(E10:E12,E18:E19,E22,E23)</f>
        <v>12814</v>
      </c>
      <c r="F89" s="392"/>
      <c r="H89" s="424" t="s">
        <v>47</v>
      </c>
      <c r="I89" s="413">
        <v>9238</v>
      </c>
      <c r="J89" s="413">
        <v>3576</v>
      </c>
      <c r="K89" s="414">
        <v>12814</v>
      </c>
      <c r="M89" s="210"/>
      <c r="N89" s="210"/>
      <c r="O89" s="210"/>
      <c r="P89"/>
      <c r="Q89" s="140"/>
      <c r="X89" s="390"/>
      <c r="Y89" s="390"/>
      <c r="Z89" s="390"/>
      <c r="AA89" s="390"/>
      <c r="AB89" s="390"/>
      <c r="AC89" s="390"/>
      <c r="AD89" s="390"/>
    </row>
    <row r="90" spans="1:30" ht="13.15" x14ac:dyDescent="0.4">
      <c r="B90" s="228"/>
      <c r="C90" s="231"/>
      <c r="D90" s="231"/>
      <c r="E90" s="232"/>
      <c r="F90" s="392"/>
      <c r="H90" s="424"/>
      <c r="I90" s="413">
        <v>0</v>
      </c>
      <c r="J90" s="413">
        <v>0</v>
      </c>
      <c r="K90" s="414">
        <v>0</v>
      </c>
      <c r="M90" s="378"/>
      <c r="N90" s="378"/>
      <c r="O90" s="378"/>
      <c r="P90"/>
      <c r="Q90" s="140"/>
      <c r="X90" s="253"/>
      <c r="Y90" s="390"/>
      <c r="Z90" s="390"/>
      <c r="AA90" s="390"/>
      <c r="AB90" s="390"/>
      <c r="AC90" s="390"/>
      <c r="AD90" s="390"/>
    </row>
    <row r="91" spans="1:30" ht="13.5" thickBot="1" x14ac:dyDescent="0.45">
      <c r="B91" s="233" t="s">
        <v>20</v>
      </c>
      <c r="C91" s="388">
        <f>SUM(C4:C29)</f>
        <v>301070</v>
      </c>
      <c r="D91" s="388">
        <f>SUM(D4:D29)</f>
        <v>286570</v>
      </c>
      <c r="E91" s="389">
        <f>SUM(E4:E29)</f>
        <v>587640</v>
      </c>
      <c r="F91" s="392"/>
      <c r="H91" s="425" t="s">
        <v>20</v>
      </c>
      <c r="I91" s="426">
        <v>301070</v>
      </c>
      <c r="J91" s="426">
        <v>286570</v>
      </c>
      <c r="K91" s="427">
        <v>587640</v>
      </c>
      <c r="M91" s="210"/>
      <c r="N91" s="210"/>
      <c r="O91" s="210"/>
      <c r="P91"/>
      <c r="Q91" s="179"/>
      <c r="W91" s="154"/>
    </row>
    <row r="92" spans="1:30" x14ac:dyDescent="0.35">
      <c r="A92" s="391"/>
      <c r="B92" s="391"/>
      <c r="C92" s="391"/>
      <c r="D92" s="391"/>
      <c r="E92" s="391"/>
      <c r="M92" s="50"/>
      <c r="P92"/>
      <c r="Q92" s="140"/>
    </row>
    <row r="93" spans="1:30" x14ac:dyDescent="0.35">
      <c r="B93" s="391"/>
      <c r="C93" s="391"/>
      <c r="D93" s="391"/>
      <c r="E93" s="391"/>
      <c r="P93"/>
      <c r="Q93" s="140"/>
    </row>
    <row r="94" spans="1:30" x14ac:dyDescent="0.35">
      <c r="A94" s="161"/>
      <c r="B94" s="391"/>
      <c r="C94" s="539"/>
      <c r="D94" s="539"/>
      <c r="E94" s="539"/>
      <c r="P94"/>
      <c r="Q94" s="140"/>
    </row>
    <row r="95" spans="1:30" x14ac:dyDescent="0.35">
      <c r="A95" s="161"/>
      <c r="B95" s="391"/>
      <c r="C95" s="539"/>
      <c r="D95" s="539"/>
      <c r="E95" s="539"/>
      <c r="I95" s="50" t="s">
        <v>32</v>
      </c>
      <c r="P95"/>
      <c r="Q95" s="140"/>
      <c r="X95" s="140"/>
      <c r="Y95" s="140"/>
    </row>
    <row r="96" spans="1:30" x14ac:dyDescent="0.35">
      <c r="A96" s="161"/>
      <c r="B96" s="391"/>
      <c r="C96" s="539"/>
      <c r="D96" s="539"/>
      <c r="E96" s="539"/>
      <c r="P96"/>
      <c r="Q96" s="140"/>
      <c r="W96" s="140"/>
      <c r="X96" s="140"/>
      <c r="Y96" s="140"/>
      <c r="AC96" s="139"/>
    </row>
    <row r="97" spans="1:25" x14ac:dyDescent="0.35">
      <c r="A97" s="161"/>
      <c r="B97" s="391"/>
      <c r="C97" s="539"/>
      <c r="D97" s="539"/>
      <c r="E97" s="539"/>
      <c r="M97" s="50"/>
      <c r="P97"/>
      <c r="Q97" s="140"/>
      <c r="W97" s="140"/>
    </row>
    <row r="98" spans="1:25" x14ac:dyDescent="0.35">
      <c r="A98" s="161"/>
      <c r="B98" s="236"/>
      <c r="C98" s="161"/>
      <c r="D98" s="161"/>
      <c r="P98"/>
      <c r="Q98" s="140"/>
    </row>
    <row r="99" spans="1:25" x14ac:dyDescent="0.35">
      <c r="A99" s="161"/>
      <c r="B99" s="237"/>
      <c r="C99" s="161"/>
      <c r="D99" s="161"/>
      <c r="P99"/>
      <c r="Q99" s="140"/>
    </row>
    <row r="100" spans="1:25" x14ac:dyDescent="0.35">
      <c r="A100" s="161"/>
      <c r="B100" s="237"/>
      <c r="C100" s="161"/>
      <c r="D100" s="161"/>
      <c r="P100"/>
      <c r="Q100" s="140"/>
    </row>
    <row r="101" spans="1:25" x14ac:dyDescent="0.35">
      <c r="A101" s="161"/>
      <c r="B101" s="238"/>
      <c r="C101" s="161"/>
      <c r="D101" s="161"/>
      <c r="P101"/>
      <c r="Q101" s="140"/>
    </row>
    <row r="102" spans="1:25" x14ac:dyDescent="0.35">
      <c r="A102" s="161"/>
      <c r="B102" s="238"/>
      <c r="C102" s="161"/>
      <c r="D102" s="161"/>
      <c r="H102" s="50" t="s">
        <v>32</v>
      </c>
      <c r="P102"/>
      <c r="Q102" s="140"/>
    </row>
    <row r="103" spans="1:25" x14ac:dyDescent="0.35">
      <c r="A103" s="161"/>
      <c r="B103" s="238"/>
      <c r="C103" s="161"/>
      <c r="D103" s="161"/>
    </row>
    <row r="104" spans="1:25" x14ac:dyDescent="0.35">
      <c r="A104" s="161"/>
      <c r="B104" s="238"/>
      <c r="C104" s="161"/>
      <c r="D104" s="161"/>
      <c r="Q104" s="140"/>
    </row>
    <row r="105" spans="1:25" x14ac:dyDescent="0.35">
      <c r="A105" s="161"/>
      <c r="B105" s="235"/>
      <c r="C105" s="161"/>
      <c r="D105" s="161"/>
      <c r="Q105" s="140"/>
      <c r="W105" s="49"/>
      <c r="X105" s="49"/>
    </row>
    <row r="106" spans="1:25" x14ac:dyDescent="0.35">
      <c r="A106" s="161"/>
      <c r="B106" s="238"/>
      <c r="C106" s="161"/>
      <c r="D106" s="161"/>
      <c r="Q106" s="140"/>
      <c r="R106" s="140"/>
      <c r="S106" s="140"/>
      <c r="T106" s="140"/>
      <c r="U106" s="140"/>
      <c r="V106" s="140"/>
      <c r="W106" s="49"/>
      <c r="X106" s="49"/>
      <c r="Y106" s="49"/>
    </row>
    <row r="107" spans="1:25" x14ac:dyDescent="0.35">
      <c r="A107" s="161"/>
      <c r="B107" s="234"/>
      <c r="C107" s="161"/>
      <c r="D107" s="161"/>
      <c r="Q107" s="140"/>
      <c r="R107" s="156"/>
      <c r="S107" s="156"/>
      <c r="T107" s="156"/>
      <c r="U107" s="156"/>
      <c r="V107" s="140"/>
      <c r="Y107" s="49"/>
    </row>
    <row r="108" spans="1:25" x14ac:dyDescent="0.35">
      <c r="A108" s="161"/>
      <c r="B108" s="234"/>
      <c r="C108" s="161"/>
      <c r="D108" s="161"/>
      <c r="Q108" s="140"/>
      <c r="R108" s="156"/>
      <c r="S108" s="156"/>
      <c r="T108" s="156"/>
      <c r="U108" s="156"/>
      <c r="V108" s="140"/>
    </row>
    <row r="109" spans="1:25" ht="13.15" x14ac:dyDescent="0.4">
      <c r="A109" s="161"/>
      <c r="B109" s="239"/>
      <c r="C109" s="161"/>
      <c r="D109" s="161"/>
      <c r="Q109" s="140"/>
      <c r="R109" s="140"/>
      <c r="S109" s="140"/>
      <c r="T109" s="140"/>
      <c r="U109" s="140"/>
      <c r="V109" s="140"/>
      <c r="W109" s="50" t="s">
        <v>32</v>
      </c>
    </row>
    <row r="110" spans="1:25" ht="13.15" x14ac:dyDescent="0.4">
      <c r="A110" s="161"/>
      <c r="B110" s="239"/>
      <c r="C110" s="161"/>
      <c r="D110" s="161"/>
      <c r="R110" s="140"/>
      <c r="S110" s="140"/>
      <c r="T110" s="140"/>
      <c r="U110" s="140"/>
      <c r="V110" s="140"/>
    </row>
    <row r="111" spans="1:25" x14ac:dyDescent="0.35">
      <c r="A111" s="161"/>
      <c r="B111" s="240"/>
      <c r="C111" s="161"/>
      <c r="D111" s="161"/>
      <c r="R111" s="140"/>
      <c r="S111" s="140"/>
      <c r="T111" s="140"/>
      <c r="U111" s="140"/>
      <c r="V111" s="140"/>
    </row>
    <row r="112" spans="1:25" x14ac:dyDescent="0.35">
      <c r="A112" s="161"/>
      <c r="B112" s="240"/>
      <c r="C112" s="161"/>
      <c r="D112" s="161"/>
    </row>
    <row r="113" spans="1:4" ht="13.15" x14ac:dyDescent="0.4">
      <c r="A113" s="161"/>
      <c r="B113" s="241"/>
      <c r="C113" s="161"/>
      <c r="D113" s="161"/>
    </row>
    <row r="114" spans="1:4" ht="13.15" x14ac:dyDescent="0.4">
      <c r="A114" s="161"/>
      <c r="B114" s="241"/>
      <c r="C114" s="161"/>
      <c r="D114" s="161"/>
    </row>
    <row r="115" spans="1:4" x14ac:dyDescent="0.35">
      <c r="A115" s="161"/>
      <c r="B115" s="234"/>
      <c r="C115" s="161"/>
      <c r="D115" s="161"/>
    </row>
    <row r="116" spans="1:4" x14ac:dyDescent="0.35">
      <c r="A116" s="161"/>
      <c r="B116" s="234"/>
      <c r="C116" s="161"/>
      <c r="D116" s="161"/>
    </row>
    <row r="117" spans="1:4" x14ac:dyDescent="0.35">
      <c r="A117" s="161"/>
      <c r="B117" s="234"/>
      <c r="C117" s="161"/>
      <c r="D117" s="161"/>
    </row>
    <row r="118" spans="1:4" x14ac:dyDescent="0.35">
      <c r="A118" s="161"/>
      <c r="B118" s="234"/>
      <c r="C118" s="161"/>
      <c r="D118" s="161"/>
    </row>
    <row r="119" spans="1:4" ht="13.15" x14ac:dyDescent="0.4">
      <c r="A119" s="161"/>
      <c r="B119" s="239"/>
      <c r="C119" s="161"/>
      <c r="D119" s="161"/>
    </row>
    <row r="120" spans="1:4" ht="13.15" x14ac:dyDescent="0.4">
      <c r="A120" s="161"/>
      <c r="B120" s="239"/>
      <c r="C120" s="161"/>
      <c r="D120" s="161"/>
    </row>
    <row r="121" spans="1:4" ht="13.15" x14ac:dyDescent="0.4">
      <c r="A121" s="161"/>
      <c r="B121" s="239"/>
      <c r="C121" s="161"/>
      <c r="D121" s="161"/>
    </row>
    <row r="122" spans="1:4" ht="13.15" x14ac:dyDescent="0.4">
      <c r="A122" s="161"/>
      <c r="B122" s="239"/>
      <c r="C122" s="161"/>
      <c r="D122" s="161"/>
    </row>
    <row r="123" spans="1:4" ht="13.15" x14ac:dyDescent="0.4">
      <c r="A123" s="161"/>
      <c r="B123" s="239"/>
      <c r="C123" s="161"/>
      <c r="D123" s="161"/>
    </row>
    <row r="124" spans="1:4" x14ac:dyDescent="0.35">
      <c r="A124" s="161"/>
      <c r="B124" s="161"/>
      <c r="C124" s="242" t="s">
        <v>32</v>
      </c>
      <c r="D124" s="161"/>
    </row>
    <row r="125" spans="1:4" x14ac:dyDescent="0.35">
      <c r="A125" s="161"/>
      <c r="B125" s="161"/>
      <c r="C125" s="161"/>
      <c r="D125" s="161"/>
    </row>
    <row r="126" spans="1:4" x14ac:dyDescent="0.35">
      <c r="A126" s="161"/>
      <c r="B126" s="161"/>
      <c r="C126" s="161"/>
      <c r="D126" s="161"/>
    </row>
  </sheetData>
  <mergeCells count="16">
    <mergeCell ref="I16:M16"/>
    <mergeCell ref="I17:M17"/>
    <mergeCell ref="I18:M18"/>
    <mergeCell ref="I19:M19"/>
    <mergeCell ref="I10:M10"/>
    <mergeCell ref="I11:M11"/>
    <mergeCell ref="I12:M12"/>
    <mergeCell ref="I13:M13"/>
    <mergeCell ref="I14:M14"/>
    <mergeCell ref="I15:M15"/>
    <mergeCell ref="I9:M9"/>
    <mergeCell ref="I4:M4"/>
    <mergeCell ref="I5:M5"/>
    <mergeCell ref="I6:M6"/>
    <mergeCell ref="I7:M7"/>
    <mergeCell ref="I8:M8"/>
  </mergeCells>
  <conditionalFormatting sqref="F4:F30">
    <cfRule type="cellIs" dxfId="133" priority="63" operator="equal">
      <formula>FALSE</formula>
    </cfRule>
    <cfRule type="cellIs" dxfId="132" priority="64" operator="equal">
      <formula>TRUE</formula>
    </cfRule>
  </conditionalFormatting>
  <conditionalFormatting sqref="M62:O62">
    <cfRule type="cellIs" dxfId="131" priority="61" operator="equal">
      <formula>FALSE</formula>
    </cfRule>
    <cfRule type="cellIs" dxfId="130" priority="62" operator="equal">
      <formula>TRUE</formula>
    </cfRule>
  </conditionalFormatting>
  <conditionalFormatting sqref="M64:O64">
    <cfRule type="cellIs" dxfId="129" priority="59" operator="equal">
      <formula>FALSE</formula>
    </cfRule>
    <cfRule type="cellIs" dxfId="128" priority="60" operator="equal">
      <formula>TRUE</formula>
    </cfRule>
  </conditionalFormatting>
  <conditionalFormatting sqref="M66:O69">
    <cfRule type="cellIs" dxfId="127" priority="57" operator="equal">
      <formula>FALSE</formula>
    </cfRule>
    <cfRule type="cellIs" dxfId="126" priority="58" operator="equal">
      <formula>TRUE</formula>
    </cfRule>
  </conditionalFormatting>
  <conditionalFormatting sqref="M70:O71">
    <cfRule type="cellIs" dxfId="125" priority="55" operator="equal">
      <formula>FALSE</formula>
    </cfRule>
    <cfRule type="cellIs" dxfId="124" priority="56" operator="equal">
      <formula>TRUE</formula>
    </cfRule>
  </conditionalFormatting>
  <conditionalFormatting sqref="M73:O73">
    <cfRule type="cellIs" dxfId="123" priority="53" operator="equal">
      <formula>FALSE</formula>
    </cfRule>
    <cfRule type="cellIs" dxfId="122" priority="54" operator="equal">
      <formula>TRUE</formula>
    </cfRule>
  </conditionalFormatting>
  <conditionalFormatting sqref="M75:O75">
    <cfRule type="cellIs" dxfId="121" priority="51" operator="equal">
      <formula>FALSE</formula>
    </cfRule>
    <cfRule type="cellIs" dxfId="120" priority="52" operator="equal">
      <formula>TRUE</formula>
    </cfRule>
  </conditionalFormatting>
  <conditionalFormatting sqref="M77:O77">
    <cfRule type="cellIs" dxfId="119" priority="49" operator="equal">
      <formula>FALSE</formula>
    </cfRule>
    <cfRule type="cellIs" dxfId="118" priority="50" operator="equal">
      <formula>TRUE</formula>
    </cfRule>
  </conditionalFormatting>
  <conditionalFormatting sqref="M79:O79">
    <cfRule type="cellIs" dxfId="117" priority="47" operator="equal">
      <formula>FALSE</formula>
    </cfRule>
    <cfRule type="cellIs" dxfId="116" priority="48" operator="equal">
      <formula>TRUE</formula>
    </cfRule>
  </conditionalFormatting>
  <conditionalFormatting sqref="M81:O81">
    <cfRule type="cellIs" dxfId="115" priority="45" operator="equal">
      <formula>FALSE</formula>
    </cfRule>
    <cfRule type="cellIs" dxfId="114" priority="46" operator="equal">
      <formula>TRUE</formula>
    </cfRule>
  </conditionalFormatting>
  <conditionalFormatting sqref="M83:O85">
    <cfRule type="cellIs" dxfId="113" priority="43" operator="equal">
      <formula>FALSE</formula>
    </cfRule>
    <cfRule type="cellIs" dxfId="112" priority="44" operator="equal">
      <formula>TRUE</formula>
    </cfRule>
  </conditionalFormatting>
  <conditionalFormatting sqref="M87:O87">
    <cfRule type="cellIs" dxfId="111" priority="41" operator="equal">
      <formula>FALSE</formula>
    </cfRule>
    <cfRule type="cellIs" dxfId="110" priority="42" operator="equal">
      <formula>TRUE</formula>
    </cfRule>
  </conditionalFormatting>
  <conditionalFormatting sqref="M89:O89">
    <cfRule type="cellIs" dxfId="109" priority="39" operator="equal">
      <formula>FALSE</formula>
    </cfRule>
    <cfRule type="cellIs" dxfId="108" priority="40" operator="equal">
      <formula>TRUE</formula>
    </cfRule>
  </conditionalFormatting>
  <conditionalFormatting sqref="M91:O91">
    <cfRule type="cellIs" dxfId="107" priority="37" operator="equal">
      <formula>FALSE</formula>
    </cfRule>
    <cfRule type="cellIs" dxfId="106" priority="38" operator="equal">
      <formula>TRUE</formula>
    </cfRule>
  </conditionalFormatting>
  <conditionalFormatting sqref="L22:L24">
    <cfRule type="cellIs" dxfId="105" priority="35" operator="equal">
      <formula>FALSE</formula>
    </cfRule>
    <cfRule type="cellIs" dxfId="104" priority="36" operator="equal">
      <formula>TRUE</formula>
    </cfRule>
  </conditionalFormatting>
  <conditionalFormatting sqref="P31:S34">
    <cfRule type="cellIs" dxfId="103" priority="33" operator="equal">
      <formula>FALSE</formula>
    </cfRule>
    <cfRule type="cellIs" dxfId="102" priority="34" operator="equal">
      <formula>TRUE</formula>
    </cfRule>
  </conditionalFormatting>
  <conditionalFormatting sqref="M45">
    <cfRule type="cellIs" dxfId="101" priority="31" operator="equal">
      <formula>FALSE</formula>
    </cfRule>
    <cfRule type="cellIs" dxfId="100" priority="32" operator="equal">
      <formula>TRUE</formula>
    </cfRule>
  </conditionalFormatting>
  <conditionalFormatting sqref="M46">
    <cfRule type="cellIs" dxfId="99" priority="29" operator="equal">
      <formula>FALSE</formula>
    </cfRule>
    <cfRule type="cellIs" dxfId="98" priority="30" operator="equal">
      <formula>TRUE</formula>
    </cfRule>
  </conditionalFormatting>
  <conditionalFormatting sqref="M47">
    <cfRule type="cellIs" dxfId="97" priority="27" operator="equal">
      <formula>FALSE</formula>
    </cfRule>
    <cfRule type="cellIs" dxfId="96" priority="28" operator="equal">
      <formula>TRUE</formula>
    </cfRule>
  </conditionalFormatting>
  <conditionalFormatting sqref="M54">
    <cfRule type="cellIs" dxfId="95" priority="25" operator="equal">
      <formula>FALSE</formula>
    </cfRule>
    <cfRule type="cellIs" dxfId="94" priority="26" operator="equal">
      <formula>TRUE</formula>
    </cfRule>
  </conditionalFormatting>
  <conditionalFormatting sqref="M55">
    <cfRule type="cellIs" dxfId="93" priority="19" operator="equal">
      <formula>FALSE</formula>
    </cfRule>
    <cfRule type="cellIs" dxfId="92" priority="20" operator="equal">
      <formula>TRUE</formula>
    </cfRule>
  </conditionalFormatting>
  <conditionalFormatting sqref="M49">
    <cfRule type="cellIs" dxfId="91" priority="3" operator="equal">
      <formula>FALSE</formula>
    </cfRule>
    <cfRule type="cellIs" dxfId="90" priority="4" operator="equal">
      <formula>TRUE</formula>
    </cfRule>
  </conditionalFormatting>
  <conditionalFormatting sqref="M56">
    <cfRule type="cellIs" dxfId="89" priority="17" operator="equal">
      <formula>FALSE</formula>
    </cfRule>
    <cfRule type="cellIs" dxfId="88" priority="18" operator="equal">
      <formula>TRUE</formula>
    </cfRule>
  </conditionalFormatting>
  <conditionalFormatting sqref="M42">
    <cfRule type="cellIs" dxfId="87" priority="15" operator="equal">
      <formula>FALSE</formula>
    </cfRule>
    <cfRule type="cellIs" dxfId="86" priority="16" operator="equal">
      <formula>TRUE</formula>
    </cfRule>
  </conditionalFormatting>
  <conditionalFormatting sqref="M43">
    <cfRule type="cellIs" dxfId="85" priority="9" operator="equal">
      <formula>FALSE</formula>
    </cfRule>
    <cfRule type="cellIs" dxfId="84" priority="10" operator="equal">
      <formula>TRUE</formula>
    </cfRule>
  </conditionalFormatting>
  <conditionalFormatting sqref="M44">
    <cfRule type="cellIs" dxfId="83" priority="7" operator="equal">
      <formula>FALSE</formula>
    </cfRule>
    <cfRule type="cellIs" dxfId="82" priority="8" operator="equal">
      <formula>TRUE</formula>
    </cfRule>
  </conditionalFormatting>
  <conditionalFormatting sqref="M48">
    <cfRule type="cellIs" dxfId="81" priority="5" operator="equal">
      <formula>FALSE</formula>
    </cfRule>
    <cfRule type="cellIs" dxfId="80" priority="6" operator="equal">
      <formula>TRUE</formula>
    </cfRule>
  </conditionalFormatting>
  <conditionalFormatting sqref="M50">
    <cfRule type="cellIs" dxfId="79" priority="1" operator="equal">
      <formula>FALSE</formula>
    </cfRule>
    <cfRule type="cellIs" dxfId="78" priority="2"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workbookViewId="0">
      <selection sqref="A1:F1"/>
    </sheetView>
  </sheetViews>
  <sheetFormatPr defaultColWidth="9.1328125" defaultRowHeight="11.65" x14ac:dyDescent="0.35"/>
  <cols>
    <col min="1" max="1" width="44" style="1" customWidth="1"/>
    <col min="2" max="2" width="10.73046875" style="1" customWidth="1"/>
    <col min="3" max="3" width="3.59765625" style="1" customWidth="1"/>
    <col min="4" max="4" width="12.73046875" style="1" customWidth="1"/>
    <col min="5" max="5" width="17.265625" style="1" customWidth="1"/>
    <col min="6" max="6" width="15" style="1" customWidth="1"/>
    <col min="7" max="16384" width="9.1328125" style="1"/>
  </cols>
  <sheetData>
    <row r="1" spans="1:10" ht="12.75" customHeight="1" x14ac:dyDescent="0.35">
      <c r="A1" s="910" t="s">
        <v>566</v>
      </c>
      <c r="B1" s="910"/>
      <c r="C1" s="910"/>
      <c r="D1" s="910"/>
      <c r="E1" s="910"/>
      <c r="F1" s="910"/>
    </row>
    <row r="2" spans="1:10" ht="12.75" customHeight="1" x14ac:dyDescent="0.35">
      <c r="A2" s="69" t="s">
        <v>675</v>
      </c>
      <c r="B2" s="69"/>
      <c r="C2" s="68"/>
      <c r="D2" s="68"/>
      <c r="E2" s="68"/>
      <c r="F2" s="68"/>
    </row>
    <row r="3" spans="1:10" ht="12.75" customHeight="1" x14ac:dyDescent="0.35">
      <c r="A3" s="65" t="s">
        <v>0</v>
      </c>
      <c r="B3" s="68"/>
      <c r="C3" s="68"/>
      <c r="D3" s="734"/>
      <c r="E3" s="68"/>
      <c r="F3" s="68"/>
    </row>
    <row r="4" spans="1:10" s="2" customFormat="1" ht="11.25" customHeight="1" x14ac:dyDescent="0.3">
      <c r="A4" s="71"/>
      <c r="B4" s="71"/>
      <c r="C4" s="71"/>
      <c r="D4" s="71"/>
      <c r="E4" s="71"/>
      <c r="F4" s="71"/>
    </row>
    <row r="5" spans="1:10" s="2" customFormat="1" ht="60.75" customHeight="1" x14ac:dyDescent="0.3">
      <c r="A5" s="761"/>
      <c r="B5" s="755" t="s">
        <v>84</v>
      </c>
      <c r="C5" s="755"/>
      <c r="D5" s="762" t="s">
        <v>576</v>
      </c>
      <c r="E5" s="762" t="s">
        <v>151</v>
      </c>
      <c r="F5" s="762" t="s">
        <v>456</v>
      </c>
      <c r="H5" s="376"/>
    </row>
    <row r="6" spans="1:10" s="9" customFormat="1" ht="12.75" customHeight="1" x14ac:dyDescent="0.3">
      <c r="A6" s="911" t="s">
        <v>558</v>
      </c>
      <c r="B6" s="912"/>
      <c r="C6" s="11"/>
      <c r="D6" s="763"/>
      <c r="E6" s="763"/>
      <c r="F6" s="763"/>
    </row>
    <row r="7" spans="1:10" s="9" customFormat="1" ht="11.25" customHeight="1" x14ac:dyDescent="0.3">
      <c r="A7" s="172" t="s">
        <v>1</v>
      </c>
      <c r="B7" s="205">
        <v>639263</v>
      </c>
      <c r="C7" s="308"/>
      <c r="D7" s="553">
        <v>54</v>
      </c>
      <c r="E7" s="553">
        <v>22</v>
      </c>
      <c r="F7" s="553">
        <v>15.6</v>
      </c>
      <c r="G7" s="10"/>
    </row>
    <row r="8" spans="1:10" s="2" customFormat="1" ht="11.25" customHeight="1" x14ac:dyDescent="0.3">
      <c r="A8" s="48" t="s">
        <v>2</v>
      </c>
      <c r="B8" s="205">
        <v>627093</v>
      </c>
      <c r="C8" s="308"/>
      <c r="D8" s="553">
        <v>59.6</v>
      </c>
      <c r="E8" s="553">
        <v>23.8</v>
      </c>
      <c r="F8" s="553">
        <v>17.600000000000001</v>
      </c>
      <c r="G8" s="10"/>
      <c r="H8" s="9"/>
      <c r="I8" s="9"/>
      <c r="J8" s="9"/>
    </row>
    <row r="9" spans="1:10" s="2" customFormat="1" ht="11.25" customHeight="1" x14ac:dyDescent="0.3">
      <c r="A9" s="48" t="s">
        <v>28</v>
      </c>
      <c r="B9" s="205">
        <v>620617</v>
      </c>
      <c r="C9" s="29"/>
      <c r="D9" s="555">
        <v>60</v>
      </c>
      <c r="E9" s="555">
        <v>25.2</v>
      </c>
      <c r="F9" s="555">
        <v>18.399999999999999</v>
      </c>
      <c r="G9" s="10"/>
      <c r="H9" s="9"/>
      <c r="I9" s="9"/>
      <c r="J9" s="9"/>
    </row>
    <row r="10" spans="1:10" s="2" customFormat="1" ht="11.25" customHeight="1" x14ac:dyDescent="0.3">
      <c r="A10" s="48" t="s">
        <v>40</v>
      </c>
      <c r="B10" s="205">
        <v>632397</v>
      </c>
      <c r="C10" s="308"/>
      <c r="D10" s="555">
        <v>60</v>
      </c>
      <c r="E10" s="555">
        <v>34.9</v>
      </c>
      <c r="F10" s="555">
        <v>23</v>
      </c>
      <c r="G10" s="10"/>
      <c r="H10" s="9"/>
      <c r="I10" s="9"/>
      <c r="J10" s="9"/>
    </row>
    <row r="11" spans="1:10" s="2" customFormat="1" x14ac:dyDescent="0.3">
      <c r="A11" s="328" t="s">
        <v>559</v>
      </c>
      <c r="B11" s="329">
        <v>618437</v>
      </c>
      <c r="C11" s="330"/>
      <c r="D11" s="764">
        <v>58</v>
      </c>
      <c r="E11" s="764">
        <v>36.4</v>
      </c>
      <c r="F11" s="764">
        <v>23.1</v>
      </c>
      <c r="G11" s="10"/>
      <c r="H11" s="9"/>
      <c r="I11" s="9"/>
      <c r="J11" s="9"/>
    </row>
    <row r="12" spans="1:10" s="2" customFormat="1" ht="12" customHeight="1" x14ac:dyDescent="0.3">
      <c r="A12" s="141" t="s">
        <v>560</v>
      </c>
      <c r="B12" s="307">
        <v>618437</v>
      </c>
      <c r="C12" s="309"/>
      <c r="D12" s="765">
        <v>55.5</v>
      </c>
      <c r="E12" s="765">
        <v>36.299999999999997</v>
      </c>
      <c r="F12" s="765">
        <v>22.9</v>
      </c>
      <c r="G12" s="205"/>
      <c r="H12" s="9"/>
      <c r="I12" s="9"/>
      <c r="J12" s="9"/>
    </row>
    <row r="13" spans="1:10" s="2" customFormat="1" ht="12" customHeight="1" x14ac:dyDescent="0.3">
      <c r="A13" s="48" t="s">
        <v>561</v>
      </c>
      <c r="B13" s="205">
        <v>611024</v>
      </c>
      <c r="C13" s="308"/>
      <c r="D13" s="555">
        <v>55.8</v>
      </c>
      <c r="E13" s="555">
        <v>36.200000000000003</v>
      </c>
      <c r="F13" s="555">
        <v>22.9</v>
      </c>
      <c r="G13" s="333"/>
      <c r="H13" s="9"/>
      <c r="I13" s="9"/>
      <c r="J13" s="9"/>
    </row>
    <row r="14" spans="1:10" s="2" customFormat="1" ht="12" customHeight="1" x14ac:dyDescent="0.3">
      <c r="A14" s="331" t="s">
        <v>562</v>
      </c>
      <c r="B14" s="332">
        <v>600425</v>
      </c>
      <c r="C14" s="330"/>
      <c r="D14" s="766">
        <v>55.3</v>
      </c>
      <c r="E14" s="766">
        <v>36.799999999999997</v>
      </c>
      <c r="F14" s="766">
        <v>22.8</v>
      </c>
      <c r="G14" s="10"/>
      <c r="H14" s="9"/>
      <c r="I14" s="9"/>
      <c r="J14" s="9"/>
    </row>
    <row r="15" spans="1:10" s="2" customFormat="1" ht="12" customHeight="1" x14ac:dyDescent="0.3">
      <c r="A15" s="141" t="s">
        <v>563</v>
      </c>
      <c r="B15" s="205">
        <v>600425</v>
      </c>
      <c r="C15" s="308"/>
      <c r="D15" s="555">
        <v>59.3</v>
      </c>
      <c r="E15" s="555">
        <v>36.799999999999997</v>
      </c>
      <c r="F15" s="555">
        <v>23.1</v>
      </c>
      <c r="G15" s="10"/>
      <c r="H15" s="9"/>
      <c r="I15" s="9"/>
      <c r="J15" s="9"/>
    </row>
    <row r="16" spans="1:10" s="2" customFormat="1" ht="12" customHeight="1" x14ac:dyDescent="0.3">
      <c r="A16" s="591" t="s">
        <v>457</v>
      </c>
      <c r="B16" s="592">
        <v>587640</v>
      </c>
      <c r="C16" s="300"/>
      <c r="D16" s="767">
        <v>39.6</v>
      </c>
      <c r="E16" s="767">
        <v>35</v>
      </c>
      <c r="F16" s="767">
        <v>19.7</v>
      </c>
      <c r="G16" s="10"/>
      <c r="H16" s="9"/>
      <c r="I16" s="9"/>
      <c r="J16" s="9"/>
    </row>
    <row r="17" spans="1:10" s="2" customFormat="1" ht="12" customHeight="1" x14ac:dyDescent="0.3">
      <c r="A17" s="328" t="s">
        <v>575</v>
      </c>
      <c r="B17" s="760">
        <v>587640</v>
      </c>
      <c r="C17" s="730"/>
      <c r="D17" s="768">
        <v>59.1</v>
      </c>
      <c r="E17" s="769" t="s">
        <v>554</v>
      </c>
      <c r="F17" s="768">
        <v>21.9</v>
      </c>
      <c r="G17" s="10"/>
      <c r="H17" s="9"/>
      <c r="I17" s="9"/>
      <c r="J17" s="9"/>
    </row>
    <row r="18" spans="1:10" s="9" customFormat="1" ht="9.75" customHeight="1" x14ac:dyDescent="0.3">
      <c r="A18" s="3"/>
      <c r="D18" s="552"/>
      <c r="E18" s="552"/>
      <c r="F18" s="552"/>
    </row>
    <row r="19" spans="1:10" s="9" customFormat="1" ht="12.75" customHeight="1" x14ac:dyDescent="0.3">
      <c r="A19" s="913" t="s">
        <v>564</v>
      </c>
      <c r="B19" s="913"/>
      <c r="C19" s="913"/>
      <c r="D19" s="770"/>
      <c r="E19" s="763"/>
      <c r="F19" s="763"/>
      <c r="G19" s="12"/>
    </row>
    <row r="20" spans="1:10" s="9" customFormat="1" ht="11.25" customHeight="1" x14ac:dyDescent="0.3">
      <c r="A20" s="48" t="s">
        <v>1</v>
      </c>
      <c r="B20" s="205">
        <v>578060</v>
      </c>
      <c r="C20" s="308"/>
      <c r="D20" s="553">
        <v>55.7</v>
      </c>
      <c r="E20" s="553">
        <v>21.8</v>
      </c>
      <c r="F20" s="553">
        <v>15.1</v>
      </c>
    </row>
    <row r="21" spans="1:10" s="9" customFormat="1" ht="11.25" customHeight="1" x14ac:dyDescent="0.3">
      <c r="A21" s="48" t="s">
        <v>2</v>
      </c>
      <c r="B21" s="205">
        <v>566927</v>
      </c>
      <c r="C21" s="308"/>
      <c r="D21" s="553">
        <v>58.7</v>
      </c>
      <c r="E21" s="553">
        <v>21.6</v>
      </c>
      <c r="F21" s="553">
        <v>15.4</v>
      </c>
    </row>
    <row r="22" spans="1:10" s="9" customFormat="1" ht="11.25" customHeight="1" x14ac:dyDescent="0.3">
      <c r="A22" s="48" t="s">
        <v>28</v>
      </c>
      <c r="B22" s="205">
        <v>561308</v>
      </c>
      <c r="D22" s="555">
        <v>59.3</v>
      </c>
      <c r="E22" s="555">
        <v>23.1</v>
      </c>
      <c r="F22" s="555">
        <v>16.2</v>
      </c>
    </row>
    <row r="23" spans="1:10" s="9" customFormat="1" ht="11.25" customHeight="1" x14ac:dyDescent="0.3">
      <c r="A23" s="48" t="s">
        <v>40</v>
      </c>
      <c r="B23" s="205">
        <v>571325</v>
      </c>
      <c r="D23" s="555">
        <v>61.3</v>
      </c>
      <c r="E23" s="555">
        <v>35.5</v>
      </c>
      <c r="F23" s="555">
        <v>22.8</v>
      </c>
    </row>
    <row r="24" spans="1:10" s="9" customFormat="1" ht="12" customHeight="1" x14ac:dyDescent="0.3">
      <c r="A24" s="328" t="s">
        <v>559</v>
      </c>
      <c r="B24" s="329">
        <v>558432</v>
      </c>
      <c r="C24" s="330"/>
      <c r="D24" s="764">
        <v>61.5</v>
      </c>
      <c r="E24" s="764">
        <v>38.799999999999997</v>
      </c>
      <c r="F24" s="764">
        <v>24.4</v>
      </c>
    </row>
    <row r="25" spans="1:10" s="9" customFormat="1" ht="12" customHeight="1" x14ac:dyDescent="0.3">
      <c r="A25" s="141" t="s">
        <v>560</v>
      </c>
      <c r="B25" s="307">
        <v>558432</v>
      </c>
      <c r="C25" s="309"/>
      <c r="D25" s="765">
        <v>58.9</v>
      </c>
      <c r="E25" s="765">
        <v>38.700000000000003</v>
      </c>
      <c r="F25" s="765">
        <v>24.2</v>
      </c>
    </row>
    <row r="26" spans="1:10" s="9" customFormat="1" ht="12" customHeight="1" x14ac:dyDescent="0.3">
      <c r="A26" s="48" t="s">
        <v>561</v>
      </c>
      <c r="B26" s="205">
        <v>553446</v>
      </c>
      <c r="C26" s="303"/>
      <c r="D26" s="555">
        <v>59.2</v>
      </c>
      <c r="E26" s="555">
        <v>38.700000000000003</v>
      </c>
      <c r="F26" s="555">
        <v>24.3</v>
      </c>
      <c r="G26" s="333"/>
    </row>
    <row r="27" spans="1:10" s="9" customFormat="1" ht="12" customHeight="1" x14ac:dyDescent="0.3">
      <c r="A27" s="731" t="s">
        <v>562</v>
      </c>
      <c r="B27" s="732">
        <v>540689</v>
      </c>
      <c r="C27" s="733"/>
      <c r="D27" s="771">
        <v>59.3</v>
      </c>
      <c r="E27" s="771">
        <v>39.700000000000003</v>
      </c>
      <c r="F27" s="771">
        <v>24.4</v>
      </c>
      <c r="G27" s="333"/>
    </row>
    <row r="28" spans="1:10" s="9" customFormat="1" ht="12" customHeight="1" x14ac:dyDescent="0.3">
      <c r="A28" s="48" t="s">
        <v>563</v>
      </c>
      <c r="B28" s="329">
        <v>540689</v>
      </c>
      <c r="C28" s="730"/>
      <c r="D28" s="764">
        <v>63</v>
      </c>
      <c r="E28" s="764">
        <v>39.700000000000003</v>
      </c>
      <c r="F28" s="764">
        <v>24.7</v>
      </c>
    </row>
    <row r="29" spans="1:10" s="9" customFormat="1" ht="12" customHeight="1" x14ac:dyDescent="0.3">
      <c r="A29" s="591" t="s">
        <v>565</v>
      </c>
      <c r="B29" s="299">
        <v>527859</v>
      </c>
      <c r="C29" s="300"/>
      <c r="D29" s="772">
        <v>42.6</v>
      </c>
      <c r="E29" s="772">
        <v>38.200000000000003</v>
      </c>
      <c r="F29" s="772">
        <v>21.3</v>
      </c>
    </row>
    <row r="30" spans="1:10" s="9" customFormat="1" ht="12" customHeight="1" x14ac:dyDescent="0.3">
      <c r="A30" s="328" t="s">
        <v>575</v>
      </c>
      <c r="B30" s="329">
        <v>527859</v>
      </c>
      <c r="C30" s="730"/>
      <c r="D30" s="764">
        <v>63.9</v>
      </c>
      <c r="E30" s="769" t="s">
        <v>554</v>
      </c>
      <c r="F30" s="764">
        <v>23.7</v>
      </c>
    </row>
    <row r="31" spans="1:10" s="2" customFormat="1" ht="11.25" customHeight="1" x14ac:dyDescent="0.3">
      <c r="A31" s="15"/>
      <c r="B31" s="16"/>
      <c r="C31" s="17"/>
      <c r="D31" s="773"/>
      <c r="E31" s="773"/>
      <c r="F31" s="773"/>
    </row>
    <row r="32" spans="1:10" s="2" customFormat="1" ht="11.25" customHeight="1" x14ac:dyDescent="0.3">
      <c r="A32" s="8"/>
      <c r="B32" s="10"/>
      <c r="C32" s="11"/>
      <c r="D32" s="12"/>
      <c r="E32" s="12"/>
      <c r="F32" s="183" t="s">
        <v>82</v>
      </c>
    </row>
    <row r="33" spans="1:8" s="2" customFormat="1" ht="11.25" customHeight="1" x14ac:dyDescent="0.3">
      <c r="B33" s="10"/>
      <c r="C33" s="11"/>
      <c r="D33" s="12"/>
      <c r="E33" s="12"/>
    </row>
    <row r="34" spans="1:8" s="2" customFormat="1" ht="25.5" customHeight="1" x14ac:dyDescent="0.3">
      <c r="A34" s="914" t="s">
        <v>728</v>
      </c>
      <c r="B34" s="914"/>
      <c r="C34" s="914"/>
      <c r="D34" s="914"/>
      <c r="E34" s="914"/>
      <c r="F34" s="914"/>
      <c r="G34" s="379"/>
    </row>
    <row r="35" spans="1:8" s="2" customFormat="1" ht="13.5" customHeight="1" x14ac:dyDescent="0.3">
      <c r="A35" s="267" t="s">
        <v>174</v>
      </c>
      <c r="B35" s="267"/>
      <c r="C35" s="267"/>
      <c r="D35" s="267"/>
      <c r="E35" s="267"/>
      <c r="F35" s="267"/>
      <c r="G35" s="379"/>
    </row>
    <row r="36" spans="1:8" s="2" customFormat="1" ht="13.5" customHeight="1" x14ac:dyDescent="0.3">
      <c r="A36" s="915" t="s">
        <v>674</v>
      </c>
      <c r="B36" s="915"/>
      <c r="C36" s="915"/>
      <c r="D36" s="915"/>
      <c r="E36" s="915"/>
      <c r="F36" s="915"/>
      <c r="G36" s="379"/>
    </row>
    <row r="37" spans="1:8" ht="61.5" customHeight="1" x14ac:dyDescent="0.35">
      <c r="A37" s="917" t="s">
        <v>719</v>
      </c>
      <c r="B37" s="917"/>
      <c r="C37" s="917"/>
      <c r="D37" s="917"/>
      <c r="E37" s="917"/>
      <c r="F37" s="917"/>
      <c r="G37" s="379"/>
    </row>
    <row r="38" spans="1:8" ht="18" customHeight="1" x14ac:dyDescent="0.35">
      <c r="A38" s="267" t="s">
        <v>720</v>
      </c>
      <c r="B38" s="270"/>
      <c r="C38" s="270"/>
      <c r="D38" s="270"/>
      <c r="E38" s="270"/>
      <c r="F38" s="270"/>
    </row>
    <row r="39" spans="1:8" ht="51" customHeight="1" x14ac:dyDescent="0.35">
      <c r="A39" s="918" t="s">
        <v>721</v>
      </c>
      <c r="B39" s="918"/>
      <c r="C39" s="918"/>
      <c r="D39" s="918"/>
      <c r="E39" s="918"/>
      <c r="F39" s="918"/>
    </row>
    <row r="40" spans="1:8" ht="29.25" customHeight="1" x14ac:dyDescent="0.35">
      <c r="A40" s="917" t="s">
        <v>722</v>
      </c>
      <c r="B40" s="917"/>
      <c r="C40" s="917"/>
      <c r="D40" s="917"/>
      <c r="E40" s="917"/>
      <c r="F40" s="917"/>
    </row>
    <row r="41" spans="1:8" ht="18" customHeight="1" x14ac:dyDescent="0.35">
      <c r="A41" s="918" t="s">
        <v>723</v>
      </c>
      <c r="B41" s="918"/>
      <c r="C41" s="918"/>
      <c r="D41" s="918"/>
      <c r="E41" s="918"/>
      <c r="F41" s="918"/>
    </row>
    <row r="42" spans="1:8" ht="96.75" customHeight="1" x14ac:dyDescent="0.35">
      <c r="A42" s="918" t="s">
        <v>724</v>
      </c>
      <c r="B42" s="918"/>
      <c r="C42" s="918"/>
      <c r="D42" s="918"/>
      <c r="E42" s="918"/>
      <c r="F42" s="918"/>
      <c r="G42" s="270"/>
      <c r="H42" s="270"/>
    </row>
    <row r="43" spans="1:8" ht="60.75" customHeight="1" x14ac:dyDescent="0.35">
      <c r="A43" s="920" t="s">
        <v>725</v>
      </c>
      <c r="B43" s="920"/>
      <c r="C43" s="920"/>
      <c r="D43" s="920"/>
      <c r="E43" s="920"/>
      <c r="F43" s="920"/>
      <c r="G43" s="270"/>
      <c r="H43" s="270"/>
    </row>
    <row r="44" spans="1:8" ht="48.75" customHeight="1" x14ac:dyDescent="0.35">
      <c r="A44" s="919" t="s">
        <v>726</v>
      </c>
      <c r="B44" s="919"/>
      <c r="C44" s="919"/>
      <c r="D44" s="919"/>
      <c r="E44" s="919"/>
      <c r="F44" s="919"/>
      <c r="G44" s="270"/>
    </row>
    <row r="45" spans="1:8" ht="43.5" customHeight="1" x14ac:dyDescent="0.35">
      <c r="A45" s="916" t="s">
        <v>727</v>
      </c>
      <c r="B45" s="916"/>
      <c r="C45" s="916"/>
      <c r="D45" s="916"/>
      <c r="E45" s="916"/>
      <c r="F45" s="916"/>
      <c r="G45" s="201"/>
    </row>
    <row r="49" spans="1:1" x14ac:dyDescent="0.35">
      <c r="A49" s="123"/>
    </row>
    <row r="61" spans="1:1" x14ac:dyDescent="0.35">
      <c r="A61" s="1" t="s">
        <v>32</v>
      </c>
    </row>
  </sheetData>
  <sheetProtection sheet="1" objects="1" scenarios="1"/>
  <mergeCells count="13">
    <mergeCell ref="A45:F45"/>
    <mergeCell ref="A37:F37"/>
    <mergeCell ref="A39:F39"/>
    <mergeCell ref="A44:F44"/>
    <mergeCell ref="A40:F40"/>
    <mergeCell ref="A41:F41"/>
    <mergeCell ref="A43:F43"/>
    <mergeCell ref="A42:F42"/>
    <mergeCell ref="A1:F1"/>
    <mergeCell ref="A6:B6"/>
    <mergeCell ref="A19:C19"/>
    <mergeCell ref="A34:F34"/>
    <mergeCell ref="A36:F36"/>
  </mergeCells>
  <conditionalFormatting sqref="H7:J30">
    <cfRule type="cellIs" dxfId="77" priority="1" operator="equal">
      <formula>"SUPPRESS"</formula>
    </cfRule>
    <cfRule type="cellIs" dxfId="76" priority="2" operator="equal">
      <formula>"NO"</formula>
    </cfRule>
  </conditionalFormatting>
  <pageMargins left="0.31496062992125984" right="0.27559055118110237" top="0.51181102362204722" bottom="0.51181102362204722" header="0.51181102362204722" footer="0.51181102362204722"/>
  <pageSetup paperSize="9" scale="8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75"/>
  <sheetViews>
    <sheetView showGridLines="0" workbookViewId="0"/>
  </sheetViews>
  <sheetFormatPr defaultColWidth="9.1328125" defaultRowHeight="11.65" x14ac:dyDescent="0.35"/>
  <cols>
    <col min="1" max="1" width="20" style="1" customWidth="1"/>
    <col min="2" max="5" width="7.86328125" style="1" customWidth="1"/>
    <col min="6" max="9" width="8.59765625" style="1" customWidth="1"/>
    <col min="10" max="10" width="2.3984375" style="1" customWidth="1"/>
    <col min="11" max="14" width="7.86328125" style="1" customWidth="1"/>
    <col min="15" max="18" width="8.59765625" style="1" customWidth="1"/>
    <col min="19" max="16384" width="9.1328125" style="1"/>
  </cols>
  <sheetData>
    <row r="1" spans="1:35" ht="12.75" customHeight="1" x14ac:dyDescent="0.35">
      <c r="A1" s="96" t="s">
        <v>3</v>
      </c>
      <c r="B1" s="69"/>
      <c r="C1" s="69"/>
    </row>
    <row r="2" spans="1:35" ht="12.75" customHeight="1" x14ac:dyDescent="0.35">
      <c r="A2" s="69" t="s">
        <v>682</v>
      </c>
    </row>
    <row r="3" spans="1:35" ht="12.75" customHeight="1" x14ac:dyDescent="0.35">
      <c r="A3" s="65" t="s">
        <v>0</v>
      </c>
    </row>
    <row r="4" spans="1:35" s="2" customFormat="1" ht="11.25" customHeight="1" x14ac:dyDescent="0.3">
      <c r="A4" s="71"/>
      <c r="B4" s="71"/>
      <c r="C4" s="71"/>
      <c r="D4" s="71"/>
      <c r="E4" s="71"/>
      <c r="F4" s="71"/>
      <c r="G4" s="71"/>
      <c r="H4" s="71"/>
      <c r="I4" s="71"/>
      <c r="J4" s="71"/>
      <c r="K4" s="71"/>
      <c r="L4" s="71"/>
      <c r="M4" s="71"/>
      <c r="N4" s="71"/>
      <c r="O4" s="71"/>
      <c r="P4" s="71"/>
      <c r="Q4" s="71"/>
      <c r="R4" s="71"/>
    </row>
    <row r="5" spans="1:35" s="2" customFormat="1" ht="14.25" customHeight="1" x14ac:dyDescent="0.3">
      <c r="A5" s="84"/>
      <c r="B5" s="923" t="s">
        <v>153</v>
      </c>
      <c r="C5" s="923"/>
      <c r="D5" s="923"/>
      <c r="E5" s="923"/>
      <c r="F5" s="923"/>
      <c r="G5" s="923"/>
      <c r="H5" s="313"/>
      <c r="I5" s="595"/>
      <c r="J5" s="101"/>
      <c r="K5" s="923" t="s">
        <v>152</v>
      </c>
      <c r="L5" s="923"/>
      <c r="M5" s="923"/>
      <c r="N5" s="923"/>
      <c r="O5" s="923"/>
      <c r="P5" s="923"/>
      <c r="Q5" s="304"/>
      <c r="R5" s="594"/>
    </row>
    <row r="6" spans="1:35" s="2" customFormat="1" ht="14.25" customHeight="1" x14ac:dyDescent="0.3">
      <c r="A6" s="108"/>
      <c r="B6" s="102" t="s">
        <v>1</v>
      </c>
      <c r="C6" s="102" t="s">
        <v>4</v>
      </c>
      <c r="D6" s="102" t="s">
        <v>28</v>
      </c>
      <c r="E6" s="194" t="s">
        <v>40</v>
      </c>
      <c r="F6" s="204" t="s">
        <v>99</v>
      </c>
      <c r="G6" s="194" t="s">
        <v>80</v>
      </c>
      <c r="H6" s="204" t="s">
        <v>164</v>
      </c>
      <c r="I6" s="727" t="s">
        <v>462</v>
      </c>
      <c r="J6" s="203"/>
      <c r="K6" s="175" t="s">
        <v>1</v>
      </c>
      <c r="L6" s="175" t="s">
        <v>4</v>
      </c>
      <c r="M6" s="184" t="s">
        <v>28</v>
      </c>
      <c r="N6" s="194" t="s">
        <v>40</v>
      </c>
      <c r="O6" s="204" t="s">
        <v>99</v>
      </c>
      <c r="P6" s="194" t="s">
        <v>80</v>
      </c>
      <c r="Q6" s="204" t="s">
        <v>164</v>
      </c>
      <c r="R6" s="727" t="s">
        <v>462</v>
      </c>
    </row>
    <row r="7" spans="1:35" s="2" customFormat="1" ht="11.25" customHeight="1" x14ac:dyDescent="0.3">
      <c r="A7" s="3"/>
      <c r="B7" s="4"/>
      <c r="C7" s="4"/>
      <c r="D7" s="4"/>
      <c r="E7" s="142"/>
      <c r="F7" s="4"/>
      <c r="G7" s="142"/>
      <c r="H7" s="207"/>
      <c r="I7" s="596"/>
      <c r="J7" s="4"/>
      <c r="K7" s="4"/>
      <c r="L7" s="4"/>
      <c r="M7" s="4"/>
      <c r="N7" s="142"/>
      <c r="O7" s="4"/>
      <c r="P7" s="142"/>
      <c r="Q7" s="207"/>
      <c r="R7" s="596"/>
    </row>
    <row r="8" spans="1:35" s="2" customFormat="1" ht="11.25" customHeight="1" x14ac:dyDescent="0.3">
      <c r="A8" s="326" t="s">
        <v>5</v>
      </c>
      <c r="B8" s="4"/>
      <c r="C8" s="4"/>
      <c r="D8" s="4"/>
      <c r="E8" s="142"/>
      <c r="F8" s="4"/>
      <c r="G8" s="142"/>
      <c r="H8" s="207"/>
      <c r="I8" s="4"/>
      <c r="J8" s="4"/>
      <c r="K8" s="4"/>
      <c r="L8" s="4"/>
      <c r="M8" s="4"/>
      <c r="N8" s="142"/>
      <c r="O8" s="4"/>
      <c r="P8" s="142"/>
      <c r="Q8" s="207"/>
      <c r="R8" s="4"/>
    </row>
    <row r="9" spans="1:35" s="2" customFormat="1" ht="11.25" customHeight="1" x14ac:dyDescent="0.3">
      <c r="A9" s="55" t="s">
        <v>6</v>
      </c>
      <c r="B9" s="10">
        <v>328005</v>
      </c>
      <c r="C9" s="10">
        <v>321415</v>
      </c>
      <c r="D9" s="10">
        <v>318599</v>
      </c>
      <c r="E9" s="147">
        <v>323885</v>
      </c>
      <c r="F9" s="205">
        <v>317223</v>
      </c>
      <c r="G9" s="147">
        <v>313304</v>
      </c>
      <c r="H9" s="314">
        <v>307954</v>
      </c>
      <c r="I9" s="205">
        <v>301070</v>
      </c>
      <c r="J9" s="3"/>
      <c r="K9" s="10">
        <v>294465</v>
      </c>
      <c r="L9" s="10">
        <v>288885</v>
      </c>
      <c r="M9" s="10">
        <v>286652</v>
      </c>
      <c r="N9" s="195">
        <v>291000</v>
      </c>
      <c r="O9" s="205">
        <v>284749</v>
      </c>
      <c r="P9" s="147">
        <v>282378</v>
      </c>
      <c r="Q9" s="314">
        <v>275606</v>
      </c>
      <c r="R9" s="205">
        <v>268527</v>
      </c>
    </row>
    <row r="10" spans="1:35" s="2" customFormat="1" ht="11.25" customHeight="1" x14ac:dyDescent="0.3">
      <c r="A10" s="55" t="s">
        <v>7</v>
      </c>
      <c r="B10" s="10">
        <v>311258</v>
      </c>
      <c r="C10" s="10">
        <v>305678</v>
      </c>
      <c r="D10" s="10">
        <v>302018</v>
      </c>
      <c r="E10" s="147">
        <v>308512</v>
      </c>
      <c r="F10" s="205">
        <v>301214</v>
      </c>
      <c r="G10" s="147">
        <v>297720</v>
      </c>
      <c r="H10" s="314">
        <v>292471</v>
      </c>
      <c r="I10" s="205">
        <v>286570</v>
      </c>
      <c r="J10" s="3"/>
      <c r="K10" s="10">
        <v>283595</v>
      </c>
      <c r="L10" s="10">
        <v>278042</v>
      </c>
      <c r="M10" s="10">
        <v>274656</v>
      </c>
      <c r="N10" s="195">
        <v>280325</v>
      </c>
      <c r="O10" s="205">
        <v>273683</v>
      </c>
      <c r="P10" s="147">
        <v>271068</v>
      </c>
      <c r="Q10" s="314">
        <v>265083</v>
      </c>
      <c r="R10" s="205">
        <v>259332</v>
      </c>
    </row>
    <row r="11" spans="1:35" s="2" customFormat="1" ht="11.25" customHeight="1" x14ac:dyDescent="0.3">
      <c r="A11" s="45" t="s">
        <v>8</v>
      </c>
      <c r="B11" s="10">
        <v>639263</v>
      </c>
      <c r="C11" s="10">
        <v>627093</v>
      </c>
      <c r="D11" s="10">
        <v>620617</v>
      </c>
      <c r="E11" s="147">
        <v>632397</v>
      </c>
      <c r="F11" s="205">
        <v>618437</v>
      </c>
      <c r="G11" s="147">
        <v>611024</v>
      </c>
      <c r="H11" s="314">
        <v>600425</v>
      </c>
      <c r="I11" s="205">
        <v>587640</v>
      </c>
      <c r="J11" s="3"/>
      <c r="K11" s="10">
        <v>578060</v>
      </c>
      <c r="L11" s="10">
        <v>566927</v>
      </c>
      <c r="M11" s="10">
        <v>561308</v>
      </c>
      <c r="N11" s="195">
        <v>571325</v>
      </c>
      <c r="O11" s="205">
        <v>558432</v>
      </c>
      <c r="P11" s="147">
        <v>553446</v>
      </c>
      <c r="Q11" s="314">
        <v>540689</v>
      </c>
      <c r="R11" s="205">
        <v>527859</v>
      </c>
    </row>
    <row r="12" spans="1:35" s="9" customFormat="1" ht="12.75" customHeight="1" x14ac:dyDescent="0.3">
      <c r="A12" s="29"/>
      <c r="B12" s="19"/>
      <c r="C12" s="2"/>
      <c r="D12" s="2"/>
      <c r="E12" s="143"/>
      <c r="F12" s="206"/>
      <c r="G12" s="405"/>
      <c r="H12" s="315"/>
      <c r="I12" s="206"/>
      <c r="J12" s="3"/>
      <c r="K12" s="2"/>
      <c r="L12" s="3"/>
      <c r="M12" s="3"/>
      <c r="N12" s="196"/>
      <c r="O12" s="206"/>
      <c r="P12" s="405"/>
      <c r="Q12" s="384"/>
      <c r="R12" s="597"/>
      <c r="S12" s="2"/>
      <c r="T12" s="2"/>
      <c r="U12" s="2"/>
      <c r="V12" s="2"/>
      <c r="W12" s="2"/>
      <c r="X12" s="2"/>
      <c r="Y12" s="2"/>
      <c r="Z12" s="2"/>
      <c r="AA12" s="2"/>
      <c r="AB12" s="2"/>
      <c r="AC12" s="2"/>
      <c r="AD12" s="2"/>
      <c r="AE12" s="2"/>
      <c r="AF12" s="2"/>
      <c r="AG12" s="2"/>
      <c r="AH12" s="2"/>
      <c r="AI12" s="2"/>
    </row>
    <row r="13" spans="1:35" s="9" customFormat="1" ht="10.15" x14ac:dyDescent="0.3">
      <c r="A13" s="296" t="s">
        <v>9</v>
      </c>
      <c r="B13" s="165"/>
      <c r="C13" s="20"/>
      <c r="D13" s="20"/>
      <c r="E13" s="148"/>
      <c r="F13" s="100"/>
      <c r="G13" s="148"/>
      <c r="H13" s="316"/>
      <c r="I13" s="100"/>
      <c r="J13" s="20"/>
      <c r="K13" s="2"/>
      <c r="L13" s="30"/>
      <c r="M13" s="3"/>
      <c r="N13" s="196"/>
      <c r="O13" s="100"/>
      <c r="P13" s="148"/>
      <c r="Q13" s="385"/>
      <c r="R13" s="598"/>
      <c r="S13" s="2"/>
      <c r="T13" s="2"/>
      <c r="U13" s="2"/>
      <c r="V13" s="2"/>
      <c r="W13" s="2"/>
      <c r="X13" s="2"/>
      <c r="Y13" s="2"/>
      <c r="Z13" s="2"/>
      <c r="AA13" s="2"/>
      <c r="AB13" s="2"/>
      <c r="AC13" s="2"/>
      <c r="AD13" s="2"/>
      <c r="AE13" s="2"/>
      <c r="AF13" s="2"/>
      <c r="AG13" s="2"/>
      <c r="AH13" s="2"/>
      <c r="AI13" s="2"/>
    </row>
    <row r="14" spans="1:35" s="9" customFormat="1" ht="11.25" customHeight="1" x14ac:dyDescent="0.3">
      <c r="A14" s="55" t="s">
        <v>6</v>
      </c>
      <c r="B14" s="21">
        <v>19.600000000000001</v>
      </c>
      <c r="C14" s="21">
        <v>21.4</v>
      </c>
      <c r="D14" s="21">
        <v>22.7</v>
      </c>
      <c r="E14" s="149">
        <v>30.6</v>
      </c>
      <c r="F14" s="292">
        <v>31.8</v>
      </c>
      <c r="G14" s="152">
        <v>31.6</v>
      </c>
      <c r="H14" s="365">
        <v>31.6</v>
      </c>
      <c r="I14" s="327">
        <v>29.8</v>
      </c>
      <c r="K14" s="7">
        <v>19.8</v>
      </c>
      <c r="L14" s="21">
        <v>19.399999999999999</v>
      </c>
      <c r="M14" s="21">
        <v>20.7</v>
      </c>
      <c r="N14" s="197">
        <v>31.5</v>
      </c>
      <c r="O14" s="292">
        <v>34.4</v>
      </c>
      <c r="P14" s="152">
        <v>34.1</v>
      </c>
      <c r="Q14" s="365">
        <v>34.4</v>
      </c>
      <c r="R14" s="327">
        <v>32.799999999999997</v>
      </c>
      <c r="S14" s="2"/>
      <c r="T14" s="2"/>
      <c r="U14" s="2"/>
      <c r="V14" s="2"/>
      <c r="W14" s="2"/>
      <c r="X14" s="2"/>
      <c r="Y14" s="2"/>
      <c r="Z14" s="2"/>
      <c r="AA14" s="2"/>
      <c r="AB14" s="2"/>
      <c r="AC14" s="2"/>
      <c r="AD14" s="2"/>
      <c r="AE14" s="2"/>
      <c r="AF14" s="2"/>
      <c r="AG14" s="2"/>
      <c r="AH14" s="2"/>
      <c r="AI14" s="2"/>
    </row>
    <row r="15" spans="1:35" s="9" customFormat="1" ht="11.25" customHeight="1" x14ac:dyDescent="0.3">
      <c r="A15" s="55" t="s">
        <v>7</v>
      </c>
      <c r="B15" s="21">
        <v>24.5</v>
      </c>
      <c r="C15" s="21">
        <v>26.3</v>
      </c>
      <c r="D15" s="21">
        <v>27.8</v>
      </c>
      <c r="E15" s="149">
        <v>39.299999999999997</v>
      </c>
      <c r="F15" s="292">
        <v>41</v>
      </c>
      <c r="G15" s="152">
        <v>41</v>
      </c>
      <c r="H15" s="365">
        <v>42.3</v>
      </c>
      <c r="I15" s="327">
        <v>40.5</v>
      </c>
      <c r="K15" s="7">
        <v>24</v>
      </c>
      <c r="L15" s="21">
        <v>23.9</v>
      </c>
      <c r="M15" s="21">
        <v>25.6</v>
      </c>
      <c r="N15" s="197">
        <v>39.6</v>
      </c>
      <c r="O15" s="292">
        <v>43.2</v>
      </c>
      <c r="P15" s="152">
        <v>43.4</v>
      </c>
      <c r="Q15" s="365">
        <v>45.2</v>
      </c>
      <c r="R15" s="327">
        <v>43.8</v>
      </c>
      <c r="S15" s="2"/>
      <c r="T15" s="2"/>
      <c r="U15" s="2"/>
      <c r="V15" s="2"/>
      <c r="W15" s="2"/>
      <c r="X15" s="2"/>
      <c r="Y15" s="2"/>
      <c r="Z15" s="2"/>
      <c r="AA15" s="2"/>
      <c r="AB15" s="2"/>
      <c r="AC15" s="2"/>
      <c r="AD15" s="2"/>
      <c r="AE15" s="2"/>
      <c r="AF15" s="2"/>
      <c r="AG15" s="2"/>
      <c r="AH15" s="2"/>
      <c r="AI15" s="2"/>
    </row>
    <row r="16" spans="1:35" s="2" customFormat="1" ht="10.15" x14ac:dyDescent="0.3">
      <c r="A16" s="45" t="s">
        <v>8</v>
      </c>
      <c r="B16" s="21">
        <v>22</v>
      </c>
      <c r="C16" s="21">
        <v>23.8</v>
      </c>
      <c r="D16" s="21">
        <v>25.2</v>
      </c>
      <c r="E16" s="149">
        <v>34.9</v>
      </c>
      <c r="F16" s="292">
        <v>36.299999999999997</v>
      </c>
      <c r="G16" s="152">
        <v>36.200000000000003</v>
      </c>
      <c r="H16" s="365">
        <v>36.799999999999997</v>
      </c>
      <c r="I16" s="327">
        <v>35</v>
      </c>
      <c r="K16" s="7">
        <v>21.8</v>
      </c>
      <c r="L16" s="21">
        <v>21.6</v>
      </c>
      <c r="M16" s="21">
        <v>23.1</v>
      </c>
      <c r="N16" s="197">
        <v>35.5</v>
      </c>
      <c r="O16" s="292">
        <v>38.700000000000003</v>
      </c>
      <c r="P16" s="152">
        <v>38.700000000000003</v>
      </c>
      <c r="Q16" s="365">
        <v>39.700000000000003</v>
      </c>
      <c r="R16" s="327">
        <v>38.200000000000003</v>
      </c>
    </row>
    <row r="17" spans="1:35" s="2" customFormat="1" ht="10.15" x14ac:dyDescent="0.3">
      <c r="A17" s="45"/>
      <c r="B17" s="22"/>
      <c r="C17" s="22"/>
      <c r="D17" s="14"/>
      <c r="E17" s="150"/>
      <c r="F17" s="293"/>
      <c r="G17" s="144"/>
      <c r="H17" s="318"/>
      <c r="I17" s="22"/>
      <c r="J17" s="23"/>
      <c r="K17" s="67"/>
      <c r="L17" s="22"/>
      <c r="M17" s="23"/>
      <c r="N17" s="152"/>
      <c r="O17" s="293"/>
      <c r="P17" s="144"/>
      <c r="Q17" s="318"/>
      <c r="R17" s="22"/>
    </row>
    <row r="18" spans="1:35" s="2" customFormat="1" ht="10.15" x14ac:dyDescent="0.3">
      <c r="A18" s="320" t="s">
        <v>73</v>
      </c>
      <c r="B18" s="166"/>
      <c r="C18" s="22"/>
      <c r="D18" s="22"/>
      <c r="E18" s="144"/>
      <c r="F18" s="323"/>
      <c r="G18" s="144"/>
      <c r="H18" s="318"/>
      <c r="I18" s="22"/>
      <c r="J18" s="22"/>
      <c r="K18" s="67"/>
      <c r="L18" s="22"/>
      <c r="M18" s="22"/>
      <c r="N18" s="144"/>
      <c r="O18" s="323"/>
      <c r="P18" s="144"/>
      <c r="Q18" s="318"/>
      <c r="R18" s="22"/>
    </row>
    <row r="19" spans="1:35" s="2" customFormat="1" ht="10.15" x14ac:dyDescent="0.3">
      <c r="A19" s="55" t="s">
        <v>6</v>
      </c>
      <c r="B19" s="6">
        <v>12.8</v>
      </c>
      <c r="C19" s="21">
        <v>14.8</v>
      </c>
      <c r="D19" s="21">
        <v>15.5</v>
      </c>
      <c r="E19" s="149">
        <v>18.3</v>
      </c>
      <c r="F19" s="292">
        <v>18.2</v>
      </c>
      <c r="G19" s="152">
        <v>15.7</v>
      </c>
      <c r="H19" s="365">
        <v>18.100000000000001</v>
      </c>
      <c r="I19" s="327">
        <v>15.7</v>
      </c>
      <c r="K19" s="7">
        <v>12.6</v>
      </c>
      <c r="L19" s="21">
        <v>12.7</v>
      </c>
      <c r="M19" s="21">
        <v>13.3</v>
      </c>
      <c r="N19" s="197">
        <v>18.3</v>
      </c>
      <c r="O19" s="292">
        <v>19.5</v>
      </c>
      <c r="P19" s="152">
        <v>19.5</v>
      </c>
      <c r="Q19" s="365">
        <v>19.600000000000001</v>
      </c>
      <c r="R19" s="327">
        <v>17.100000000000001</v>
      </c>
    </row>
    <row r="20" spans="1:35" s="2" customFormat="1" ht="10.15" x14ac:dyDescent="0.3">
      <c r="A20" s="55" t="s">
        <v>7</v>
      </c>
      <c r="B20" s="6">
        <v>18.5</v>
      </c>
      <c r="C20" s="21">
        <v>20.6</v>
      </c>
      <c r="D20" s="21">
        <v>21.4</v>
      </c>
      <c r="E20" s="149">
        <v>27.9</v>
      </c>
      <c r="F20" s="292">
        <v>27.8</v>
      </c>
      <c r="G20" s="152">
        <v>23.9</v>
      </c>
      <c r="H20" s="365">
        <v>28.3</v>
      </c>
      <c r="I20" s="327">
        <v>23.9</v>
      </c>
      <c r="K20" s="7">
        <v>17.7</v>
      </c>
      <c r="L20" s="21">
        <v>18.2</v>
      </c>
      <c r="M20" s="21">
        <v>19.100000000000001</v>
      </c>
      <c r="N20" s="197">
        <v>27.5</v>
      </c>
      <c r="O20" s="292">
        <v>29.1</v>
      </c>
      <c r="P20" s="152">
        <v>29.3</v>
      </c>
      <c r="Q20" s="365">
        <v>30</v>
      </c>
      <c r="R20" s="327">
        <v>25.7</v>
      </c>
    </row>
    <row r="21" spans="1:35" s="9" customFormat="1" ht="12.75" customHeight="1" x14ac:dyDescent="0.3">
      <c r="A21" s="45" t="s">
        <v>8</v>
      </c>
      <c r="B21" s="6">
        <v>15.6</v>
      </c>
      <c r="C21" s="21">
        <v>17.600000000000001</v>
      </c>
      <c r="D21" s="21">
        <v>18.399999999999999</v>
      </c>
      <c r="E21" s="149">
        <v>23</v>
      </c>
      <c r="F21" s="292">
        <v>22.9</v>
      </c>
      <c r="G21" s="152">
        <v>19.7</v>
      </c>
      <c r="H21" s="365">
        <v>23.1</v>
      </c>
      <c r="I21" s="327">
        <v>19.7</v>
      </c>
      <c r="K21" s="7">
        <v>15.1</v>
      </c>
      <c r="L21" s="21">
        <v>15.4</v>
      </c>
      <c r="M21" s="21">
        <v>16.2</v>
      </c>
      <c r="N21" s="197">
        <v>22.8</v>
      </c>
      <c r="O21" s="292">
        <v>24.2</v>
      </c>
      <c r="P21" s="152">
        <v>24.3</v>
      </c>
      <c r="Q21" s="365">
        <v>24.7</v>
      </c>
      <c r="R21" s="327">
        <v>21.3</v>
      </c>
      <c r="S21" s="2"/>
      <c r="T21" s="2"/>
      <c r="U21" s="2"/>
      <c r="V21" s="2"/>
      <c r="W21" s="2"/>
      <c r="X21" s="2"/>
      <c r="Y21" s="2"/>
      <c r="Z21" s="2"/>
      <c r="AA21" s="2"/>
      <c r="AB21" s="2"/>
      <c r="AC21" s="2"/>
      <c r="AD21" s="2"/>
      <c r="AE21" s="2"/>
      <c r="AF21" s="2"/>
      <c r="AG21" s="2"/>
      <c r="AH21" s="2"/>
      <c r="AI21" s="2"/>
    </row>
    <row r="22" spans="1:35" s="9" customFormat="1" ht="12.75" customHeight="1" x14ac:dyDescent="0.3">
      <c r="A22" s="746" t="s">
        <v>577</v>
      </c>
      <c r="B22" s="6"/>
      <c r="C22" s="21"/>
      <c r="D22" s="21"/>
      <c r="E22" s="149"/>
      <c r="F22" s="292"/>
      <c r="G22" s="152"/>
      <c r="H22" s="365"/>
      <c r="I22" s="327"/>
      <c r="K22" s="7"/>
      <c r="L22" s="21"/>
      <c r="M22" s="21"/>
      <c r="N22" s="197"/>
      <c r="O22" s="292"/>
      <c r="P22" s="152"/>
      <c r="Q22" s="365"/>
      <c r="R22" s="327"/>
      <c r="S22" s="2"/>
      <c r="T22" s="2"/>
      <c r="U22" s="2"/>
      <c r="V22" s="2"/>
      <c r="W22" s="2"/>
      <c r="X22" s="2"/>
      <c r="Y22" s="2"/>
      <c r="Z22" s="2"/>
      <c r="AA22" s="2"/>
      <c r="AB22" s="2"/>
      <c r="AC22" s="2"/>
      <c r="AD22" s="2"/>
      <c r="AE22" s="2"/>
      <c r="AF22" s="2"/>
      <c r="AG22" s="2"/>
      <c r="AH22" s="2"/>
      <c r="AI22" s="2"/>
    </row>
    <row r="23" spans="1:35" s="9" customFormat="1" ht="12.75" customHeight="1" x14ac:dyDescent="0.3">
      <c r="A23" s="747" t="s">
        <v>6</v>
      </c>
      <c r="B23" s="736" t="s">
        <v>554</v>
      </c>
      <c r="C23" s="736" t="s">
        <v>554</v>
      </c>
      <c r="D23" s="736" t="s">
        <v>554</v>
      </c>
      <c r="E23" s="744" t="s">
        <v>554</v>
      </c>
      <c r="F23" s="729" t="s">
        <v>554</v>
      </c>
      <c r="G23" s="745" t="s">
        <v>554</v>
      </c>
      <c r="H23" s="737" t="s">
        <v>554</v>
      </c>
      <c r="I23" s="743">
        <v>17.100000000000001</v>
      </c>
      <c r="K23" s="736" t="s">
        <v>554</v>
      </c>
      <c r="L23" s="736" t="s">
        <v>554</v>
      </c>
      <c r="M23" s="736" t="s">
        <v>554</v>
      </c>
      <c r="N23" s="744" t="s">
        <v>554</v>
      </c>
      <c r="O23" s="729" t="s">
        <v>554</v>
      </c>
      <c r="P23" s="745" t="s">
        <v>554</v>
      </c>
      <c r="Q23" s="737" t="s">
        <v>554</v>
      </c>
      <c r="R23" s="743">
        <v>18.7</v>
      </c>
      <c r="S23" s="2"/>
      <c r="T23" s="2"/>
      <c r="U23" s="2"/>
      <c r="V23" s="2"/>
      <c r="W23" s="2"/>
      <c r="X23" s="2"/>
      <c r="Y23" s="2"/>
      <c r="Z23" s="2"/>
      <c r="AA23" s="2"/>
      <c r="AB23" s="2"/>
      <c r="AC23" s="2"/>
      <c r="AD23" s="2"/>
      <c r="AE23" s="2"/>
      <c r="AF23" s="2"/>
      <c r="AG23" s="2"/>
      <c r="AH23" s="2"/>
      <c r="AI23" s="2"/>
    </row>
    <row r="24" spans="1:35" s="9" customFormat="1" ht="12.75" customHeight="1" x14ac:dyDescent="0.3">
      <c r="A24" s="747" t="s">
        <v>7</v>
      </c>
      <c r="B24" s="736" t="s">
        <v>554</v>
      </c>
      <c r="C24" s="736" t="s">
        <v>554</v>
      </c>
      <c r="D24" s="736" t="s">
        <v>554</v>
      </c>
      <c r="E24" s="744" t="s">
        <v>554</v>
      </c>
      <c r="F24" s="729" t="s">
        <v>554</v>
      </c>
      <c r="G24" s="745" t="s">
        <v>554</v>
      </c>
      <c r="H24" s="737" t="s">
        <v>554</v>
      </c>
      <c r="I24" s="743">
        <v>26.9</v>
      </c>
      <c r="K24" s="736" t="s">
        <v>554</v>
      </c>
      <c r="L24" s="736" t="s">
        <v>554</v>
      </c>
      <c r="M24" s="736" t="s">
        <v>554</v>
      </c>
      <c r="N24" s="744" t="s">
        <v>554</v>
      </c>
      <c r="O24" s="729" t="s">
        <v>554</v>
      </c>
      <c r="P24" s="745" t="s">
        <v>554</v>
      </c>
      <c r="Q24" s="737" t="s">
        <v>554</v>
      </c>
      <c r="R24" s="743">
        <v>28.9</v>
      </c>
      <c r="S24" s="2"/>
      <c r="T24" s="2"/>
      <c r="U24" s="2"/>
      <c r="V24" s="2"/>
      <c r="W24" s="2"/>
      <c r="X24" s="2"/>
      <c r="Y24" s="2"/>
      <c r="Z24" s="2"/>
      <c r="AA24" s="2"/>
      <c r="AB24" s="2"/>
      <c r="AC24" s="2"/>
      <c r="AD24" s="2"/>
      <c r="AE24" s="2"/>
      <c r="AF24" s="2"/>
      <c r="AG24" s="2"/>
      <c r="AH24" s="2"/>
      <c r="AI24" s="2"/>
    </row>
    <row r="25" spans="1:35" s="9" customFormat="1" ht="11.25" customHeight="1" x14ac:dyDescent="0.3">
      <c r="A25" s="748" t="s">
        <v>8</v>
      </c>
      <c r="B25" s="736" t="s">
        <v>554</v>
      </c>
      <c r="C25" s="736" t="s">
        <v>554</v>
      </c>
      <c r="D25" s="736" t="s">
        <v>554</v>
      </c>
      <c r="E25" s="744" t="s">
        <v>554</v>
      </c>
      <c r="F25" s="729" t="s">
        <v>554</v>
      </c>
      <c r="G25" s="745" t="s">
        <v>554</v>
      </c>
      <c r="H25" s="737" t="s">
        <v>554</v>
      </c>
      <c r="I25" s="749">
        <v>21.9</v>
      </c>
      <c r="J25" s="12"/>
      <c r="K25" s="736" t="s">
        <v>554</v>
      </c>
      <c r="L25" s="736" t="s">
        <v>554</v>
      </c>
      <c r="M25" s="736" t="s">
        <v>554</v>
      </c>
      <c r="N25" s="744" t="s">
        <v>554</v>
      </c>
      <c r="O25" s="729" t="s">
        <v>554</v>
      </c>
      <c r="P25" s="745" t="s">
        <v>554</v>
      </c>
      <c r="Q25" s="737" t="s">
        <v>554</v>
      </c>
      <c r="R25" s="749">
        <v>23.7</v>
      </c>
      <c r="S25" s="2"/>
      <c r="T25" s="2"/>
      <c r="U25" s="2"/>
      <c r="V25" s="2"/>
      <c r="W25" s="2"/>
      <c r="X25" s="2"/>
      <c r="Y25" s="2"/>
      <c r="Z25" s="2"/>
      <c r="AA25" s="2"/>
      <c r="AB25" s="2"/>
      <c r="AC25" s="2"/>
      <c r="AD25" s="2"/>
      <c r="AE25" s="2"/>
      <c r="AF25" s="2"/>
      <c r="AG25" s="2"/>
      <c r="AH25" s="2"/>
      <c r="AI25" s="2"/>
    </row>
    <row r="26" spans="1:35" s="9" customFormat="1" ht="10.15" x14ac:dyDescent="0.3">
      <c r="A26" s="321" t="s">
        <v>9</v>
      </c>
      <c r="B26" s="6"/>
      <c r="C26" s="13"/>
      <c r="D26" s="13"/>
      <c r="E26" s="145"/>
      <c r="F26" s="294"/>
      <c r="G26" s="152"/>
      <c r="H26" s="317"/>
      <c r="I26" s="6"/>
      <c r="J26" s="198"/>
      <c r="K26" s="7"/>
      <c r="L26" s="23"/>
      <c r="M26" s="23"/>
      <c r="N26" s="152"/>
      <c r="O26" s="294"/>
      <c r="P26" s="152"/>
      <c r="Q26" s="317"/>
      <c r="R26" s="6"/>
      <c r="S26" s="2"/>
      <c r="T26" s="2"/>
      <c r="U26" s="2"/>
      <c r="V26" s="2"/>
      <c r="W26" s="2"/>
      <c r="X26" s="2"/>
      <c r="Y26" s="2"/>
      <c r="Z26" s="2"/>
      <c r="AA26" s="2"/>
      <c r="AB26" s="2"/>
      <c r="AC26" s="2"/>
      <c r="AD26" s="2"/>
      <c r="AE26" s="2"/>
      <c r="AF26" s="2"/>
      <c r="AG26" s="2"/>
      <c r="AH26" s="2"/>
      <c r="AI26" s="2"/>
    </row>
    <row r="27" spans="1:35" s="9" customFormat="1" ht="11.25" customHeight="1" x14ac:dyDescent="0.3">
      <c r="A27" s="56" t="s">
        <v>10</v>
      </c>
      <c r="B27" s="6">
        <v>94.4</v>
      </c>
      <c r="C27" s="6">
        <v>95</v>
      </c>
      <c r="D27" s="21">
        <v>94.9</v>
      </c>
      <c r="E27" s="149">
        <v>93.1</v>
      </c>
      <c r="F27" s="292">
        <v>91.1</v>
      </c>
      <c r="G27" s="152">
        <v>91.2</v>
      </c>
      <c r="H27" s="365">
        <v>90.7</v>
      </c>
      <c r="I27" s="327">
        <v>88.8</v>
      </c>
      <c r="K27" s="6">
        <v>95.9</v>
      </c>
      <c r="L27" s="6">
        <v>96.3</v>
      </c>
      <c r="M27" s="21">
        <v>96.4</v>
      </c>
      <c r="N27" s="197">
        <v>96.6</v>
      </c>
      <c r="O27" s="292">
        <v>96.1</v>
      </c>
      <c r="P27" s="152">
        <v>96.3</v>
      </c>
      <c r="Q27" s="365">
        <v>96.5</v>
      </c>
      <c r="R27" s="327">
        <v>95.7</v>
      </c>
      <c r="S27" s="2"/>
      <c r="T27" s="2"/>
      <c r="U27" s="2"/>
      <c r="V27" s="2"/>
      <c r="W27" s="2"/>
      <c r="X27" s="2"/>
      <c r="Y27" s="2"/>
      <c r="Z27" s="2"/>
      <c r="AA27" s="2"/>
      <c r="AB27" s="2"/>
      <c r="AC27" s="2"/>
      <c r="AD27" s="2"/>
      <c r="AE27" s="2"/>
      <c r="AF27" s="2"/>
      <c r="AG27" s="2"/>
      <c r="AH27" s="2"/>
      <c r="AI27" s="2"/>
    </row>
    <row r="28" spans="1:35" s="2" customFormat="1" ht="11.25" customHeight="1" x14ac:dyDescent="0.3">
      <c r="A28" s="56" t="s">
        <v>11</v>
      </c>
      <c r="B28" s="6">
        <v>93.1</v>
      </c>
      <c r="C28" s="6">
        <v>96.2</v>
      </c>
      <c r="D28" s="21">
        <v>96.7</v>
      </c>
      <c r="E28" s="149">
        <v>96.8</v>
      </c>
      <c r="F28" s="292">
        <v>93.5</v>
      </c>
      <c r="G28" s="152">
        <v>93.3</v>
      </c>
      <c r="H28" s="365">
        <v>92.5</v>
      </c>
      <c r="I28" s="327">
        <v>91</v>
      </c>
      <c r="K28" s="6">
        <v>97</v>
      </c>
      <c r="L28" s="6">
        <v>97.3</v>
      </c>
      <c r="M28" s="21">
        <v>97.5</v>
      </c>
      <c r="N28" s="197">
        <v>97.6</v>
      </c>
      <c r="O28" s="292">
        <v>97.7</v>
      </c>
      <c r="P28" s="152">
        <v>97.4</v>
      </c>
      <c r="Q28" s="365">
        <v>97.3</v>
      </c>
      <c r="R28" s="327">
        <v>97.3</v>
      </c>
    </row>
    <row r="29" spans="1:35" s="9" customFormat="1" ht="11.25" customHeight="1" x14ac:dyDescent="0.3">
      <c r="A29" s="56" t="s">
        <v>460</v>
      </c>
      <c r="B29" s="6">
        <v>62.2</v>
      </c>
      <c r="C29" s="6">
        <v>61.9</v>
      </c>
      <c r="D29" s="21">
        <v>64.2</v>
      </c>
      <c r="E29" s="149">
        <v>65.599999999999994</v>
      </c>
      <c r="F29" s="292">
        <v>65.2</v>
      </c>
      <c r="G29" s="152">
        <v>70.2</v>
      </c>
      <c r="H29" s="365">
        <v>81.7</v>
      </c>
      <c r="I29" s="327">
        <v>85.6</v>
      </c>
      <c r="K29" s="6">
        <v>63.2</v>
      </c>
      <c r="L29" s="6">
        <v>61.5</v>
      </c>
      <c r="M29" s="21">
        <v>64</v>
      </c>
      <c r="N29" s="197">
        <v>66.3</v>
      </c>
      <c r="O29" s="292">
        <v>68.7</v>
      </c>
      <c r="P29" s="152">
        <v>74.400000000000006</v>
      </c>
      <c r="Q29" s="365">
        <v>86.8</v>
      </c>
      <c r="R29" s="327">
        <v>91.3</v>
      </c>
      <c r="S29" s="2"/>
      <c r="T29" s="2"/>
      <c r="U29" s="2"/>
      <c r="V29" s="2"/>
      <c r="W29" s="2"/>
      <c r="X29" s="2"/>
      <c r="Y29" s="2"/>
      <c r="Z29" s="2"/>
      <c r="AA29" s="2"/>
      <c r="AB29" s="2"/>
      <c r="AC29" s="2"/>
      <c r="AD29" s="2"/>
      <c r="AE29" s="2"/>
      <c r="AF29" s="2"/>
      <c r="AG29" s="2"/>
      <c r="AH29" s="2"/>
      <c r="AI29" s="2"/>
    </row>
    <row r="30" spans="1:35" x14ac:dyDescent="0.35">
      <c r="A30" s="57" t="s">
        <v>12</v>
      </c>
      <c r="B30" s="6">
        <v>48.9</v>
      </c>
      <c r="C30" s="6">
        <v>48.9</v>
      </c>
      <c r="D30" s="21">
        <v>50.4</v>
      </c>
      <c r="E30" s="149">
        <v>60.4</v>
      </c>
      <c r="F30" s="292">
        <v>63.9</v>
      </c>
      <c r="G30" s="152">
        <v>64.7</v>
      </c>
      <c r="H30" s="365">
        <v>71.8</v>
      </c>
      <c r="I30" s="327">
        <v>74.3</v>
      </c>
      <c r="K30" s="6">
        <v>47.7</v>
      </c>
      <c r="L30" s="6">
        <v>47.9</v>
      </c>
      <c r="M30" s="21">
        <v>49.3</v>
      </c>
      <c r="N30" s="197">
        <v>60.2</v>
      </c>
      <c r="O30" s="292">
        <v>64.599999999999994</v>
      </c>
      <c r="P30" s="152">
        <v>65.5</v>
      </c>
      <c r="Q30" s="365">
        <v>73.7</v>
      </c>
      <c r="R30" s="327">
        <v>76.8</v>
      </c>
      <c r="S30" s="2"/>
      <c r="T30" s="2"/>
      <c r="U30" s="2"/>
      <c r="V30" s="2"/>
      <c r="W30" s="2"/>
      <c r="X30" s="2"/>
      <c r="Y30" s="2"/>
      <c r="Z30" s="2"/>
      <c r="AA30" s="2"/>
      <c r="AB30" s="2"/>
      <c r="AC30" s="2"/>
      <c r="AD30" s="2"/>
      <c r="AE30" s="2"/>
      <c r="AF30" s="2"/>
      <c r="AG30" s="2"/>
      <c r="AH30" s="2"/>
      <c r="AI30" s="2"/>
    </row>
    <row r="31" spans="1:35" x14ac:dyDescent="0.35">
      <c r="A31" s="56" t="s">
        <v>13</v>
      </c>
      <c r="B31" s="6">
        <v>42.6</v>
      </c>
      <c r="C31" s="6">
        <v>40.9</v>
      </c>
      <c r="D31" s="21">
        <v>41.1</v>
      </c>
      <c r="E31" s="149">
        <v>48.7</v>
      </c>
      <c r="F31" s="292">
        <v>50.8</v>
      </c>
      <c r="G31" s="152">
        <v>50</v>
      </c>
      <c r="H31" s="365">
        <v>49.4</v>
      </c>
      <c r="I31" s="327">
        <v>47.7</v>
      </c>
      <c r="K31" s="6">
        <v>40</v>
      </c>
      <c r="L31" s="6">
        <v>38.5</v>
      </c>
      <c r="M31" s="21">
        <v>38.9</v>
      </c>
      <c r="N31" s="197">
        <v>47.6</v>
      </c>
      <c r="O31" s="292">
        <v>50.5</v>
      </c>
      <c r="P31" s="152">
        <v>49.3</v>
      </c>
      <c r="Q31" s="365">
        <v>49</v>
      </c>
      <c r="R31" s="327">
        <v>47.4</v>
      </c>
      <c r="S31" s="2"/>
      <c r="T31" s="2"/>
      <c r="U31" s="2"/>
      <c r="V31" s="2"/>
      <c r="W31" s="2"/>
      <c r="X31" s="2"/>
      <c r="Y31" s="2"/>
      <c r="Z31" s="2"/>
      <c r="AA31" s="2"/>
      <c r="AB31" s="2"/>
      <c r="AC31" s="2"/>
      <c r="AD31" s="2"/>
      <c r="AE31" s="2"/>
      <c r="AF31" s="2"/>
      <c r="AG31" s="2"/>
      <c r="AH31" s="2"/>
      <c r="AI31" s="2"/>
    </row>
    <row r="32" spans="1:35" x14ac:dyDescent="0.35">
      <c r="B32" s="6"/>
      <c r="C32" s="27"/>
      <c r="D32" s="27"/>
      <c r="E32" s="150"/>
      <c r="F32" s="293"/>
      <c r="G32" s="406"/>
      <c r="H32" s="319"/>
      <c r="I32" s="564"/>
      <c r="J32" s="199"/>
      <c r="K32" s="27"/>
      <c r="L32" s="27"/>
      <c r="M32" s="199"/>
      <c r="N32" s="152"/>
      <c r="O32" s="293"/>
      <c r="P32" s="406"/>
      <c r="Q32" s="319"/>
      <c r="R32" s="564"/>
      <c r="S32" s="2"/>
      <c r="T32" s="2"/>
      <c r="U32" s="2"/>
      <c r="V32" s="2"/>
      <c r="W32" s="2"/>
      <c r="X32" s="2"/>
      <c r="Y32" s="2"/>
      <c r="Z32" s="2"/>
      <c r="AA32" s="2"/>
      <c r="AB32" s="2"/>
      <c r="AC32" s="2"/>
      <c r="AD32" s="2"/>
      <c r="AE32" s="2"/>
      <c r="AF32" s="2"/>
      <c r="AG32" s="2"/>
      <c r="AH32" s="2"/>
      <c r="AI32" s="2"/>
    </row>
    <row r="33" spans="1:35" x14ac:dyDescent="0.35">
      <c r="A33" s="322" t="s">
        <v>463</v>
      </c>
      <c r="B33" s="6"/>
      <c r="C33" s="6"/>
      <c r="D33" s="6"/>
      <c r="E33" s="152"/>
      <c r="F33" s="295"/>
      <c r="G33" s="152"/>
      <c r="H33" s="317"/>
      <c r="I33" s="12"/>
      <c r="J33" s="6"/>
      <c r="K33" s="6"/>
      <c r="L33" s="14"/>
      <c r="M33" s="23"/>
      <c r="N33" s="152"/>
      <c r="O33" s="295"/>
      <c r="P33" s="152"/>
      <c r="Q33" s="317"/>
      <c r="R33" s="12"/>
      <c r="S33" s="2"/>
      <c r="T33" s="2"/>
      <c r="U33" s="2"/>
      <c r="V33" s="2"/>
      <c r="W33" s="2"/>
      <c r="X33" s="2"/>
      <c r="Y33" s="2"/>
      <c r="Z33" s="2"/>
      <c r="AA33" s="2"/>
      <c r="AB33" s="2"/>
      <c r="AC33" s="2"/>
      <c r="AD33" s="2"/>
      <c r="AE33" s="2"/>
      <c r="AF33" s="2"/>
      <c r="AG33" s="2"/>
      <c r="AH33" s="2"/>
      <c r="AI33" s="2"/>
    </row>
    <row r="34" spans="1:35" x14ac:dyDescent="0.35">
      <c r="A34" s="56" t="s">
        <v>165</v>
      </c>
      <c r="B34" s="6">
        <v>66.2</v>
      </c>
      <c r="C34" s="6">
        <v>69.099999999999994</v>
      </c>
      <c r="D34" s="21">
        <v>66.900000000000006</v>
      </c>
      <c r="E34" s="149">
        <v>66.5</v>
      </c>
      <c r="F34" s="292">
        <v>65.5</v>
      </c>
      <c r="G34" s="152">
        <v>65.8</v>
      </c>
      <c r="H34" s="365">
        <v>70.400000000000006</v>
      </c>
      <c r="I34" s="327">
        <v>56.6</v>
      </c>
      <c r="K34" s="6">
        <v>65.8</v>
      </c>
      <c r="L34" s="6">
        <v>68.7</v>
      </c>
      <c r="M34" s="21">
        <v>66.7</v>
      </c>
      <c r="N34" s="197">
        <v>68.3</v>
      </c>
      <c r="O34" s="292">
        <v>68.8</v>
      </c>
      <c r="P34" s="152">
        <v>69.099999999999994</v>
      </c>
      <c r="Q34" s="365">
        <v>74.8</v>
      </c>
      <c r="R34" s="327">
        <v>60.5</v>
      </c>
      <c r="S34" s="2"/>
      <c r="T34" s="2"/>
      <c r="U34" s="2"/>
      <c r="V34" s="2"/>
      <c r="W34" s="2"/>
      <c r="X34" s="2"/>
      <c r="Y34" s="2"/>
      <c r="Z34" s="2"/>
      <c r="AA34" s="2"/>
      <c r="AB34" s="2"/>
      <c r="AC34" s="2"/>
      <c r="AD34" s="2"/>
      <c r="AE34" s="2"/>
      <c r="AF34" s="2"/>
      <c r="AG34" s="2"/>
      <c r="AH34" s="2"/>
      <c r="AI34" s="2"/>
    </row>
    <row r="35" spans="1:35" x14ac:dyDescent="0.35">
      <c r="A35" s="56" t="s">
        <v>11</v>
      </c>
      <c r="B35" s="6">
        <v>60.6</v>
      </c>
      <c r="C35" s="6">
        <v>65.900000000000006</v>
      </c>
      <c r="D35" s="21">
        <v>69.8</v>
      </c>
      <c r="E35" s="738">
        <v>71.599999999999994</v>
      </c>
      <c r="F35" s="292">
        <v>65</v>
      </c>
      <c r="G35" s="152">
        <v>65.5</v>
      </c>
      <c r="H35" s="365">
        <v>65.3</v>
      </c>
      <c r="I35" s="327">
        <v>45.6</v>
      </c>
      <c r="K35" s="6">
        <v>62.4</v>
      </c>
      <c r="L35" s="6">
        <v>65.2</v>
      </c>
      <c r="M35" s="21">
        <v>69.3</v>
      </c>
      <c r="N35" s="197">
        <v>71.3</v>
      </c>
      <c r="O35" s="292">
        <v>67.7</v>
      </c>
      <c r="P35" s="152">
        <v>68.3</v>
      </c>
      <c r="Q35" s="365">
        <v>68.599999999999994</v>
      </c>
      <c r="R35" s="327">
        <v>48.6</v>
      </c>
      <c r="S35" s="2"/>
      <c r="T35" s="2"/>
      <c r="U35" s="2"/>
      <c r="V35" s="2"/>
      <c r="W35" s="2"/>
      <c r="X35" s="2"/>
      <c r="Y35" s="2"/>
      <c r="Z35" s="2"/>
      <c r="AA35" s="2"/>
      <c r="AB35" s="2"/>
      <c r="AC35" s="2"/>
      <c r="AD35" s="2"/>
      <c r="AE35" s="2"/>
      <c r="AF35" s="2"/>
      <c r="AG35" s="2"/>
      <c r="AH35" s="2"/>
      <c r="AI35" s="2"/>
    </row>
    <row r="36" spans="1:35" ht="21.75" x14ac:dyDescent="0.35">
      <c r="A36" s="735" t="s">
        <v>555</v>
      </c>
      <c r="B36" s="736" t="s">
        <v>554</v>
      </c>
      <c r="C36" s="736" t="s">
        <v>554</v>
      </c>
      <c r="D36" s="736" t="s">
        <v>554</v>
      </c>
      <c r="E36" s="739" t="s">
        <v>554</v>
      </c>
      <c r="F36" s="729" t="s">
        <v>554</v>
      </c>
      <c r="G36" s="729" t="s">
        <v>554</v>
      </c>
      <c r="H36" s="737" t="s">
        <v>554</v>
      </c>
      <c r="I36" s="327">
        <v>70.3</v>
      </c>
      <c r="K36" s="740" t="s">
        <v>554</v>
      </c>
      <c r="L36" s="740" t="s">
        <v>554</v>
      </c>
      <c r="M36" s="740" t="s">
        <v>554</v>
      </c>
      <c r="N36" s="741" t="s">
        <v>554</v>
      </c>
      <c r="O36" s="728" t="s">
        <v>554</v>
      </c>
      <c r="P36" s="728" t="s">
        <v>554</v>
      </c>
      <c r="Q36" s="742" t="s">
        <v>554</v>
      </c>
      <c r="R36" s="327">
        <v>75.5</v>
      </c>
      <c r="S36" s="2"/>
      <c r="T36" s="2"/>
      <c r="U36" s="2"/>
      <c r="V36" s="2"/>
      <c r="W36" s="2"/>
      <c r="X36" s="2"/>
      <c r="Y36" s="2"/>
      <c r="Z36" s="2"/>
      <c r="AA36" s="2"/>
      <c r="AB36" s="2"/>
      <c r="AC36" s="2"/>
      <c r="AD36" s="2"/>
      <c r="AE36" s="2"/>
      <c r="AF36" s="2"/>
      <c r="AG36" s="2"/>
      <c r="AH36" s="2"/>
      <c r="AI36" s="2"/>
    </row>
    <row r="37" spans="1:35" ht="20.25" x14ac:dyDescent="0.35">
      <c r="A37" s="735" t="s">
        <v>556</v>
      </c>
      <c r="B37" s="736" t="s">
        <v>554</v>
      </c>
      <c r="C37" s="736" t="s">
        <v>554</v>
      </c>
      <c r="D37" s="736" t="s">
        <v>554</v>
      </c>
      <c r="E37" s="739" t="s">
        <v>554</v>
      </c>
      <c r="F37" s="729" t="s">
        <v>554</v>
      </c>
      <c r="G37" s="729" t="s">
        <v>554</v>
      </c>
      <c r="H37" s="737" t="s">
        <v>554</v>
      </c>
      <c r="I37" s="327">
        <v>64.599999999999994</v>
      </c>
      <c r="K37" s="740" t="s">
        <v>554</v>
      </c>
      <c r="L37" s="740" t="s">
        <v>554</v>
      </c>
      <c r="M37" s="740" t="s">
        <v>554</v>
      </c>
      <c r="N37" s="741" t="s">
        <v>554</v>
      </c>
      <c r="O37" s="728" t="s">
        <v>554</v>
      </c>
      <c r="P37" s="728" t="s">
        <v>554</v>
      </c>
      <c r="Q37" s="742" t="s">
        <v>554</v>
      </c>
      <c r="R37" s="327">
        <v>69.2</v>
      </c>
      <c r="S37" s="2"/>
      <c r="T37" s="2"/>
      <c r="U37" s="2"/>
      <c r="V37" s="2"/>
      <c r="W37" s="2"/>
      <c r="X37" s="2"/>
      <c r="Y37" s="2"/>
      <c r="Z37" s="2"/>
      <c r="AA37" s="2"/>
      <c r="AB37" s="2"/>
      <c r="AC37" s="2"/>
      <c r="AD37" s="2"/>
      <c r="AE37" s="2"/>
      <c r="AF37" s="2"/>
      <c r="AG37" s="2"/>
      <c r="AH37" s="2"/>
      <c r="AI37" s="2"/>
    </row>
    <row r="38" spans="1:35" x14ac:dyDescent="0.35">
      <c r="A38" s="56" t="s">
        <v>460</v>
      </c>
      <c r="B38" s="6">
        <v>73.7</v>
      </c>
      <c r="C38" s="6">
        <v>76.900000000000006</v>
      </c>
      <c r="D38" s="21">
        <v>76.900000000000006</v>
      </c>
      <c r="E38" s="149">
        <v>74.2</v>
      </c>
      <c r="F38" s="292">
        <v>73</v>
      </c>
      <c r="G38" s="152">
        <v>69.900000000000006</v>
      </c>
      <c r="H38" s="365">
        <v>64.900000000000006</v>
      </c>
      <c r="I38" s="327">
        <v>63.1</v>
      </c>
      <c r="K38" s="6">
        <v>72.099999999999994</v>
      </c>
      <c r="L38" s="6">
        <v>75.2</v>
      </c>
      <c r="M38" s="21">
        <v>75.2</v>
      </c>
      <c r="N38" s="197">
        <v>72.5</v>
      </c>
      <c r="O38" s="292">
        <v>72.3</v>
      </c>
      <c r="P38" s="152">
        <v>69.099999999999994</v>
      </c>
      <c r="Q38" s="365">
        <v>63.8</v>
      </c>
      <c r="R38" s="327">
        <v>62.2</v>
      </c>
      <c r="S38" s="2"/>
      <c r="T38" s="2"/>
      <c r="U38" s="2"/>
      <c r="V38" s="2"/>
      <c r="W38" s="2"/>
      <c r="X38" s="2"/>
      <c r="Y38" s="2"/>
      <c r="Z38" s="2"/>
      <c r="AA38" s="2"/>
      <c r="AB38" s="2"/>
      <c r="AC38" s="2"/>
      <c r="AD38" s="2"/>
      <c r="AE38" s="2"/>
      <c r="AF38" s="2"/>
      <c r="AG38" s="2"/>
      <c r="AH38" s="2"/>
      <c r="AI38" s="2"/>
    </row>
    <row r="39" spans="1:35" x14ac:dyDescent="0.35">
      <c r="A39" s="57" t="s">
        <v>12</v>
      </c>
      <c r="B39" s="6">
        <v>69.8</v>
      </c>
      <c r="C39" s="6">
        <v>70.5</v>
      </c>
      <c r="D39" s="21">
        <v>70.7</v>
      </c>
      <c r="E39" s="149">
        <v>69.5</v>
      </c>
      <c r="F39" s="292">
        <v>68.599999999999994</v>
      </c>
      <c r="G39" s="152">
        <v>69.2</v>
      </c>
      <c r="H39" s="365">
        <v>65.900000000000006</v>
      </c>
      <c r="I39" s="327">
        <v>64.900000000000006</v>
      </c>
      <c r="K39" s="6">
        <v>66.7</v>
      </c>
      <c r="L39" s="6">
        <v>67.7</v>
      </c>
      <c r="M39" s="21">
        <v>68</v>
      </c>
      <c r="N39" s="197">
        <v>67.099999999999994</v>
      </c>
      <c r="O39" s="292">
        <v>66.5</v>
      </c>
      <c r="P39" s="152">
        <v>67.2</v>
      </c>
      <c r="Q39" s="365">
        <v>63.9</v>
      </c>
      <c r="R39" s="327">
        <v>62.9</v>
      </c>
      <c r="S39" s="2"/>
      <c r="T39" s="2"/>
      <c r="U39" s="2"/>
      <c r="V39" s="2"/>
      <c r="W39" s="2"/>
      <c r="X39" s="2"/>
      <c r="Y39" s="2"/>
      <c r="Z39" s="2"/>
      <c r="AA39" s="2"/>
      <c r="AB39" s="2"/>
      <c r="AC39" s="2"/>
      <c r="AD39" s="2"/>
      <c r="AE39" s="2"/>
      <c r="AF39" s="2"/>
      <c r="AG39" s="2"/>
      <c r="AH39" s="2"/>
      <c r="AI39" s="2"/>
    </row>
    <row r="40" spans="1:35" x14ac:dyDescent="0.35">
      <c r="A40" s="56" t="s">
        <v>13</v>
      </c>
      <c r="B40" s="6">
        <v>72.599999999999994</v>
      </c>
      <c r="C40" s="6">
        <v>73.599999999999994</v>
      </c>
      <c r="D40" s="21">
        <v>73.599999999999994</v>
      </c>
      <c r="E40" s="149">
        <v>72</v>
      </c>
      <c r="F40" s="292">
        <v>71.099999999999994</v>
      </c>
      <c r="G40" s="152">
        <v>72.7</v>
      </c>
      <c r="H40" s="365">
        <v>72.2</v>
      </c>
      <c r="I40" s="327">
        <v>72.599999999999994</v>
      </c>
      <c r="J40" s="6"/>
      <c r="K40" s="6">
        <v>69.3</v>
      </c>
      <c r="L40" s="6">
        <v>70.599999999999994</v>
      </c>
      <c r="M40" s="21">
        <v>70.7</v>
      </c>
      <c r="N40" s="197">
        <v>69.400000000000006</v>
      </c>
      <c r="O40" s="292">
        <v>68.900000000000006</v>
      </c>
      <c r="P40" s="152">
        <v>70.5</v>
      </c>
      <c r="Q40" s="365">
        <v>70</v>
      </c>
      <c r="R40" s="327">
        <v>70.400000000000006</v>
      </c>
      <c r="S40" s="2"/>
      <c r="T40" s="2"/>
      <c r="U40" s="2"/>
      <c r="V40" s="2"/>
      <c r="W40" s="2"/>
      <c r="X40" s="2"/>
      <c r="Y40" s="2"/>
      <c r="Z40" s="2"/>
      <c r="AA40" s="2"/>
      <c r="AB40" s="2"/>
      <c r="AC40" s="2"/>
      <c r="AD40" s="2"/>
      <c r="AE40" s="2"/>
      <c r="AF40" s="2"/>
      <c r="AG40" s="2"/>
      <c r="AH40" s="2"/>
      <c r="AI40" s="2"/>
    </row>
    <row r="41" spans="1:35" x14ac:dyDescent="0.35">
      <c r="A41" s="56"/>
      <c r="B41" s="6"/>
      <c r="C41" s="6"/>
      <c r="D41" s="21"/>
      <c r="E41" s="149"/>
      <c r="F41" s="292"/>
      <c r="G41" s="324"/>
      <c r="H41" s="365"/>
      <c r="I41" s="327"/>
      <c r="J41" s="6"/>
      <c r="K41" s="6"/>
      <c r="L41" s="6"/>
      <c r="M41" s="21"/>
      <c r="N41" s="197"/>
      <c r="O41" s="292"/>
      <c r="P41" s="324"/>
      <c r="Q41" s="383"/>
      <c r="R41" s="599"/>
      <c r="S41" s="2"/>
      <c r="T41" s="2"/>
      <c r="U41" s="2"/>
      <c r="V41" s="2"/>
      <c r="W41" s="2"/>
      <c r="X41" s="2"/>
      <c r="Y41" s="2"/>
      <c r="Z41" s="2"/>
      <c r="AA41" s="2"/>
      <c r="AB41" s="2"/>
      <c r="AC41" s="2"/>
      <c r="AD41" s="2"/>
      <c r="AE41" s="2"/>
      <c r="AF41" s="2"/>
      <c r="AG41" s="2"/>
      <c r="AH41" s="2"/>
      <c r="AI41" s="2"/>
    </row>
    <row r="42" spans="1:35" x14ac:dyDescent="0.35">
      <c r="A42" s="396" t="s">
        <v>9</v>
      </c>
      <c r="B42" s="6"/>
      <c r="C42" s="6"/>
      <c r="D42" s="21"/>
      <c r="E42" s="149"/>
      <c r="F42" s="292"/>
      <c r="G42" s="324"/>
      <c r="H42" s="365"/>
      <c r="I42" s="327"/>
      <c r="J42" s="6"/>
      <c r="K42" s="6"/>
      <c r="L42" s="6"/>
      <c r="M42" s="21"/>
      <c r="N42" s="197"/>
      <c r="O42" s="292"/>
      <c r="P42" s="324"/>
      <c r="Q42" s="383"/>
      <c r="R42" s="599"/>
      <c r="S42" s="2"/>
      <c r="T42" s="2"/>
      <c r="U42" s="2"/>
      <c r="V42" s="2"/>
      <c r="W42" s="2"/>
      <c r="X42" s="2"/>
      <c r="Y42" s="2"/>
      <c r="Z42" s="2"/>
      <c r="AA42" s="2"/>
      <c r="AB42" s="2"/>
      <c r="AC42" s="2"/>
      <c r="AD42" s="2"/>
      <c r="AE42" s="2"/>
      <c r="AF42" s="2"/>
      <c r="AG42" s="2"/>
      <c r="AH42" s="2"/>
      <c r="AI42" s="2"/>
    </row>
    <row r="43" spans="1:35" x14ac:dyDescent="0.35">
      <c r="A43" s="56" t="s">
        <v>178</v>
      </c>
      <c r="B43" s="151">
        <v>3.8</v>
      </c>
      <c r="C43" s="151">
        <v>3.5</v>
      </c>
      <c r="D43" s="151">
        <v>3.4</v>
      </c>
      <c r="E43" s="149">
        <v>3.3</v>
      </c>
      <c r="F43" s="292">
        <v>3.4</v>
      </c>
      <c r="G43" s="152">
        <v>3.6</v>
      </c>
      <c r="H43" s="395">
        <v>3.7</v>
      </c>
      <c r="I43" s="327">
        <v>3.9</v>
      </c>
      <c r="J43" s="6"/>
      <c r="K43" s="151">
        <v>2.4</v>
      </c>
      <c r="L43" s="151">
        <v>2.2000000000000002</v>
      </c>
      <c r="M43" s="151">
        <v>2.1</v>
      </c>
      <c r="N43" s="149">
        <v>2</v>
      </c>
      <c r="O43" s="292">
        <v>1.9</v>
      </c>
      <c r="P43" s="152">
        <v>2.1</v>
      </c>
      <c r="Q43" s="365">
        <v>2.2000000000000002</v>
      </c>
      <c r="R43" s="327">
        <v>2.4</v>
      </c>
      <c r="S43" s="2"/>
      <c r="T43" s="2"/>
      <c r="U43" s="2"/>
      <c r="V43" s="2"/>
      <c r="W43" s="2"/>
      <c r="X43" s="2"/>
      <c r="Y43" s="2"/>
      <c r="Z43" s="2"/>
      <c r="AA43" s="2"/>
      <c r="AB43" s="2"/>
      <c r="AC43" s="2"/>
      <c r="AD43" s="2"/>
      <c r="AE43" s="2"/>
      <c r="AF43" s="2"/>
      <c r="AG43" s="2"/>
      <c r="AH43" s="2"/>
      <c r="AI43" s="2"/>
    </row>
    <row r="44" spans="1:35" x14ac:dyDescent="0.35">
      <c r="A44" s="56" t="s">
        <v>179</v>
      </c>
      <c r="B44" s="151">
        <v>2.1</v>
      </c>
      <c r="C44" s="151">
        <v>2</v>
      </c>
      <c r="D44" s="151">
        <v>2.1</v>
      </c>
      <c r="E44" s="149">
        <v>2</v>
      </c>
      <c r="F44" s="292">
        <v>3.2</v>
      </c>
      <c r="G44" s="152">
        <v>3.2</v>
      </c>
      <c r="H44" s="395">
        <v>3</v>
      </c>
      <c r="I44" s="327">
        <v>3.3</v>
      </c>
      <c r="J44" s="6"/>
      <c r="K44" s="151">
        <v>1.6</v>
      </c>
      <c r="L44" s="151">
        <v>1.5</v>
      </c>
      <c r="M44" s="151">
        <v>1.4</v>
      </c>
      <c r="N44" s="149">
        <v>1.3</v>
      </c>
      <c r="O44" s="292">
        <v>1.4</v>
      </c>
      <c r="P44" s="152">
        <v>1.3</v>
      </c>
      <c r="Q44" s="365">
        <v>1.1000000000000001</v>
      </c>
      <c r="R44" s="327">
        <v>1</v>
      </c>
      <c r="S44" s="2"/>
      <c r="T44" s="2"/>
      <c r="U44" s="2"/>
      <c r="V44" s="2"/>
      <c r="W44" s="2"/>
      <c r="X44" s="2"/>
      <c r="Y44" s="2"/>
      <c r="Z44" s="2"/>
      <c r="AA44" s="2"/>
      <c r="AB44" s="2"/>
      <c r="AC44" s="2"/>
      <c r="AD44" s="2"/>
      <c r="AE44" s="2"/>
      <c r="AF44" s="2"/>
      <c r="AG44" s="2"/>
      <c r="AH44" s="2"/>
      <c r="AI44" s="2"/>
    </row>
    <row r="45" spans="1:35" x14ac:dyDescent="0.35">
      <c r="A45" s="56" t="s">
        <v>180</v>
      </c>
      <c r="B45" s="151">
        <v>18.3</v>
      </c>
      <c r="C45" s="151">
        <v>19.5</v>
      </c>
      <c r="D45" s="151">
        <v>18.7</v>
      </c>
      <c r="E45" s="149">
        <v>17</v>
      </c>
      <c r="F45" s="292">
        <v>16</v>
      </c>
      <c r="G45" s="152">
        <v>13.4</v>
      </c>
      <c r="H45" s="365">
        <v>6.9</v>
      </c>
      <c r="I45" s="327">
        <v>4.8</v>
      </c>
      <c r="J45" s="6"/>
      <c r="K45" s="151">
        <v>18.899999999999999</v>
      </c>
      <c r="L45" s="151">
        <v>20.6</v>
      </c>
      <c r="M45" s="151">
        <v>19.8</v>
      </c>
      <c r="N45" s="149">
        <v>17.7</v>
      </c>
      <c r="O45" s="292">
        <v>15.1</v>
      </c>
      <c r="P45" s="152">
        <v>12.1</v>
      </c>
      <c r="Q45" s="365">
        <v>4.8</v>
      </c>
      <c r="R45" s="327">
        <v>2.5</v>
      </c>
      <c r="S45" s="2"/>
      <c r="T45" s="2"/>
      <c r="U45" s="2"/>
      <c r="V45" s="2"/>
      <c r="W45" s="2"/>
      <c r="X45" s="2"/>
      <c r="Y45" s="2"/>
      <c r="Z45" s="2"/>
      <c r="AA45" s="2"/>
      <c r="AB45" s="2"/>
      <c r="AC45" s="2"/>
      <c r="AD45" s="2"/>
      <c r="AE45" s="2"/>
      <c r="AF45" s="2"/>
      <c r="AG45" s="2"/>
      <c r="AH45" s="2"/>
      <c r="AI45" s="2"/>
    </row>
    <row r="46" spans="1:35" x14ac:dyDescent="0.35">
      <c r="A46" s="56" t="s">
        <v>181</v>
      </c>
      <c r="B46" s="151">
        <v>25.2</v>
      </c>
      <c r="C46" s="151">
        <v>23.9</v>
      </c>
      <c r="D46" s="151">
        <v>23.2</v>
      </c>
      <c r="E46" s="149">
        <v>19.399999999999999</v>
      </c>
      <c r="F46" s="292">
        <v>18.5</v>
      </c>
      <c r="G46" s="152">
        <v>19</v>
      </c>
      <c r="H46" s="395">
        <v>15.1</v>
      </c>
      <c r="I46" s="327">
        <v>12.5</v>
      </c>
      <c r="J46" s="6"/>
      <c r="K46" s="151">
        <v>25.9</v>
      </c>
      <c r="L46" s="151">
        <v>25.7</v>
      </c>
      <c r="M46" s="151">
        <v>24.9</v>
      </c>
      <c r="N46" s="149">
        <v>19.899999999999999</v>
      </c>
      <c r="O46" s="292">
        <v>18.8</v>
      </c>
      <c r="P46" s="152">
        <v>19.100000000000001</v>
      </c>
      <c r="Q46" s="365">
        <v>14.8</v>
      </c>
      <c r="R46" s="327">
        <v>12.1</v>
      </c>
      <c r="S46" s="2"/>
      <c r="T46" s="2"/>
      <c r="U46" s="2"/>
      <c r="V46" s="2"/>
      <c r="W46" s="2"/>
      <c r="X46" s="2"/>
      <c r="Y46" s="2"/>
      <c r="Z46" s="2"/>
      <c r="AA46" s="2"/>
      <c r="AB46" s="2"/>
      <c r="AC46" s="2"/>
      <c r="AD46" s="2"/>
      <c r="AE46" s="2"/>
      <c r="AF46" s="2"/>
      <c r="AG46" s="2"/>
      <c r="AH46" s="2"/>
      <c r="AI46" s="2"/>
    </row>
    <row r="47" spans="1:35" x14ac:dyDescent="0.35">
      <c r="A47" s="56" t="s">
        <v>182</v>
      </c>
      <c r="B47" s="151">
        <v>29.3</v>
      </c>
      <c r="C47" s="151">
        <v>27.8</v>
      </c>
      <c r="D47" s="151">
        <v>28.1</v>
      </c>
      <c r="E47" s="149">
        <v>24.1</v>
      </c>
      <c r="F47" s="292">
        <v>23.1</v>
      </c>
      <c r="G47" s="152">
        <v>25.4</v>
      </c>
      <c r="H47" s="395">
        <v>35</v>
      </c>
      <c r="I47" s="327">
        <v>40.5</v>
      </c>
      <c r="J47" s="6"/>
      <c r="K47" s="151">
        <v>29.5</v>
      </c>
      <c r="L47" s="151">
        <v>28.4</v>
      </c>
      <c r="M47" s="151">
        <v>28.8</v>
      </c>
      <c r="N47" s="149">
        <v>23.7</v>
      </c>
      <c r="O47" s="292">
        <v>24</v>
      </c>
      <c r="P47" s="152">
        <v>26.7</v>
      </c>
      <c r="Q47" s="365">
        <v>37.5</v>
      </c>
      <c r="R47" s="327">
        <v>43.8</v>
      </c>
      <c r="S47" s="2"/>
      <c r="T47" s="2"/>
      <c r="U47" s="2"/>
      <c r="V47" s="2"/>
      <c r="W47" s="2"/>
      <c r="X47" s="2"/>
      <c r="Y47" s="2"/>
      <c r="Z47" s="2"/>
      <c r="AA47" s="2"/>
      <c r="AB47" s="2"/>
      <c r="AC47" s="2"/>
      <c r="AD47" s="2"/>
      <c r="AE47" s="2"/>
      <c r="AF47" s="2"/>
      <c r="AG47" s="2"/>
      <c r="AH47" s="2"/>
      <c r="AI47" s="2"/>
    </row>
    <row r="48" spans="1:35" ht="5.25" customHeight="1" x14ac:dyDescent="0.35">
      <c r="A48" s="24"/>
      <c r="B48" s="24"/>
      <c r="C48" s="25"/>
      <c r="D48" s="25"/>
      <c r="E48" s="146"/>
      <c r="F48" s="25"/>
      <c r="G48" s="146"/>
      <c r="H48" s="208"/>
      <c r="I48" s="25"/>
      <c r="J48" s="25"/>
      <c r="K48" s="17"/>
      <c r="L48" s="18"/>
      <c r="M48" s="18"/>
      <c r="N48" s="200"/>
      <c r="O48" s="25"/>
      <c r="P48" s="325"/>
      <c r="Q48" s="208"/>
      <c r="R48" s="25"/>
      <c r="S48" s="2"/>
      <c r="T48" s="2"/>
      <c r="U48" s="2"/>
      <c r="V48" s="2"/>
      <c r="W48" s="2"/>
      <c r="X48" s="2"/>
      <c r="Y48" s="2"/>
      <c r="Z48" s="2"/>
      <c r="AA48" s="2"/>
      <c r="AB48" s="2"/>
      <c r="AC48" s="2"/>
      <c r="AD48" s="2"/>
      <c r="AE48" s="2"/>
      <c r="AF48" s="2"/>
      <c r="AG48" s="2"/>
      <c r="AH48" s="2"/>
      <c r="AI48" s="2"/>
    </row>
    <row r="49" spans="1:19" x14ac:dyDescent="0.35">
      <c r="A49" s="111"/>
      <c r="B49" s="111"/>
      <c r="C49" s="112"/>
      <c r="D49" s="112"/>
      <c r="E49" s="112"/>
      <c r="F49" s="112" t="s">
        <v>32</v>
      </c>
      <c r="G49" s="112"/>
      <c r="H49" s="112"/>
      <c r="I49" s="112"/>
      <c r="J49" s="112"/>
      <c r="K49" s="109"/>
      <c r="L49" s="110"/>
      <c r="M49" s="110"/>
      <c r="N49" s="110"/>
      <c r="R49" s="183" t="s">
        <v>82</v>
      </c>
    </row>
    <row r="50" spans="1:19" x14ac:dyDescent="0.35">
      <c r="A50" s="924" t="s">
        <v>70</v>
      </c>
      <c r="B50" s="924"/>
      <c r="C50" s="924"/>
      <c r="D50" s="924"/>
      <c r="E50" s="924"/>
      <c r="F50" s="924"/>
      <c r="G50" s="924"/>
      <c r="H50" s="924"/>
      <c r="I50" s="924"/>
      <c r="J50" s="924"/>
      <c r="K50" s="924"/>
      <c r="L50" s="924"/>
      <c r="M50" s="924"/>
      <c r="N50" s="924"/>
      <c r="O50" s="924"/>
      <c r="P50" s="924"/>
      <c r="Q50" s="924"/>
      <c r="R50" s="593"/>
    </row>
    <row r="51" spans="1:19" ht="55.5" customHeight="1" x14ac:dyDescent="0.35">
      <c r="A51" s="918" t="s">
        <v>717</v>
      </c>
      <c r="B51" s="918"/>
      <c r="C51" s="918"/>
      <c r="D51" s="918"/>
      <c r="E51" s="918"/>
      <c r="F51" s="918"/>
      <c r="G51" s="918"/>
      <c r="H51" s="918"/>
      <c r="I51" s="918"/>
      <c r="J51" s="918"/>
      <c r="K51" s="918"/>
      <c r="L51" s="918"/>
      <c r="M51" s="918"/>
      <c r="N51" s="918"/>
      <c r="O51" s="918"/>
      <c r="P51" s="918"/>
      <c r="Q51" s="918"/>
      <c r="R51" s="918"/>
    </row>
    <row r="52" spans="1:19" x14ac:dyDescent="0.35">
      <c r="A52" s="924" t="s">
        <v>674</v>
      </c>
      <c r="B52" s="924"/>
      <c r="C52" s="924"/>
      <c r="D52" s="924"/>
      <c r="E52" s="924"/>
      <c r="F52" s="924"/>
      <c r="G52" s="924"/>
      <c r="H52" s="924"/>
      <c r="I52" s="924"/>
      <c r="J52" s="924"/>
      <c r="K52" s="924"/>
      <c r="L52" s="924"/>
      <c r="M52" s="924"/>
      <c r="N52" s="924"/>
      <c r="O52" s="924"/>
      <c r="P52" s="924"/>
      <c r="Q52" s="924"/>
      <c r="R52" s="924"/>
    </row>
    <row r="53" spans="1:19" ht="24.75" customHeight="1" x14ac:dyDescent="0.35">
      <c r="A53" s="916" t="s">
        <v>139</v>
      </c>
      <c r="B53" s="916"/>
      <c r="C53" s="916"/>
      <c r="D53" s="916"/>
      <c r="E53" s="916"/>
      <c r="F53" s="916"/>
      <c r="G53" s="916"/>
      <c r="H53" s="916"/>
      <c r="I53" s="916"/>
      <c r="J53" s="916"/>
      <c r="K53" s="916"/>
      <c r="L53" s="916"/>
      <c r="M53" s="916"/>
      <c r="N53" s="916"/>
      <c r="O53" s="916"/>
      <c r="P53" s="916"/>
      <c r="Q53" s="916"/>
      <c r="R53" s="916"/>
      <c r="S53" s="26"/>
    </row>
    <row r="54" spans="1:19" ht="23.25" customHeight="1" x14ac:dyDescent="0.35">
      <c r="A54" s="916" t="s">
        <v>83</v>
      </c>
      <c r="B54" s="916"/>
      <c r="C54" s="916"/>
      <c r="D54" s="916"/>
      <c r="E54" s="916"/>
      <c r="F54" s="916"/>
      <c r="G54" s="916"/>
      <c r="H54" s="916"/>
      <c r="I54" s="916"/>
      <c r="J54" s="916"/>
      <c r="K54" s="916"/>
      <c r="L54" s="916"/>
      <c r="M54" s="916"/>
      <c r="N54" s="916"/>
      <c r="O54" s="916"/>
      <c r="P54" s="916"/>
      <c r="Q54" s="916"/>
      <c r="R54" s="916"/>
      <c r="S54" s="185"/>
    </row>
    <row r="55" spans="1:19" ht="39.75" customHeight="1" x14ac:dyDescent="0.35">
      <c r="A55" s="916" t="s">
        <v>101</v>
      </c>
      <c r="B55" s="916"/>
      <c r="C55" s="916"/>
      <c r="D55" s="916"/>
      <c r="E55" s="916"/>
      <c r="F55" s="916"/>
      <c r="G55" s="916"/>
      <c r="H55" s="916"/>
      <c r="I55" s="916"/>
      <c r="J55" s="916"/>
      <c r="K55" s="916"/>
      <c r="L55" s="916"/>
      <c r="M55" s="916"/>
      <c r="N55" s="916"/>
      <c r="O55" s="916"/>
      <c r="P55" s="916"/>
      <c r="Q55" s="916"/>
      <c r="R55" s="916"/>
      <c r="S55" s="185"/>
    </row>
    <row r="56" spans="1:19" ht="50.25" customHeight="1" x14ac:dyDescent="0.35">
      <c r="A56" s="916" t="s">
        <v>461</v>
      </c>
      <c r="B56" s="916"/>
      <c r="C56" s="916"/>
      <c r="D56" s="916"/>
      <c r="E56" s="916"/>
      <c r="F56" s="916"/>
      <c r="G56" s="916"/>
      <c r="H56" s="916"/>
      <c r="I56" s="916"/>
      <c r="J56" s="916"/>
      <c r="K56" s="916"/>
      <c r="L56" s="916"/>
      <c r="M56" s="916"/>
      <c r="N56" s="916"/>
      <c r="O56" s="916"/>
      <c r="P56" s="916"/>
      <c r="Q56" s="916"/>
      <c r="R56" s="916"/>
      <c r="S56" s="185"/>
    </row>
    <row r="57" spans="1:19" x14ac:dyDescent="0.35">
      <c r="A57" s="921" t="s">
        <v>459</v>
      </c>
      <c r="B57" s="921"/>
      <c r="C57" s="921"/>
      <c r="D57" s="921"/>
      <c r="E57" s="921"/>
      <c r="F57" s="921"/>
      <c r="G57" s="921"/>
      <c r="H57" s="921"/>
      <c r="I57" s="921"/>
      <c r="J57" s="921"/>
      <c r="K57" s="921"/>
      <c r="L57" s="921"/>
      <c r="M57" s="921"/>
      <c r="N57" s="921"/>
      <c r="O57" s="921"/>
      <c r="P57" s="921"/>
      <c r="Q57" s="921"/>
      <c r="R57" s="921"/>
    </row>
    <row r="58" spans="1:19" ht="24.75" customHeight="1" x14ac:dyDescent="0.35">
      <c r="A58" s="922" t="s">
        <v>458</v>
      </c>
      <c r="B58" s="922"/>
      <c r="C58" s="922"/>
      <c r="D58" s="922"/>
      <c r="E58" s="922"/>
      <c r="F58" s="922"/>
      <c r="G58" s="922"/>
      <c r="H58" s="922"/>
      <c r="I58" s="922"/>
      <c r="J58" s="922"/>
      <c r="K58" s="922"/>
      <c r="L58" s="922"/>
      <c r="M58" s="922"/>
      <c r="N58" s="922"/>
      <c r="O58" s="922"/>
      <c r="P58" s="922"/>
      <c r="Q58" s="922"/>
      <c r="R58" s="922"/>
    </row>
    <row r="59" spans="1:19" ht="25.5" customHeight="1" x14ac:dyDescent="0.35">
      <c r="A59" s="919" t="s">
        <v>718</v>
      </c>
      <c r="B59" s="919"/>
      <c r="C59" s="919"/>
      <c r="D59" s="919"/>
      <c r="E59" s="919"/>
      <c r="F59" s="919"/>
      <c r="G59" s="919"/>
      <c r="H59" s="919"/>
      <c r="I59" s="919"/>
      <c r="J59" s="919"/>
      <c r="K59" s="919"/>
      <c r="L59" s="919"/>
      <c r="M59" s="919"/>
      <c r="N59" s="919"/>
      <c r="O59" s="919"/>
      <c r="P59" s="919"/>
      <c r="Q59" s="919"/>
      <c r="R59" s="919"/>
    </row>
    <row r="61" spans="1:19" x14ac:dyDescent="0.35">
      <c r="A61" s="1" t="s">
        <v>32</v>
      </c>
    </row>
    <row r="63" spans="1:19" x14ac:dyDescent="0.35">
      <c r="K63" s="27"/>
    </row>
    <row r="64" spans="1:19" x14ac:dyDescent="0.35">
      <c r="K64" s="27"/>
    </row>
    <row r="65" spans="11:11" x14ac:dyDescent="0.35">
      <c r="K65" s="27"/>
    </row>
    <row r="66" spans="11:11" x14ac:dyDescent="0.35">
      <c r="K66" s="27"/>
    </row>
    <row r="67" spans="11:11" x14ac:dyDescent="0.35">
      <c r="K67" s="27"/>
    </row>
    <row r="68" spans="11:11" x14ac:dyDescent="0.35">
      <c r="K68" s="27"/>
    </row>
    <row r="69" spans="11:11" x14ac:dyDescent="0.35">
      <c r="K69" s="27"/>
    </row>
    <row r="71" spans="11:11" x14ac:dyDescent="0.35">
      <c r="K71" s="27"/>
    </row>
    <row r="72" spans="11:11" x14ac:dyDescent="0.35">
      <c r="K72" s="27"/>
    </row>
    <row r="73" spans="11:11" x14ac:dyDescent="0.35">
      <c r="K73" s="27"/>
    </row>
    <row r="74" spans="11:11" x14ac:dyDescent="0.35">
      <c r="K74" s="27"/>
    </row>
    <row r="75" spans="11:11" x14ac:dyDescent="0.35">
      <c r="K75" s="27"/>
    </row>
  </sheetData>
  <sheetProtection sheet="1" objects="1" scenarios="1"/>
  <mergeCells count="12">
    <mergeCell ref="A53:R53"/>
    <mergeCell ref="A54:R54"/>
    <mergeCell ref="B5:G5"/>
    <mergeCell ref="K5:P5"/>
    <mergeCell ref="A50:Q50"/>
    <mergeCell ref="A51:R51"/>
    <mergeCell ref="A52:R52"/>
    <mergeCell ref="A55:R55"/>
    <mergeCell ref="A56:R56"/>
    <mergeCell ref="A57:R57"/>
    <mergeCell ref="A58:R58"/>
    <mergeCell ref="A59:R59"/>
  </mergeCells>
  <phoneticPr fontId="39" type="noConversion"/>
  <pageMargins left="0.31496062992125984" right="0.27559055118110237" top="0.51181102362204722" bottom="0.51181102362204722" header="0.51181102362204722" footer="0.51181102362204722"/>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RowHeight="12.75" x14ac:dyDescent="0.35"/>
  <cols>
    <col min="1" max="1" width="27.3984375" customWidth="1"/>
    <col min="2" max="5" width="7.86328125" customWidth="1"/>
    <col min="6" max="8" width="8.59765625" customWidth="1"/>
    <col min="9" max="9" width="8.59765625" style="390" customWidth="1"/>
    <col min="10" max="10" width="1.265625" customWidth="1"/>
    <col min="11" max="14" width="7.86328125" customWidth="1"/>
    <col min="15" max="17" width="8.59765625" customWidth="1"/>
    <col min="18" max="18" width="8.59765625" style="390" customWidth="1"/>
    <col min="21" max="21" width="9.1328125" customWidth="1"/>
  </cols>
  <sheetData>
    <row r="1" spans="1:25" x14ac:dyDescent="0.35">
      <c r="A1" s="96" t="s">
        <v>192</v>
      </c>
      <c r="B1" s="96"/>
      <c r="C1" s="390"/>
      <c r="D1" s="390"/>
      <c r="E1" s="390"/>
      <c r="F1" s="390"/>
      <c r="G1" s="390"/>
      <c r="H1" s="390"/>
      <c r="J1" s="390"/>
      <c r="K1" s="390"/>
      <c r="L1" s="390"/>
      <c r="M1" s="390"/>
      <c r="N1" s="390"/>
      <c r="O1" s="390"/>
      <c r="P1" s="390"/>
      <c r="Q1" s="390"/>
      <c r="S1" s="140"/>
    </row>
    <row r="2" spans="1:25" ht="13.15" x14ac:dyDescent="0.35">
      <c r="A2" s="69" t="s">
        <v>684</v>
      </c>
      <c r="B2" s="171"/>
      <c r="C2" s="171"/>
      <c r="D2" s="171"/>
      <c r="E2" s="171"/>
      <c r="F2" s="171"/>
      <c r="G2" s="171"/>
      <c r="H2" s="171"/>
      <c r="I2" s="171"/>
      <c r="J2" s="171"/>
      <c r="K2" s="171"/>
      <c r="L2" s="171"/>
      <c r="M2" s="171"/>
      <c r="N2" s="171"/>
      <c r="O2" s="171"/>
      <c r="P2" s="171"/>
      <c r="Q2" s="171"/>
      <c r="R2" s="171"/>
      <c r="S2" s="140"/>
    </row>
    <row r="3" spans="1:25" x14ac:dyDescent="0.35">
      <c r="A3" s="65" t="s">
        <v>0</v>
      </c>
      <c r="B3" s="171"/>
      <c r="C3" s="171"/>
      <c r="D3" s="171"/>
      <c r="E3" s="171"/>
      <c r="F3" s="171"/>
      <c r="G3" s="171"/>
      <c r="H3" s="171"/>
      <c r="I3" s="171"/>
      <c r="J3" s="171"/>
      <c r="K3" s="171"/>
      <c r="L3" s="171"/>
      <c r="M3" s="171"/>
      <c r="N3" s="171"/>
      <c r="O3" s="171"/>
      <c r="P3" s="171"/>
      <c r="Q3" s="171"/>
      <c r="R3" s="171"/>
      <c r="S3" s="140"/>
    </row>
    <row r="4" spans="1:25" x14ac:dyDescent="0.35">
      <c r="A4" s="351"/>
      <c r="B4" s="351"/>
      <c r="C4" s="351"/>
      <c r="D4" s="351"/>
      <c r="E4" s="351"/>
      <c r="F4" s="351"/>
      <c r="G4" s="351"/>
      <c r="H4" s="351"/>
      <c r="I4" s="351"/>
      <c r="J4" s="351"/>
      <c r="K4" s="351"/>
      <c r="L4" s="351"/>
      <c r="M4" s="351"/>
      <c r="N4" s="351"/>
      <c r="O4" s="351"/>
      <c r="P4" s="351"/>
      <c r="Q4" s="351"/>
      <c r="R4" s="351"/>
      <c r="S4" s="140"/>
    </row>
    <row r="5" spans="1:25" x14ac:dyDescent="0.35">
      <c r="A5" s="352"/>
      <c r="B5" s="925" t="s">
        <v>198</v>
      </c>
      <c r="C5" s="925"/>
      <c r="D5" s="925"/>
      <c r="E5" s="925"/>
      <c r="F5" s="925"/>
      <c r="G5" s="925"/>
      <c r="H5" s="353"/>
      <c r="I5" s="353"/>
      <c r="J5" s="353"/>
      <c r="K5" s="925" t="s">
        <v>199</v>
      </c>
      <c r="L5" s="925"/>
      <c r="M5" s="925"/>
      <c r="N5" s="925"/>
      <c r="O5" s="925"/>
      <c r="P5" s="925"/>
      <c r="Q5" s="354"/>
      <c r="R5" s="605"/>
      <c r="S5" s="140"/>
    </row>
    <row r="6" spans="1:25" x14ac:dyDescent="0.35">
      <c r="A6" s="355"/>
      <c r="B6" s="356" t="s">
        <v>1</v>
      </c>
      <c r="C6" s="356" t="s">
        <v>4</v>
      </c>
      <c r="D6" s="356" t="s">
        <v>28</v>
      </c>
      <c r="E6" s="357" t="s">
        <v>40</v>
      </c>
      <c r="F6" s="358" t="s">
        <v>200</v>
      </c>
      <c r="G6" s="562" t="s">
        <v>80</v>
      </c>
      <c r="H6" s="562" t="s">
        <v>146</v>
      </c>
      <c r="I6" s="605" t="s">
        <v>465</v>
      </c>
      <c r="J6" s="356"/>
      <c r="K6" s="356" t="s">
        <v>1</v>
      </c>
      <c r="L6" s="356" t="s">
        <v>4</v>
      </c>
      <c r="M6" s="354" t="s">
        <v>28</v>
      </c>
      <c r="N6" s="357" t="s">
        <v>40</v>
      </c>
      <c r="O6" s="358" t="s">
        <v>200</v>
      </c>
      <c r="P6" s="562" t="s">
        <v>80</v>
      </c>
      <c r="Q6" s="562" t="s">
        <v>146</v>
      </c>
      <c r="R6" s="605" t="s">
        <v>465</v>
      </c>
      <c r="S6" s="140"/>
    </row>
    <row r="7" spans="1:25" x14ac:dyDescent="0.35">
      <c r="A7" s="359"/>
      <c r="B7" s="360"/>
      <c r="C7" s="360"/>
      <c r="D7" s="360"/>
      <c r="E7" s="361"/>
      <c r="F7" s="360"/>
      <c r="G7" s="360"/>
      <c r="H7" s="360"/>
      <c r="I7" s="360"/>
      <c r="J7" s="360"/>
      <c r="K7" s="360"/>
      <c r="L7" s="360"/>
      <c r="M7" s="360"/>
      <c r="N7" s="361"/>
      <c r="O7" s="360"/>
      <c r="P7" s="360"/>
      <c r="Q7" s="360"/>
      <c r="R7" s="360"/>
      <c r="S7" s="140"/>
      <c r="T7" s="2"/>
      <c r="U7" s="2"/>
      <c r="V7" s="2"/>
      <c r="W7" s="2"/>
      <c r="X7" s="542"/>
      <c r="Y7" s="542"/>
    </row>
    <row r="8" spans="1:25" x14ac:dyDescent="0.35">
      <c r="A8" s="322" t="s">
        <v>378</v>
      </c>
      <c r="B8" s="327"/>
      <c r="C8" s="362"/>
      <c r="D8" s="362"/>
      <c r="E8" s="363"/>
      <c r="F8" s="364"/>
      <c r="G8" s="563"/>
      <c r="H8" s="327"/>
      <c r="I8" s="327"/>
      <c r="J8" s="366"/>
      <c r="K8" s="367"/>
      <c r="L8" s="368"/>
      <c r="M8" s="368"/>
      <c r="N8" s="149"/>
      <c r="O8" s="364"/>
      <c r="P8" s="563"/>
      <c r="Q8" s="327"/>
      <c r="R8" s="327"/>
      <c r="S8" s="386"/>
      <c r="T8" s="2"/>
      <c r="U8" s="2"/>
      <c r="V8" s="2"/>
      <c r="W8" s="2"/>
      <c r="X8" s="542"/>
      <c r="Y8" s="542"/>
    </row>
    <row r="9" spans="1:25" x14ac:dyDescent="0.35">
      <c r="A9" s="322" t="s">
        <v>187</v>
      </c>
      <c r="B9" s="327"/>
      <c r="C9" s="362"/>
      <c r="D9" s="362"/>
      <c r="E9" s="363"/>
      <c r="F9" s="364"/>
      <c r="G9" s="563"/>
      <c r="H9" s="327"/>
      <c r="I9" s="327"/>
      <c r="J9" s="366"/>
      <c r="K9" s="367"/>
      <c r="L9" s="368"/>
      <c r="M9" s="368"/>
      <c r="N9" s="149"/>
      <c r="O9" s="364"/>
      <c r="P9" s="563"/>
      <c r="Q9" s="327"/>
      <c r="R9" s="327"/>
      <c r="S9" s="140"/>
      <c r="T9" s="2"/>
      <c r="U9" s="2"/>
      <c r="V9" s="2"/>
      <c r="W9" s="2"/>
      <c r="X9" s="542"/>
      <c r="Y9" s="542"/>
    </row>
    <row r="10" spans="1:25" x14ac:dyDescent="0.35">
      <c r="A10" s="57" t="s">
        <v>379</v>
      </c>
      <c r="B10" s="327">
        <v>62.2</v>
      </c>
      <c r="C10" s="327">
        <v>61.9</v>
      </c>
      <c r="D10" s="327">
        <v>64.2</v>
      </c>
      <c r="E10" s="149">
        <v>65.599999999999994</v>
      </c>
      <c r="F10" s="292">
        <v>65.2</v>
      </c>
      <c r="G10" s="327">
        <v>70.2</v>
      </c>
      <c r="H10" s="553">
        <v>81.7</v>
      </c>
      <c r="I10" s="553">
        <v>85.6</v>
      </c>
      <c r="J10" s="552"/>
      <c r="K10" s="553">
        <v>63.2</v>
      </c>
      <c r="L10" s="553">
        <v>61.5</v>
      </c>
      <c r="M10" s="553">
        <v>64</v>
      </c>
      <c r="N10" s="554">
        <v>66.3</v>
      </c>
      <c r="O10" s="555">
        <v>68.7</v>
      </c>
      <c r="P10" s="553">
        <v>74.400000000000006</v>
      </c>
      <c r="Q10" s="553">
        <v>86.8</v>
      </c>
      <c r="R10" s="553">
        <v>91.3</v>
      </c>
      <c r="S10" s="140"/>
      <c r="T10" s="29"/>
      <c r="U10" s="29"/>
      <c r="V10" s="29"/>
      <c r="W10" s="29"/>
      <c r="X10" s="542"/>
      <c r="Y10" s="542"/>
    </row>
    <row r="11" spans="1:25" x14ac:dyDescent="0.35">
      <c r="A11" s="374" t="s">
        <v>380</v>
      </c>
      <c r="E11" s="149"/>
      <c r="F11" s="292">
        <v>21.6</v>
      </c>
      <c r="G11" s="327">
        <v>21</v>
      </c>
      <c r="H11" s="553">
        <v>23.3</v>
      </c>
      <c r="I11" s="553">
        <v>24.3</v>
      </c>
      <c r="J11" s="552"/>
      <c r="N11" s="149"/>
      <c r="O11" s="555">
        <v>22.2</v>
      </c>
      <c r="P11" s="553">
        <v>21.7</v>
      </c>
      <c r="Q11" s="553">
        <v>24</v>
      </c>
      <c r="R11" s="553">
        <v>25.2</v>
      </c>
      <c r="S11" s="140"/>
      <c r="T11" s="2"/>
      <c r="U11" s="2"/>
      <c r="V11" s="2"/>
      <c r="W11" s="2"/>
      <c r="X11" s="542"/>
      <c r="Y11" s="542"/>
    </row>
    <row r="12" spans="1:25" x14ac:dyDescent="0.35">
      <c r="A12" s="374" t="s">
        <v>385</v>
      </c>
      <c r="B12" s="327">
        <v>17.3</v>
      </c>
      <c r="C12" s="327">
        <v>21.5</v>
      </c>
      <c r="D12" s="327">
        <v>24.6</v>
      </c>
      <c r="E12" s="149">
        <v>25.7</v>
      </c>
      <c r="F12" s="292">
        <v>21.6</v>
      </c>
      <c r="G12" s="327">
        <v>21</v>
      </c>
      <c r="H12" s="553">
        <v>23.2</v>
      </c>
      <c r="I12" s="553">
        <v>24.2</v>
      </c>
      <c r="J12" s="552"/>
      <c r="K12" s="553">
        <v>16.5</v>
      </c>
      <c r="L12" s="553">
        <v>20.100000000000001</v>
      </c>
      <c r="M12" s="553">
        <v>23.2</v>
      </c>
      <c r="N12" s="554">
        <v>24.7</v>
      </c>
      <c r="O12" s="555">
        <v>22.2</v>
      </c>
      <c r="P12" s="553">
        <v>21.7</v>
      </c>
      <c r="Q12" s="553">
        <v>23.9</v>
      </c>
      <c r="R12" s="553">
        <v>25.1</v>
      </c>
      <c r="S12" s="140"/>
      <c r="T12" s="2"/>
      <c r="U12" s="2"/>
      <c r="V12" s="2"/>
      <c r="W12" s="2"/>
      <c r="X12" s="542"/>
      <c r="Y12" s="542"/>
    </row>
    <row r="13" spans="1:25" s="273" customFormat="1" x14ac:dyDescent="0.35">
      <c r="A13" s="374" t="s">
        <v>185</v>
      </c>
      <c r="B13" s="327">
        <v>44.8</v>
      </c>
      <c r="C13" s="327">
        <v>39.799999999999997</v>
      </c>
      <c r="D13" s="327">
        <v>39</v>
      </c>
      <c r="E13" s="149">
        <v>38.9</v>
      </c>
      <c r="F13" s="292">
        <v>43.3</v>
      </c>
      <c r="G13" s="327">
        <v>48.9</v>
      </c>
      <c r="H13" s="553">
        <v>57.7</v>
      </c>
      <c r="I13" s="553">
        <v>60.6</v>
      </c>
      <c r="J13" s="552"/>
      <c r="K13" s="553">
        <v>46.8</v>
      </c>
      <c r="L13" s="553">
        <v>41.4</v>
      </c>
      <c r="M13" s="553">
        <v>40.700000000000003</v>
      </c>
      <c r="N13" s="554">
        <v>41.2</v>
      </c>
      <c r="O13" s="555">
        <v>46.2</v>
      </c>
      <c r="P13" s="553">
        <v>52.4</v>
      </c>
      <c r="Q13" s="553">
        <v>62.3</v>
      </c>
      <c r="R13" s="553">
        <v>65.7</v>
      </c>
      <c r="S13" s="140"/>
      <c r="T13" s="9"/>
      <c r="U13" s="9"/>
      <c r="V13" s="9"/>
      <c r="W13" s="9"/>
      <c r="X13" s="542"/>
      <c r="Y13" s="542"/>
    </row>
    <row r="14" spans="1:25" s="273" customFormat="1" x14ac:dyDescent="0.35">
      <c r="A14" s="374" t="s">
        <v>186</v>
      </c>
      <c r="B14" s="327">
        <v>0</v>
      </c>
      <c r="C14" s="327">
        <v>0.5</v>
      </c>
      <c r="D14" s="327">
        <v>0.5</v>
      </c>
      <c r="E14" s="149">
        <v>1</v>
      </c>
      <c r="F14" s="292">
        <v>0.3</v>
      </c>
      <c r="G14" s="327">
        <v>0.3</v>
      </c>
      <c r="H14" s="553">
        <v>0.8</v>
      </c>
      <c r="I14" s="553">
        <v>0.8</v>
      </c>
      <c r="J14" s="552"/>
      <c r="K14" s="553">
        <v>0</v>
      </c>
      <c r="L14" s="553">
        <v>0</v>
      </c>
      <c r="M14" s="553">
        <v>0</v>
      </c>
      <c r="N14" s="554">
        <v>0.3</v>
      </c>
      <c r="O14" s="555">
        <v>0.3</v>
      </c>
      <c r="P14" s="553">
        <v>0.3</v>
      </c>
      <c r="Q14" s="553">
        <v>0.5</v>
      </c>
      <c r="R14" s="553">
        <v>0.5</v>
      </c>
      <c r="S14" s="140"/>
      <c r="T14" s="9"/>
      <c r="U14" s="9"/>
      <c r="V14" s="9"/>
      <c r="W14" s="9"/>
      <c r="X14" s="542"/>
      <c r="Y14" s="542"/>
    </row>
    <row r="15" spans="1:25" x14ac:dyDescent="0.35">
      <c r="A15" s="57" t="s">
        <v>183</v>
      </c>
      <c r="B15" s="327">
        <v>48.9</v>
      </c>
      <c r="C15" s="327">
        <v>48.9</v>
      </c>
      <c r="D15" s="327">
        <v>50.4</v>
      </c>
      <c r="E15" s="149">
        <v>60.4</v>
      </c>
      <c r="F15" s="292">
        <v>63.9</v>
      </c>
      <c r="G15" s="327">
        <v>64.7</v>
      </c>
      <c r="H15" s="553">
        <v>71.8</v>
      </c>
      <c r="I15" s="553">
        <v>74.3</v>
      </c>
      <c r="J15" s="556"/>
      <c r="K15" s="553">
        <v>47.7</v>
      </c>
      <c r="L15" s="553">
        <v>47.9</v>
      </c>
      <c r="M15" s="553">
        <v>49.3</v>
      </c>
      <c r="N15" s="554">
        <v>60.2</v>
      </c>
      <c r="O15" s="555">
        <v>64.599999999999994</v>
      </c>
      <c r="P15" s="553">
        <v>65.5</v>
      </c>
      <c r="Q15" s="553">
        <v>73.7</v>
      </c>
      <c r="R15" s="553">
        <v>76.8</v>
      </c>
      <c r="S15" s="140"/>
      <c r="T15" s="9"/>
      <c r="U15" s="9"/>
      <c r="V15" s="9"/>
      <c r="W15" s="9"/>
      <c r="X15" s="542"/>
      <c r="Y15" s="542"/>
    </row>
    <row r="16" spans="1:25" x14ac:dyDescent="0.35">
      <c r="A16" s="374" t="s">
        <v>188</v>
      </c>
      <c r="B16" s="327">
        <v>8.6999999999999993</v>
      </c>
      <c r="C16" s="327">
        <v>8.8000000000000007</v>
      </c>
      <c r="D16" s="327">
        <v>9.5</v>
      </c>
      <c r="E16" s="149">
        <v>10</v>
      </c>
      <c r="F16" s="292">
        <v>9.8000000000000007</v>
      </c>
      <c r="G16" s="327">
        <v>9.6999999999999993</v>
      </c>
      <c r="H16" s="553">
        <v>10</v>
      </c>
      <c r="I16" s="553">
        <v>9.9</v>
      </c>
      <c r="J16" s="556"/>
      <c r="K16" s="553">
        <v>7.8</v>
      </c>
      <c r="L16" s="553">
        <v>8.1</v>
      </c>
      <c r="M16" s="553">
        <v>8.6</v>
      </c>
      <c r="N16" s="554">
        <v>9.1999999999999993</v>
      </c>
      <c r="O16" s="555">
        <v>9.5</v>
      </c>
      <c r="P16" s="553">
        <v>9.4</v>
      </c>
      <c r="Q16" s="553">
        <v>9.8000000000000007</v>
      </c>
      <c r="R16" s="553">
        <v>9.8000000000000007</v>
      </c>
      <c r="S16" s="140"/>
      <c r="T16" s="9"/>
      <c r="U16" s="9"/>
      <c r="V16" s="9"/>
      <c r="W16" s="9"/>
      <c r="X16" s="542"/>
      <c r="Y16" s="542"/>
    </row>
    <row r="17" spans="1:28" x14ac:dyDescent="0.35">
      <c r="A17" s="57" t="s">
        <v>184</v>
      </c>
      <c r="B17" s="327">
        <v>42.6</v>
      </c>
      <c r="C17" s="327">
        <v>40.9</v>
      </c>
      <c r="D17" s="327">
        <v>41.1</v>
      </c>
      <c r="E17" s="149">
        <v>48.7</v>
      </c>
      <c r="F17" s="292">
        <v>50.8</v>
      </c>
      <c r="G17" s="327">
        <v>50</v>
      </c>
      <c r="H17" s="553">
        <v>49.4</v>
      </c>
      <c r="I17" s="553">
        <v>47.7</v>
      </c>
      <c r="J17" s="553"/>
      <c r="K17" s="553">
        <v>40</v>
      </c>
      <c r="L17" s="553">
        <v>38.5</v>
      </c>
      <c r="M17" s="553">
        <v>38.9</v>
      </c>
      <c r="N17" s="554">
        <v>47.6</v>
      </c>
      <c r="O17" s="555">
        <v>50.5</v>
      </c>
      <c r="P17" s="553">
        <v>49.3</v>
      </c>
      <c r="Q17" s="553">
        <v>49</v>
      </c>
      <c r="R17" s="553">
        <v>47.4</v>
      </c>
      <c r="S17" s="140"/>
      <c r="T17" s="2"/>
      <c r="U17" s="2"/>
      <c r="V17" s="2"/>
      <c r="W17" s="2"/>
      <c r="X17" s="542"/>
      <c r="Y17" s="542"/>
    </row>
    <row r="18" spans="1:28" x14ac:dyDescent="0.35">
      <c r="A18" s="374" t="s">
        <v>189</v>
      </c>
      <c r="B18" s="327">
        <v>6.5</v>
      </c>
      <c r="C18" s="327">
        <v>5.9</v>
      </c>
      <c r="D18" s="327">
        <v>5.8</v>
      </c>
      <c r="E18" s="149">
        <v>5.6</v>
      </c>
      <c r="F18" s="292">
        <v>5.6</v>
      </c>
      <c r="G18" s="327">
        <v>5.6</v>
      </c>
      <c r="H18" s="553">
        <v>5.5</v>
      </c>
      <c r="I18" s="553">
        <v>5.2</v>
      </c>
      <c r="J18" s="556"/>
      <c r="K18" s="553">
        <v>4.7</v>
      </c>
      <c r="L18" s="553">
        <v>4.4000000000000004</v>
      </c>
      <c r="M18" s="553">
        <v>4.3</v>
      </c>
      <c r="N18" s="554">
        <v>4.4000000000000004</v>
      </c>
      <c r="O18" s="555">
        <v>4.5999999999999996</v>
      </c>
      <c r="P18" s="553">
        <v>4.5</v>
      </c>
      <c r="Q18" s="553">
        <v>4.4000000000000004</v>
      </c>
      <c r="R18" s="553">
        <v>4.2</v>
      </c>
      <c r="S18" s="140"/>
      <c r="U18" s="544"/>
      <c r="V18" s="545"/>
      <c r="W18" s="542"/>
      <c r="X18" s="542"/>
      <c r="Y18" s="542"/>
    </row>
    <row r="19" spans="1:28" x14ac:dyDescent="0.35">
      <c r="A19" s="171"/>
      <c r="B19" s="327"/>
      <c r="C19" s="370"/>
      <c r="D19" s="370"/>
      <c r="E19" s="371"/>
      <c r="F19" s="372"/>
      <c r="G19" s="564"/>
      <c r="H19" s="557"/>
      <c r="I19" s="557"/>
      <c r="J19" s="557"/>
      <c r="K19" s="558"/>
      <c r="L19" s="558"/>
      <c r="M19" s="557"/>
      <c r="N19" s="554"/>
      <c r="O19" s="559"/>
      <c r="P19" s="557"/>
      <c r="Q19" s="557"/>
      <c r="R19" s="557"/>
      <c r="S19" s="140"/>
      <c r="U19" s="546"/>
      <c r="V19" s="543"/>
      <c r="W19" s="542"/>
      <c r="X19" s="542"/>
      <c r="Y19" s="542"/>
    </row>
    <row r="20" spans="1:28" x14ac:dyDescent="0.35">
      <c r="A20" s="322" t="s">
        <v>190</v>
      </c>
      <c r="B20" s="327"/>
      <c r="C20" s="327"/>
      <c r="D20" s="327"/>
      <c r="E20" s="149"/>
      <c r="F20" s="292"/>
      <c r="G20" s="327"/>
      <c r="H20" s="553"/>
      <c r="I20" s="553"/>
      <c r="J20" s="553"/>
      <c r="K20" s="553"/>
      <c r="L20" s="465"/>
      <c r="M20" s="560"/>
      <c r="N20" s="554"/>
      <c r="O20" s="555"/>
      <c r="P20" s="553"/>
      <c r="Q20" s="553"/>
      <c r="R20" s="553"/>
      <c r="S20" s="140"/>
      <c r="U20" s="322"/>
      <c r="V20" s="543"/>
      <c r="W20" s="542"/>
      <c r="X20" s="542"/>
      <c r="Y20" s="542"/>
    </row>
    <row r="21" spans="1:28" x14ac:dyDescent="0.35">
      <c r="A21" s="57" t="s">
        <v>386</v>
      </c>
      <c r="B21" s="327">
        <v>46.6</v>
      </c>
      <c r="C21" s="327">
        <v>45.5</v>
      </c>
      <c r="D21" s="369">
        <v>44.4</v>
      </c>
      <c r="E21" s="149">
        <v>44.4</v>
      </c>
      <c r="F21" s="292">
        <v>47.5</v>
      </c>
      <c r="G21" s="327">
        <v>48.8</v>
      </c>
      <c r="H21" s="553">
        <v>47</v>
      </c>
      <c r="I21" s="553">
        <v>45.5</v>
      </c>
      <c r="J21" s="556"/>
      <c r="K21" s="553">
        <v>47.2</v>
      </c>
      <c r="L21" s="553">
        <v>45.8</v>
      </c>
      <c r="M21" s="527">
        <v>44.7</v>
      </c>
      <c r="N21" s="561">
        <v>44.8</v>
      </c>
      <c r="O21" s="555">
        <v>48.3</v>
      </c>
      <c r="P21" s="553">
        <v>49.6</v>
      </c>
      <c r="Q21" s="553">
        <v>48</v>
      </c>
      <c r="R21" s="553">
        <v>46.5</v>
      </c>
      <c r="S21" s="390"/>
      <c r="T21" s="278"/>
      <c r="U21" s="544"/>
      <c r="V21" s="215"/>
      <c r="W21" s="542"/>
      <c r="X21" s="542"/>
      <c r="Y21" s="542"/>
      <c r="Z21" s="278"/>
      <c r="AA21" s="392"/>
      <c r="AB21" s="278"/>
    </row>
    <row r="22" spans="1:28" ht="6" customHeight="1" x14ac:dyDescent="0.35">
      <c r="A22" s="373"/>
      <c r="B22" s="373"/>
      <c r="C22" s="373"/>
      <c r="D22" s="373"/>
      <c r="E22" s="373"/>
      <c r="F22" s="373"/>
      <c r="G22" s="373"/>
      <c r="H22" s="373"/>
      <c r="I22" s="373"/>
      <c r="J22" s="373"/>
      <c r="K22" s="373"/>
      <c r="L22" s="373"/>
      <c r="M22" s="373"/>
      <c r="N22" s="373"/>
      <c r="O22" s="373"/>
      <c r="P22" s="373"/>
      <c r="Q22" s="373"/>
      <c r="R22" s="373"/>
      <c r="S22" s="140"/>
      <c r="U22" s="542"/>
      <c r="V22" s="542"/>
      <c r="W22" s="542"/>
      <c r="X22" s="542"/>
      <c r="Y22" s="542"/>
    </row>
    <row r="23" spans="1:28" x14ac:dyDescent="0.35">
      <c r="A23" s="140"/>
      <c r="B23" s="140"/>
      <c r="C23" s="140"/>
      <c r="D23" s="140"/>
      <c r="E23" s="140"/>
      <c r="F23" s="140"/>
      <c r="G23" s="140"/>
      <c r="H23" s="140"/>
      <c r="I23" s="140"/>
      <c r="J23" s="140"/>
      <c r="K23" s="140"/>
      <c r="L23" s="140"/>
      <c r="M23" s="140"/>
      <c r="N23" s="140"/>
      <c r="O23" s="140"/>
      <c r="P23" s="140"/>
      <c r="R23" s="183" t="s">
        <v>82</v>
      </c>
      <c r="S23" s="140"/>
      <c r="U23" s="542"/>
      <c r="V23" s="542"/>
      <c r="W23" s="542"/>
      <c r="X23" s="542"/>
      <c r="Y23" s="542"/>
    </row>
    <row r="24" spans="1:28" x14ac:dyDescent="0.35">
      <c r="A24" s="140"/>
      <c r="B24" s="140"/>
      <c r="C24" s="140"/>
      <c r="D24" s="140"/>
      <c r="E24" s="140"/>
      <c r="F24" s="140"/>
      <c r="G24" s="140"/>
      <c r="H24" s="140"/>
      <c r="I24" s="140"/>
      <c r="J24" s="140"/>
      <c r="K24" s="140"/>
      <c r="L24" s="140"/>
      <c r="M24" s="140"/>
      <c r="N24" s="140"/>
      <c r="O24" s="140"/>
      <c r="P24" s="140"/>
      <c r="Q24" s="140"/>
      <c r="R24" s="140"/>
      <c r="S24" s="140"/>
      <c r="U24" s="542"/>
      <c r="V24" s="542"/>
      <c r="W24" s="542"/>
      <c r="X24" s="542"/>
      <c r="Y24" s="542"/>
    </row>
    <row r="25" spans="1:28" x14ac:dyDescent="0.35">
      <c r="A25" s="924" t="s">
        <v>70</v>
      </c>
      <c r="B25" s="924"/>
      <c r="C25" s="924"/>
      <c r="D25" s="924"/>
      <c r="E25" s="924"/>
      <c r="F25" s="924"/>
      <c r="G25" s="924"/>
      <c r="H25" s="924"/>
      <c r="I25" s="924"/>
      <c r="J25" s="924"/>
      <c r="K25" s="924"/>
      <c r="L25" s="924"/>
      <c r="M25" s="924"/>
      <c r="N25" s="924"/>
      <c r="O25" s="924"/>
      <c r="P25" s="924"/>
      <c r="Q25" s="924"/>
      <c r="R25" s="600"/>
      <c r="S25" s="140"/>
    </row>
    <row r="26" spans="1:28" x14ac:dyDescent="0.35">
      <c r="A26" s="924" t="s">
        <v>683</v>
      </c>
      <c r="B26" s="924"/>
      <c r="C26" s="924"/>
      <c r="D26" s="924"/>
      <c r="E26" s="924"/>
      <c r="F26" s="924"/>
      <c r="G26" s="924"/>
      <c r="H26" s="924"/>
      <c r="I26" s="924"/>
      <c r="J26" s="924"/>
      <c r="K26" s="924"/>
      <c r="L26" s="924"/>
      <c r="M26" s="924"/>
      <c r="N26" s="924"/>
      <c r="O26" s="924"/>
      <c r="P26" s="924"/>
      <c r="Q26" s="924"/>
      <c r="R26" s="600"/>
    </row>
    <row r="27" spans="1:28" ht="27" customHeight="1" x14ac:dyDescent="0.35">
      <c r="A27" s="916" t="s">
        <v>196</v>
      </c>
      <c r="B27" s="916"/>
      <c r="C27" s="916"/>
      <c r="D27" s="916"/>
      <c r="E27" s="916"/>
      <c r="F27" s="916"/>
      <c r="G27" s="916"/>
      <c r="H27" s="916"/>
      <c r="I27" s="916"/>
      <c r="J27" s="916"/>
      <c r="K27" s="916"/>
      <c r="L27" s="916"/>
      <c r="M27" s="916"/>
      <c r="N27" s="916"/>
      <c r="O27" s="916"/>
      <c r="P27" s="916"/>
      <c r="Q27" s="916"/>
      <c r="R27" s="601"/>
    </row>
    <row r="28" spans="1:28" ht="25.5" customHeight="1" x14ac:dyDescent="0.35">
      <c r="A28" s="916" t="s">
        <v>197</v>
      </c>
      <c r="B28" s="916"/>
      <c r="C28" s="916"/>
      <c r="D28" s="916"/>
      <c r="E28" s="916"/>
      <c r="F28" s="916"/>
      <c r="G28" s="916"/>
      <c r="H28" s="916"/>
      <c r="I28" s="916"/>
      <c r="J28" s="916"/>
      <c r="K28" s="916"/>
      <c r="L28" s="916"/>
      <c r="M28" s="916"/>
      <c r="N28" s="916"/>
      <c r="O28" s="916"/>
      <c r="P28" s="916"/>
      <c r="Q28" s="916"/>
      <c r="R28" s="601"/>
    </row>
    <row r="29" spans="1:28" ht="35.25" customHeight="1" x14ac:dyDescent="0.35">
      <c r="A29" s="916" t="s">
        <v>160</v>
      </c>
      <c r="B29" s="916"/>
      <c r="C29" s="916"/>
      <c r="D29" s="916"/>
      <c r="E29" s="916"/>
      <c r="F29" s="916"/>
      <c r="G29" s="916"/>
      <c r="H29" s="916"/>
      <c r="I29" s="916"/>
      <c r="J29" s="916"/>
      <c r="K29" s="916"/>
      <c r="L29" s="916"/>
      <c r="M29" s="916"/>
      <c r="N29" s="916"/>
      <c r="O29" s="916"/>
      <c r="P29" s="916"/>
      <c r="Q29" s="916"/>
      <c r="R29" s="601"/>
    </row>
    <row r="30" spans="1:28" s="390" customFormat="1" ht="15" customHeight="1" x14ac:dyDescent="0.35">
      <c r="A30" s="926" t="s">
        <v>381</v>
      </c>
      <c r="B30" s="926"/>
      <c r="C30" s="926"/>
      <c r="D30" s="926"/>
      <c r="E30" s="926"/>
      <c r="F30" s="926"/>
      <c r="G30" s="926"/>
      <c r="H30" s="926"/>
      <c r="I30" s="926"/>
      <c r="J30" s="926"/>
      <c r="K30" s="926"/>
      <c r="L30" s="926"/>
      <c r="M30" s="926"/>
      <c r="N30" s="926"/>
      <c r="O30" s="926"/>
      <c r="P30" s="926"/>
      <c r="Q30" s="926"/>
      <c r="R30" s="606"/>
    </row>
    <row r="31" spans="1:28" x14ac:dyDescent="0.35">
      <c r="A31" s="921" t="s">
        <v>138</v>
      </c>
      <c r="B31" s="921"/>
      <c r="C31" s="921"/>
      <c r="D31" s="921"/>
      <c r="E31" s="921"/>
      <c r="F31" s="921"/>
      <c r="G31" s="921"/>
      <c r="H31" s="921"/>
      <c r="I31" s="921"/>
      <c r="J31" s="921"/>
      <c r="K31" s="921"/>
      <c r="L31" s="921"/>
      <c r="M31" s="921"/>
      <c r="N31" s="921"/>
      <c r="O31" s="921"/>
      <c r="P31" s="921"/>
      <c r="Q31" s="921"/>
      <c r="R31" s="604"/>
    </row>
    <row r="32" spans="1:28" ht="23.25" customHeight="1" x14ac:dyDescent="0.35">
      <c r="A32" s="922" t="s">
        <v>382</v>
      </c>
      <c r="B32" s="922"/>
      <c r="C32" s="922"/>
      <c r="D32" s="922"/>
      <c r="E32" s="922"/>
      <c r="F32" s="922"/>
      <c r="G32" s="922"/>
      <c r="H32" s="922"/>
      <c r="I32" s="922"/>
      <c r="J32" s="922"/>
      <c r="K32" s="922"/>
      <c r="L32" s="922"/>
      <c r="M32" s="922"/>
      <c r="N32" s="922"/>
      <c r="O32" s="922"/>
      <c r="P32" s="922"/>
      <c r="Q32" s="922"/>
      <c r="R32" s="603"/>
    </row>
    <row r="33" spans="1:18" ht="12.75" customHeight="1" x14ac:dyDescent="0.35">
      <c r="A33" s="922" t="s">
        <v>383</v>
      </c>
      <c r="B33" s="922"/>
      <c r="C33" s="922"/>
      <c r="D33" s="922"/>
      <c r="E33" s="922"/>
      <c r="F33" s="922"/>
      <c r="G33" s="922"/>
      <c r="H33" s="922"/>
      <c r="I33" s="922"/>
      <c r="J33" s="922"/>
      <c r="K33" s="922"/>
      <c r="L33" s="922"/>
      <c r="M33" s="922"/>
      <c r="N33" s="922"/>
      <c r="O33" s="922"/>
      <c r="P33" s="922"/>
      <c r="Q33" s="922"/>
      <c r="R33" s="603"/>
    </row>
    <row r="34" spans="1:18" ht="12.75" customHeight="1" x14ac:dyDescent="0.35">
      <c r="A34" s="922" t="s">
        <v>384</v>
      </c>
      <c r="B34" s="922"/>
      <c r="C34" s="922"/>
      <c r="D34" s="922"/>
      <c r="E34" s="922"/>
      <c r="F34" s="922"/>
      <c r="G34" s="922"/>
      <c r="H34" s="922"/>
      <c r="I34" s="922"/>
      <c r="J34" s="922"/>
      <c r="K34" s="922"/>
      <c r="L34" s="922"/>
      <c r="M34" s="922"/>
      <c r="N34" s="922"/>
      <c r="O34" s="922"/>
      <c r="P34" s="922"/>
      <c r="Q34" s="922"/>
      <c r="R34" s="603"/>
    </row>
  </sheetData>
  <sheetProtection sheet="1" objects="1" scenarios="1"/>
  <mergeCells count="12">
    <mergeCell ref="A34:Q34"/>
    <mergeCell ref="B5:G5"/>
    <mergeCell ref="K5:P5"/>
    <mergeCell ref="A25:Q25"/>
    <mergeCell ref="A26:Q26"/>
    <mergeCell ref="A33:Q33"/>
    <mergeCell ref="A27:Q27"/>
    <mergeCell ref="A28:Q28"/>
    <mergeCell ref="A29:Q29"/>
    <mergeCell ref="A31:Q31"/>
    <mergeCell ref="A32:Q32"/>
    <mergeCell ref="A30:Q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2.75" x14ac:dyDescent="0.35"/>
  <cols>
    <col min="1" max="1" width="34.73046875" customWidth="1"/>
    <col min="2" max="2" width="10.1328125" customWidth="1"/>
    <col min="3" max="3" width="9.59765625" customWidth="1"/>
    <col min="4" max="4" width="9.59765625" style="390" customWidth="1"/>
    <col min="5" max="5" width="2" customWidth="1"/>
    <col min="6" max="6" width="10.1328125" customWidth="1"/>
    <col min="7" max="7" width="9.59765625" customWidth="1"/>
    <col min="8" max="8" width="9.59765625" style="390" customWidth="1"/>
  </cols>
  <sheetData>
    <row r="1" spans="1:9" ht="13.15" x14ac:dyDescent="0.35">
      <c r="A1" s="96" t="s">
        <v>194</v>
      </c>
      <c r="C1" s="69"/>
      <c r="D1" s="69"/>
      <c r="E1" s="69"/>
      <c r="G1" s="390"/>
      <c r="I1" s="390"/>
    </row>
    <row r="2" spans="1:9" ht="13.15" x14ac:dyDescent="0.35">
      <c r="A2" s="69" t="s">
        <v>685</v>
      </c>
      <c r="B2" s="1"/>
      <c r="C2" s="1"/>
      <c r="D2" s="1"/>
      <c r="E2" s="1"/>
      <c r="F2" s="1"/>
      <c r="G2" s="1"/>
      <c r="H2" s="1"/>
    </row>
    <row r="3" spans="1:9" x14ac:dyDescent="0.35">
      <c r="A3" s="65" t="s">
        <v>0</v>
      </c>
      <c r="B3" s="1"/>
      <c r="C3" s="1"/>
      <c r="D3" s="1"/>
      <c r="E3" s="1"/>
      <c r="F3" s="1"/>
      <c r="G3" s="1"/>
      <c r="H3" s="1"/>
    </row>
    <row r="4" spans="1:9" x14ac:dyDescent="0.35">
      <c r="A4" s="71"/>
      <c r="B4" s="71"/>
      <c r="C4" s="71"/>
      <c r="D4" s="71"/>
      <c r="E4" s="71"/>
      <c r="F4" s="71"/>
      <c r="G4" s="71"/>
      <c r="H4" s="71"/>
    </row>
    <row r="5" spans="1:9" ht="22.5" customHeight="1" x14ac:dyDescent="0.35">
      <c r="A5" s="84"/>
      <c r="B5" s="923" t="s">
        <v>169</v>
      </c>
      <c r="C5" s="923"/>
      <c r="D5" s="923"/>
      <c r="E5" s="287"/>
      <c r="F5" s="923" t="s">
        <v>170</v>
      </c>
      <c r="G5" s="923"/>
      <c r="H5" s="923"/>
    </row>
    <row r="6" spans="1:9" x14ac:dyDescent="0.35">
      <c r="A6" s="108"/>
      <c r="B6" s="289" t="s">
        <v>159</v>
      </c>
      <c r="C6" s="289" t="s">
        <v>146</v>
      </c>
      <c r="D6" s="602" t="s">
        <v>466</v>
      </c>
      <c r="E6" s="288"/>
      <c r="F6" s="304" t="s">
        <v>159</v>
      </c>
      <c r="G6" s="289" t="s">
        <v>146</v>
      </c>
      <c r="H6" s="602" t="s">
        <v>466</v>
      </c>
    </row>
    <row r="7" spans="1:9" x14ac:dyDescent="0.35">
      <c r="A7" s="3"/>
      <c r="B7" s="4"/>
      <c r="C7" s="4"/>
      <c r="D7" s="4"/>
      <c r="E7" s="4"/>
      <c r="F7" s="4"/>
      <c r="G7" s="4"/>
      <c r="H7" s="4"/>
    </row>
    <row r="8" spans="1:9" x14ac:dyDescent="0.35">
      <c r="A8" s="326" t="s">
        <v>5</v>
      </c>
      <c r="B8" s="4"/>
      <c r="C8" s="4"/>
      <c r="D8" s="4"/>
      <c r="E8" s="4"/>
      <c r="F8" s="4"/>
      <c r="G8" s="4"/>
      <c r="H8" s="4"/>
    </row>
    <row r="9" spans="1:9" x14ac:dyDescent="0.35">
      <c r="A9" s="55" t="s">
        <v>6</v>
      </c>
      <c r="B9" s="205">
        <v>313304</v>
      </c>
      <c r="C9" s="205">
        <v>307954</v>
      </c>
      <c r="D9" s="205">
        <v>301070</v>
      </c>
      <c r="E9" s="3"/>
      <c r="F9" s="205">
        <v>282378</v>
      </c>
      <c r="G9" s="205">
        <v>275606</v>
      </c>
      <c r="H9" s="205">
        <v>268527</v>
      </c>
    </row>
    <row r="10" spans="1:9" x14ac:dyDescent="0.35">
      <c r="A10" s="55" t="s">
        <v>7</v>
      </c>
      <c r="B10" s="205">
        <v>297720</v>
      </c>
      <c r="C10" s="205">
        <v>292471</v>
      </c>
      <c r="D10" s="205">
        <v>286570</v>
      </c>
      <c r="E10" s="3"/>
      <c r="F10" s="205">
        <v>271068</v>
      </c>
      <c r="G10" s="205">
        <v>265083</v>
      </c>
      <c r="H10" s="205">
        <v>259332</v>
      </c>
    </row>
    <row r="11" spans="1:9" x14ac:dyDescent="0.35">
      <c r="A11" s="45" t="s">
        <v>8</v>
      </c>
      <c r="B11" s="205">
        <v>611024</v>
      </c>
      <c r="C11" s="205">
        <v>600425</v>
      </c>
      <c r="D11" s="205">
        <v>587640</v>
      </c>
      <c r="E11" s="3"/>
      <c r="F11" s="205">
        <v>553446</v>
      </c>
      <c r="G11" s="205">
        <v>540689</v>
      </c>
      <c r="H11" s="205">
        <v>527859</v>
      </c>
    </row>
    <row r="12" spans="1:9" x14ac:dyDescent="0.35">
      <c r="A12" s="29"/>
      <c r="B12" s="30"/>
      <c r="C12" s="206"/>
      <c r="D12" s="206"/>
      <c r="E12" s="3"/>
      <c r="F12" s="30"/>
      <c r="G12" s="206"/>
      <c r="H12" s="206"/>
    </row>
    <row r="13" spans="1:9" x14ac:dyDescent="0.35">
      <c r="A13" s="296" t="s">
        <v>176</v>
      </c>
      <c r="B13" s="100"/>
      <c r="C13" s="100"/>
      <c r="D13" s="100"/>
      <c r="E13" s="20"/>
      <c r="F13" s="100"/>
      <c r="G13" s="100"/>
      <c r="H13" s="100"/>
    </row>
    <row r="14" spans="1:9" x14ac:dyDescent="0.35">
      <c r="A14" s="55" t="s">
        <v>6</v>
      </c>
      <c r="B14" s="499">
        <v>45</v>
      </c>
      <c r="C14" s="327">
        <v>46</v>
      </c>
      <c r="D14" s="327">
        <v>41.8</v>
      </c>
      <c r="E14" s="339"/>
      <c r="F14" s="499">
        <v>46.3</v>
      </c>
      <c r="G14" s="327">
        <v>47.7</v>
      </c>
      <c r="H14" s="327">
        <v>43.7</v>
      </c>
    </row>
    <row r="15" spans="1:9" x14ac:dyDescent="0.35">
      <c r="A15" s="55" t="s">
        <v>7</v>
      </c>
      <c r="B15" s="499">
        <v>49.9</v>
      </c>
      <c r="C15" s="327">
        <v>51.1</v>
      </c>
      <c r="D15" s="327">
        <v>47.6</v>
      </c>
      <c r="E15" s="339"/>
      <c r="F15" s="499">
        <v>50.7</v>
      </c>
      <c r="G15" s="327">
        <v>52.3</v>
      </c>
      <c r="H15" s="327">
        <v>49</v>
      </c>
    </row>
    <row r="16" spans="1:9" x14ac:dyDescent="0.35">
      <c r="A16" s="45" t="s">
        <v>8</v>
      </c>
      <c r="B16" s="345">
        <v>47.4</v>
      </c>
      <c r="C16" s="327">
        <v>48.5</v>
      </c>
      <c r="D16" s="327">
        <v>44.6</v>
      </c>
      <c r="F16" s="503">
        <v>48.4</v>
      </c>
      <c r="G16" s="327">
        <v>49.9</v>
      </c>
      <c r="H16" s="327">
        <v>46.3</v>
      </c>
    </row>
    <row r="17" spans="1:13" x14ac:dyDescent="0.35">
      <c r="A17" s="45"/>
      <c r="B17" s="500"/>
      <c r="C17" s="340"/>
      <c r="D17" s="340"/>
      <c r="E17" s="341"/>
      <c r="F17" s="504"/>
      <c r="G17" s="340"/>
      <c r="H17" s="340"/>
    </row>
    <row r="18" spans="1:13" x14ac:dyDescent="0.35">
      <c r="A18" s="297" t="s">
        <v>147</v>
      </c>
      <c r="B18" s="345"/>
      <c r="C18" s="34"/>
      <c r="D18" s="34"/>
      <c r="E18" s="342"/>
      <c r="F18" s="504"/>
      <c r="G18" s="34"/>
      <c r="H18" s="34"/>
    </row>
    <row r="19" spans="1:13" x14ac:dyDescent="0.35">
      <c r="A19" s="56" t="s">
        <v>10</v>
      </c>
      <c r="B19" s="501">
        <v>10.1</v>
      </c>
      <c r="C19" s="327">
        <v>10.1</v>
      </c>
      <c r="D19" s="327">
        <v>9.3000000000000007</v>
      </c>
      <c r="E19" s="339"/>
      <c r="F19" s="503">
        <v>10.4</v>
      </c>
      <c r="G19" s="327">
        <v>10.5</v>
      </c>
      <c r="H19" s="327">
        <v>9.9</v>
      </c>
      <c r="I19" s="278"/>
      <c r="J19" s="278"/>
      <c r="K19" s="278"/>
      <c r="L19" s="278"/>
      <c r="M19" s="278"/>
    </row>
    <row r="20" spans="1:13" x14ac:dyDescent="0.35">
      <c r="A20" s="56" t="s">
        <v>11</v>
      </c>
      <c r="B20" s="501">
        <v>9.4</v>
      </c>
      <c r="C20" s="327">
        <v>9.3000000000000007</v>
      </c>
      <c r="D20" s="327">
        <v>8.4</v>
      </c>
      <c r="E20" s="249"/>
      <c r="F20" s="503">
        <v>9.6999999999999993</v>
      </c>
      <c r="G20" s="327">
        <v>9.8000000000000007</v>
      </c>
      <c r="H20" s="327">
        <v>9</v>
      </c>
      <c r="I20" s="378"/>
    </row>
    <row r="21" spans="1:13" x14ac:dyDescent="0.35">
      <c r="A21" s="56" t="s">
        <v>171</v>
      </c>
      <c r="B21" s="501">
        <v>12.6</v>
      </c>
      <c r="C21" s="327">
        <v>13.6</v>
      </c>
      <c r="D21" s="327">
        <v>12.5</v>
      </c>
      <c r="E21" s="339"/>
      <c r="F21" s="503">
        <v>12.6</v>
      </c>
      <c r="G21" s="327">
        <v>13.8</v>
      </c>
      <c r="H21" s="327">
        <v>12.6</v>
      </c>
      <c r="I21" s="378"/>
    </row>
    <row r="22" spans="1:13" x14ac:dyDescent="0.35">
      <c r="A22" s="56" t="s">
        <v>172</v>
      </c>
      <c r="B22" s="501">
        <v>15.3</v>
      </c>
      <c r="C22" s="327">
        <v>15.4</v>
      </c>
      <c r="D22" s="327">
        <v>14.4</v>
      </c>
      <c r="E22" s="89"/>
      <c r="F22" s="503">
        <v>15.6</v>
      </c>
      <c r="G22" s="327">
        <v>15.8</v>
      </c>
      <c r="H22" s="327">
        <v>14.9</v>
      </c>
      <c r="I22" s="378"/>
    </row>
    <row r="23" spans="1:13" x14ac:dyDescent="0.35">
      <c r="A23" s="1"/>
      <c r="B23" s="502"/>
      <c r="C23" s="343"/>
      <c r="D23" s="343"/>
      <c r="E23" s="344"/>
      <c r="F23" s="504"/>
      <c r="G23" s="343"/>
      <c r="H23" s="343"/>
    </row>
    <row r="24" spans="1:13" x14ac:dyDescent="0.35">
      <c r="A24" s="298" t="s">
        <v>166</v>
      </c>
      <c r="B24" s="501"/>
      <c r="C24" s="341"/>
      <c r="D24" s="341"/>
      <c r="E24" s="341"/>
      <c r="F24" s="504"/>
      <c r="G24" s="341"/>
      <c r="H24" s="341"/>
    </row>
    <row r="25" spans="1:13" s="273" customFormat="1" x14ac:dyDescent="0.35">
      <c r="A25" s="56" t="s">
        <v>167</v>
      </c>
      <c r="B25" s="501">
        <v>12.9</v>
      </c>
      <c r="C25" s="327">
        <v>12.7</v>
      </c>
      <c r="D25" s="327">
        <v>11.3</v>
      </c>
      <c r="E25" s="89"/>
      <c r="F25" s="503">
        <v>13.1</v>
      </c>
      <c r="G25" s="327">
        <v>12.9</v>
      </c>
      <c r="H25" s="327">
        <v>11.5</v>
      </c>
      <c r="I25" s="378"/>
    </row>
    <row r="26" spans="1:13" s="273" customFormat="1" x14ac:dyDescent="0.35">
      <c r="A26" s="56" t="s">
        <v>173</v>
      </c>
      <c r="B26" s="501">
        <v>2.4</v>
      </c>
      <c r="C26" s="327">
        <v>2.8</v>
      </c>
      <c r="D26" s="327">
        <v>3.1</v>
      </c>
      <c r="E26" s="341"/>
      <c r="F26" s="503">
        <v>2.6</v>
      </c>
      <c r="G26" s="327">
        <v>2.9</v>
      </c>
      <c r="H26" s="327">
        <v>3.4</v>
      </c>
      <c r="I26" s="378"/>
    </row>
    <row r="27" spans="1:13" s="273" customFormat="1" x14ac:dyDescent="0.35">
      <c r="A27" s="56"/>
      <c r="B27" s="501"/>
      <c r="C27" s="327"/>
      <c r="D27" s="327"/>
      <c r="E27" s="341"/>
      <c r="F27" s="503"/>
      <c r="G27" s="327"/>
      <c r="H27" s="327"/>
    </row>
    <row r="28" spans="1:13" s="273" customFormat="1" x14ac:dyDescent="0.35">
      <c r="A28" s="297" t="s">
        <v>191</v>
      </c>
      <c r="B28" s="501"/>
      <c r="C28" s="327"/>
      <c r="D28" s="327"/>
      <c r="E28" s="341"/>
      <c r="F28" s="503"/>
      <c r="G28" s="327"/>
      <c r="H28" s="327"/>
    </row>
    <row r="29" spans="1:13" s="273" customFormat="1" x14ac:dyDescent="0.35">
      <c r="A29" s="56" t="s">
        <v>171</v>
      </c>
      <c r="B29" s="871">
        <v>2.4</v>
      </c>
      <c r="C29" s="327">
        <v>2.6</v>
      </c>
      <c r="D29" s="327">
        <v>2.7</v>
      </c>
      <c r="E29" s="341"/>
      <c r="F29" s="871">
        <v>2.5</v>
      </c>
      <c r="G29" s="327">
        <v>2.7</v>
      </c>
      <c r="H29" s="327">
        <v>2.8</v>
      </c>
    </row>
    <row r="30" spans="1:13" s="273" customFormat="1" x14ac:dyDescent="0.35">
      <c r="A30" s="56" t="s">
        <v>172</v>
      </c>
      <c r="B30" s="871">
        <v>2.9</v>
      </c>
      <c r="C30" s="327">
        <v>2.8</v>
      </c>
      <c r="D30" s="327">
        <v>2.8</v>
      </c>
      <c r="E30" s="341"/>
      <c r="F30" s="871">
        <v>3</v>
      </c>
      <c r="G30" s="327">
        <v>2.9</v>
      </c>
      <c r="H30" s="327">
        <v>2.9</v>
      </c>
    </row>
    <row r="31" spans="1:13" ht="6.75" customHeight="1" x14ac:dyDescent="0.35">
      <c r="A31" s="24"/>
      <c r="B31" s="25"/>
      <c r="C31" s="25"/>
      <c r="D31" s="25"/>
      <c r="E31" s="25"/>
      <c r="F31" s="25"/>
      <c r="G31" s="25"/>
      <c r="H31" s="25"/>
    </row>
    <row r="32" spans="1:13" x14ac:dyDescent="0.35">
      <c r="A32" s="111"/>
      <c r="B32" s="112" t="s">
        <v>32</v>
      </c>
      <c r="C32" s="112"/>
      <c r="D32" s="112"/>
      <c r="E32" s="112"/>
      <c r="F32" s="1"/>
      <c r="G32" s="183"/>
      <c r="H32" s="183" t="s">
        <v>82</v>
      </c>
    </row>
    <row r="33" spans="1:11" s="273" customFormat="1" ht="24" customHeight="1" x14ac:dyDescent="0.35">
      <c r="A33" s="918" t="s">
        <v>710</v>
      </c>
      <c r="B33" s="918"/>
      <c r="C33" s="918"/>
      <c r="D33" s="918"/>
      <c r="E33" s="918"/>
      <c r="F33" s="918"/>
      <c r="G33" s="918"/>
      <c r="H33" s="918"/>
    </row>
    <row r="34" spans="1:11" s="273" customFormat="1" x14ac:dyDescent="0.35">
      <c r="A34" s="929" t="s">
        <v>168</v>
      </c>
      <c r="B34" s="929"/>
      <c r="C34" s="929"/>
      <c r="D34" s="929"/>
      <c r="E34" s="929"/>
      <c r="F34" s="929"/>
      <c r="G34" s="929"/>
      <c r="H34" s="929"/>
    </row>
    <row r="35" spans="1:11" ht="15.75" customHeight="1" x14ac:dyDescent="0.35">
      <c r="A35" s="924" t="s">
        <v>174</v>
      </c>
      <c r="B35" s="924"/>
      <c r="C35" s="924"/>
      <c r="D35" s="924"/>
      <c r="E35" s="924"/>
      <c r="F35" s="924"/>
      <c r="G35" s="924"/>
      <c r="H35" s="924"/>
    </row>
    <row r="36" spans="1:11" ht="36.75" customHeight="1" x14ac:dyDescent="0.35">
      <c r="A36" s="918" t="s">
        <v>716</v>
      </c>
      <c r="B36" s="918"/>
      <c r="C36" s="918"/>
      <c r="D36" s="918"/>
      <c r="E36" s="918"/>
      <c r="F36" s="918"/>
      <c r="G36" s="918"/>
      <c r="H36" s="918"/>
    </row>
    <row r="37" spans="1:11" ht="23.25" customHeight="1" x14ac:dyDescent="0.35">
      <c r="A37" s="916" t="s">
        <v>139</v>
      </c>
      <c r="B37" s="916"/>
      <c r="C37" s="916"/>
      <c r="D37" s="916"/>
      <c r="E37" s="916"/>
      <c r="F37" s="916"/>
      <c r="G37" s="916"/>
      <c r="H37" s="916"/>
    </row>
    <row r="38" spans="1:11" ht="29.25" customHeight="1" x14ac:dyDescent="0.35">
      <c r="A38" s="916" t="s">
        <v>83</v>
      </c>
      <c r="B38" s="916"/>
      <c r="C38" s="916"/>
      <c r="D38" s="916"/>
      <c r="E38" s="916"/>
      <c r="F38" s="916"/>
      <c r="G38" s="916"/>
      <c r="H38" s="916"/>
    </row>
    <row r="39" spans="1:11" s="273" customFormat="1" ht="24.75" customHeight="1" x14ac:dyDescent="0.35">
      <c r="A39" s="916" t="s">
        <v>175</v>
      </c>
      <c r="B39" s="916"/>
      <c r="C39" s="916"/>
      <c r="D39" s="916"/>
      <c r="E39" s="916"/>
      <c r="F39" s="916"/>
      <c r="G39" s="916"/>
      <c r="H39" s="916"/>
    </row>
    <row r="40" spans="1:11" ht="54.75" customHeight="1" x14ac:dyDescent="0.35">
      <c r="A40" s="916" t="s">
        <v>711</v>
      </c>
      <c r="B40" s="916"/>
      <c r="C40" s="916"/>
      <c r="D40" s="916"/>
      <c r="E40" s="916"/>
      <c r="F40" s="916"/>
      <c r="G40" s="916"/>
      <c r="H40" s="916"/>
      <c r="I40" s="301"/>
      <c r="J40" s="301"/>
      <c r="K40" s="301"/>
    </row>
    <row r="41" spans="1:11" s="273" customFormat="1" ht="22.5" customHeight="1" x14ac:dyDescent="0.35">
      <c r="A41" s="920" t="s">
        <v>712</v>
      </c>
      <c r="B41" s="920"/>
      <c r="C41" s="920"/>
      <c r="D41" s="920"/>
      <c r="E41" s="920"/>
      <c r="F41" s="920"/>
      <c r="G41" s="920"/>
      <c r="H41" s="920"/>
      <c r="I41" s="301"/>
      <c r="J41" s="301"/>
      <c r="K41" s="301"/>
    </row>
    <row r="42" spans="1:11" s="273" customFormat="1" ht="25.5" customHeight="1" x14ac:dyDescent="0.35">
      <c r="A42" s="920" t="s">
        <v>713</v>
      </c>
      <c r="B42" s="920"/>
      <c r="C42" s="920"/>
      <c r="D42" s="920"/>
      <c r="E42" s="920"/>
      <c r="F42" s="920"/>
      <c r="G42" s="920"/>
      <c r="H42" s="920"/>
      <c r="I42" s="302"/>
      <c r="J42" s="302"/>
      <c r="K42" s="302"/>
    </row>
    <row r="43" spans="1:11" ht="22.5" customHeight="1" x14ac:dyDescent="0.35">
      <c r="A43" s="928" t="s">
        <v>714</v>
      </c>
      <c r="B43" s="928"/>
      <c r="C43" s="928"/>
      <c r="D43" s="928"/>
      <c r="E43" s="928"/>
      <c r="F43" s="928"/>
      <c r="G43" s="928"/>
      <c r="H43" s="928"/>
    </row>
    <row r="44" spans="1:11" ht="12.75" customHeight="1" x14ac:dyDescent="0.35">
      <c r="A44" s="927" t="s">
        <v>715</v>
      </c>
      <c r="B44" s="927"/>
      <c r="C44" s="927"/>
      <c r="D44" s="927"/>
      <c r="E44" s="927"/>
      <c r="F44" s="927"/>
      <c r="G44" s="927"/>
      <c r="H44" s="927"/>
    </row>
  </sheetData>
  <sheetProtection sheet="1" objects="1" scenarios="1"/>
  <mergeCells count="14">
    <mergeCell ref="F5:H5"/>
    <mergeCell ref="B5:D5"/>
    <mergeCell ref="A40:H40"/>
    <mergeCell ref="A33:H33"/>
    <mergeCell ref="A34:H34"/>
    <mergeCell ref="A35:H35"/>
    <mergeCell ref="A36:H36"/>
    <mergeCell ref="A37:H37"/>
    <mergeCell ref="A44:H44"/>
    <mergeCell ref="A38:H38"/>
    <mergeCell ref="A39:H39"/>
    <mergeCell ref="A41:H41"/>
    <mergeCell ref="A42:H42"/>
    <mergeCell ref="A43:H43"/>
  </mergeCells>
  <hyperlinks>
    <hyperlink ref="A3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F357"/>
  </sheetPr>
  <dimension ref="A1:AW30"/>
  <sheetViews>
    <sheetView zoomScale="70" zoomScaleNormal="70" workbookViewId="0">
      <selection activeCell="A8" sqref="A8"/>
    </sheetView>
  </sheetViews>
  <sheetFormatPr defaultRowHeight="12.75" x14ac:dyDescent="0.35"/>
  <cols>
    <col min="1" max="1" width="31.73046875" customWidth="1"/>
    <col min="7" max="7" width="10.3984375" customWidth="1"/>
    <col min="10" max="11" width="9.1328125" style="390"/>
    <col min="21" max="22" width="9.1328125" style="390"/>
    <col min="32" max="33" width="9.1328125" style="390"/>
    <col min="36" max="46" width="9" style="390"/>
  </cols>
  <sheetData>
    <row r="1" spans="1:49" ht="13.15" x14ac:dyDescent="0.4">
      <c r="A1" s="394" t="s">
        <v>316</v>
      </c>
    </row>
    <row r="2" spans="1:49" s="390" customFormat="1" ht="13.15" x14ac:dyDescent="0.4">
      <c r="A2" s="394"/>
      <c r="B2" s="540"/>
      <c r="C2" s="540"/>
      <c r="D2" s="540"/>
      <c r="E2" s="540"/>
      <c r="F2" s="540"/>
      <c r="G2" s="540"/>
      <c r="H2" s="540"/>
      <c r="I2" s="540"/>
      <c r="L2" s="540"/>
      <c r="M2" s="540"/>
      <c r="N2" s="540"/>
      <c r="O2" s="540"/>
      <c r="P2" s="540"/>
      <c r="Q2" s="540"/>
      <c r="R2" s="540"/>
      <c r="S2" s="540"/>
      <c r="T2" s="540"/>
      <c r="W2" s="540"/>
      <c r="X2" s="540"/>
      <c r="Y2" s="540"/>
      <c r="Z2" s="540"/>
      <c r="AA2" s="540"/>
      <c r="AB2" s="540"/>
      <c r="AC2" s="540"/>
      <c r="AD2" s="540"/>
      <c r="AE2" s="540"/>
      <c r="AH2" s="540"/>
      <c r="AI2" s="540"/>
      <c r="AJ2" s="540"/>
      <c r="AK2" s="540"/>
      <c r="AL2" s="540"/>
      <c r="AM2" s="540"/>
      <c r="AN2" s="540"/>
      <c r="AO2" s="540"/>
      <c r="AP2" s="540"/>
      <c r="AQ2" s="540"/>
      <c r="AR2" s="540"/>
      <c r="AS2" s="540"/>
      <c r="AT2" s="540"/>
    </row>
    <row r="3" spans="1:49" s="607" customFormat="1" ht="26.25" x14ac:dyDescent="0.4">
      <c r="B3" s="541" t="s">
        <v>114</v>
      </c>
      <c r="C3" s="541" t="s">
        <v>273</v>
      </c>
      <c r="D3" s="541" t="s">
        <v>235</v>
      </c>
      <c r="E3" s="541" t="s">
        <v>467</v>
      </c>
      <c r="F3" s="541" t="s">
        <v>116</v>
      </c>
      <c r="G3" s="541" t="s">
        <v>468</v>
      </c>
      <c r="H3" s="541" t="s">
        <v>240</v>
      </c>
      <c r="I3" s="541" t="s">
        <v>236</v>
      </c>
      <c r="J3" s="541" t="s">
        <v>263</v>
      </c>
      <c r="K3" s="541" t="s">
        <v>264</v>
      </c>
      <c r="L3" s="541" t="s">
        <v>242</v>
      </c>
      <c r="M3" s="541" t="s">
        <v>115</v>
      </c>
      <c r="N3" s="541" t="s">
        <v>274</v>
      </c>
      <c r="O3" s="541" t="s">
        <v>237</v>
      </c>
      <c r="P3" s="541" t="s">
        <v>469</v>
      </c>
      <c r="Q3" s="541" t="s">
        <v>118</v>
      </c>
      <c r="R3" s="541" t="s">
        <v>470</v>
      </c>
      <c r="S3" s="541" t="s">
        <v>244</v>
      </c>
      <c r="T3" s="541" t="s">
        <v>238</v>
      </c>
      <c r="U3" s="541" t="s">
        <v>265</v>
      </c>
      <c r="V3" s="541" t="s">
        <v>266</v>
      </c>
      <c r="W3" s="541" t="s">
        <v>246</v>
      </c>
      <c r="X3" s="541" t="s">
        <v>117</v>
      </c>
      <c r="Y3" s="541" t="s">
        <v>272</v>
      </c>
      <c r="Z3" s="541" t="s">
        <v>247</v>
      </c>
      <c r="AA3" s="541" t="s">
        <v>471</v>
      </c>
      <c r="AB3" s="541" t="s">
        <v>202</v>
      </c>
      <c r="AC3" s="541" t="s">
        <v>464</v>
      </c>
      <c r="AD3" s="541" t="s">
        <v>248</v>
      </c>
      <c r="AE3" s="541" t="s">
        <v>271</v>
      </c>
      <c r="AF3" s="541" t="s">
        <v>267</v>
      </c>
      <c r="AG3" s="541" t="s">
        <v>268</v>
      </c>
      <c r="AH3" s="541" t="s">
        <v>250</v>
      </c>
      <c r="AI3" s="541" t="s">
        <v>251</v>
      </c>
      <c r="AJ3" s="541" t="s">
        <v>476</v>
      </c>
      <c r="AK3" s="541" t="s">
        <v>478</v>
      </c>
      <c r="AL3" s="541" t="s">
        <v>480</v>
      </c>
      <c r="AM3" s="541" t="s">
        <v>477</v>
      </c>
      <c r="AN3" s="541" t="s">
        <v>479</v>
      </c>
      <c r="AO3" s="541" t="s">
        <v>481</v>
      </c>
      <c r="AP3" s="541"/>
      <c r="AQ3" s="541"/>
      <c r="AR3" s="541"/>
      <c r="AS3" s="541"/>
      <c r="AT3" s="541"/>
      <c r="AU3" s="541" t="s">
        <v>103</v>
      </c>
      <c r="AV3" s="541" t="s">
        <v>104</v>
      </c>
      <c r="AW3" s="541" t="s">
        <v>102</v>
      </c>
    </row>
    <row r="4" spans="1:49" x14ac:dyDescent="0.35">
      <c r="A4" s="390" t="s">
        <v>129</v>
      </c>
      <c r="B4" s="140">
        <v>3153</v>
      </c>
      <c r="C4" s="140">
        <v>44.8</v>
      </c>
      <c r="D4" s="140">
        <v>98</v>
      </c>
      <c r="E4" s="140">
        <v>40.700000000000003</v>
      </c>
      <c r="F4" s="140">
        <v>33.700000000000003</v>
      </c>
      <c r="G4" s="140">
        <v>17.600000000000001</v>
      </c>
      <c r="H4" s="140">
        <v>246433</v>
      </c>
      <c r="I4" s="140">
        <v>-0.2</v>
      </c>
      <c r="J4" s="140">
        <v>-0.2</v>
      </c>
      <c r="K4" s="140">
        <v>-0.19</v>
      </c>
      <c r="L4" s="140">
        <v>99.3</v>
      </c>
      <c r="M4" s="140">
        <v>99.1</v>
      </c>
      <c r="N4" s="140">
        <v>49.5</v>
      </c>
      <c r="O4" s="140">
        <v>98.8</v>
      </c>
      <c r="P4" s="140">
        <v>46.3</v>
      </c>
      <c r="Q4" s="140">
        <v>44.3</v>
      </c>
      <c r="R4" s="140">
        <v>26</v>
      </c>
      <c r="S4" s="140">
        <v>243127</v>
      </c>
      <c r="T4" s="390">
        <v>0.2</v>
      </c>
      <c r="U4" s="390">
        <v>0.2</v>
      </c>
      <c r="V4" s="390">
        <v>0.21</v>
      </c>
      <c r="W4" s="390">
        <v>99.6</v>
      </c>
      <c r="X4" s="390">
        <v>99.5</v>
      </c>
      <c r="Y4" s="390">
        <v>47.1</v>
      </c>
      <c r="Z4" s="390">
        <v>98.4</v>
      </c>
      <c r="AA4" s="390">
        <v>43.5</v>
      </c>
      <c r="AB4" s="390">
        <v>38.9</v>
      </c>
      <c r="AC4" s="390">
        <v>21.7</v>
      </c>
      <c r="AD4" s="140">
        <v>489560</v>
      </c>
      <c r="AE4" s="547">
        <v>0</v>
      </c>
      <c r="AF4" s="140">
        <v>0</v>
      </c>
      <c r="AG4" s="140">
        <v>0</v>
      </c>
      <c r="AH4" s="390">
        <v>99.5</v>
      </c>
      <c r="AI4" s="390">
        <v>99.3</v>
      </c>
      <c r="AJ4" s="390">
        <v>61.9</v>
      </c>
      <c r="AK4" s="390">
        <v>68.3</v>
      </c>
      <c r="AL4" s="390">
        <v>65.099999999999994</v>
      </c>
      <c r="AM4" s="390">
        <v>19.2</v>
      </c>
      <c r="AN4" s="390">
        <v>29.3</v>
      </c>
      <c r="AO4" s="390">
        <v>24.2</v>
      </c>
      <c r="AU4" s="398">
        <v>261249</v>
      </c>
      <c r="AV4" s="398">
        <v>256507</v>
      </c>
      <c r="AW4" s="398">
        <v>517756</v>
      </c>
    </row>
    <row r="5" spans="1:49" x14ac:dyDescent="0.35">
      <c r="A5" s="390" t="s">
        <v>253</v>
      </c>
      <c r="B5" s="140">
        <v>1038</v>
      </c>
      <c r="C5" s="140">
        <v>43.5</v>
      </c>
      <c r="D5" s="140">
        <v>98</v>
      </c>
      <c r="E5" s="140">
        <v>38.299999999999997</v>
      </c>
      <c r="F5" s="140">
        <v>31.5</v>
      </c>
      <c r="G5" s="140">
        <v>15.9</v>
      </c>
      <c r="H5" s="140">
        <v>81394</v>
      </c>
      <c r="I5" s="140">
        <v>-0.26</v>
      </c>
      <c r="J5" s="140">
        <v>-0.27</v>
      </c>
      <c r="K5" s="140">
        <v>-0.25</v>
      </c>
      <c r="L5" s="140">
        <v>99.3</v>
      </c>
      <c r="M5" s="140">
        <v>99.1</v>
      </c>
      <c r="N5" s="140">
        <v>48.4</v>
      </c>
      <c r="O5" s="140">
        <v>98.8</v>
      </c>
      <c r="P5" s="140">
        <v>43.8</v>
      </c>
      <c r="Q5" s="140">
        <v>42</v>
      </c>
      <c r="R5" s="140">
        <v>23.6</v>
      </c>
      <c r="S5" s="140">
        <v>81365</v>
      </c>
      <c r="T5" s="390">
        <v>0.15</v>
      </c>
      <c r="U5" s="390">
        <v>0.14000000000000001</v>
      </c>
      <c r="V5" s="390">
        <v>0.16</v>
      </c>
      <c r="W5" s="390">
        <v>99.6</v>
      </c>
      <c r="X5" s="390">
        <v>99.5</v>
      </c>
      <c r="Y5" s="390">
        <v>46</v>
      </c>
      <c r="Z5" s="390">
        <v>98.4</v>
      </c>
      <c r="AA5" s="390">
        <v>41</v>
      </c>
      <c r="AB5" s="390">
        <v>36.700000000000003</v>
      </c>
      <c r="AC5" s="390">
        <v>19.7</v>
      </c>
      <c r="AD5" s="140">
        <v>162759</v>
      </c>
      <c r="AE5" s="390">
        <v>-0.06</v>
      </c>
      <c r="AF5" s="390">
        <v>-0.06</v>
      </c>
      <c r="AG5" s="390">
        <v>-0.05</v>
      </c>
      <c r="AH5" s="390">
        <v>99.5</v>
      </c>
      <c r="AI5" s="390">
        <v>99.3</v>
      </c>
      <c r="AJ5" s="390">
        <v>60</v>
      </c>
      <c r="AK5" s="390">
        <v>66.400000000000006</v>
      </c>
      <c r="AL5" s="390">
        <v>63.2</v>
      </c>
      <c r="AM5" s="390">
        <v>17.600000000000001</v>
      </c>
      <c r="AN5" s="390">
        <v>27</v>
      </c>
      <c r="AO5" s="390">
        <v>22.3</v>
      </c>
      <c r="AU5" s="398">
        <v>86273</v>
      </c>
      <c r="AV5" s="398">
        <v>85833</v>
      </c>
      <c r="AW5" s="398">
        <v>172106</v>
      </c>
    </row>
    <row r="6" spans="1:49" x14ac:dyDescent="0.35">
      <c r="A6" s="390" t="s">
        <v>254</v>
      </c>
      <c r="B6" s="140">
        <v>2095</v>
      </c>
      <c r="C6" s="140">
        <v>45.5</v>
      </c>
      <c r="D6" s="140">
        <v>98.2</v>
      </c>
      <c r="E6" s="140">
        <v>42.1</v>
      </c>
      <c r="F6" s="140">
        <v>34.799999999999997</v>
      </c>
      <c r="G6" s="140">
        <v>18.5</v>
      </c>
      <c r="H6" s="140">
        <v>164331</v>
      </c>
      <c r="I6" s="140">
        <v>-0.16</v>
      </c>
      <c r="J6" s="140">
        <v>-0.17</v>
      </c>
      <c r="K6" s="140">
        <v>-0.15</v>
      </c>
      <c r="L6" s="140">
        <v>99.4</v>
      </c>
      <c r="M6" s="140">
        <v>99.2</v>
      </c>
      <c r="N6" s="140">
        <v>50.2</v>
      </c>
      <c r="O6" s="140">
        <v>98.9</v>
      </c>
      <c r="P6" s="140">
        <v>47.6</v>
      </c>
      <c r="Q6" s="140">
        <v>45.6</v>
      </c>
      <c r="R6" s="140">
        <v>27.2</v>
      </c>
      <c r="S6" s="140">
        <v>161079</v>
      </c>
      <c r="T6" s="390">
        <v>0.23</v>
      </c>
      <c r="U6" s="390">
        <v>0.23</v>
      </c>
      <c r="V6" s="390">
        <v>0.24</v>
      </c>
      <c r="W6" s="390">
        <v>99.6</v>
      </c>
      <c r="X6" s="390">
        <v>99.5</v>
      </c>
      <c r="Y6" s="390">
        <v>47.8</v>
      </c>
      <c r="Z6" s="390">
        <v>98.5</v>
      </c>
      <c r="AA6" s="390">
        <v>44.8</v>
      </c>
      <c r="AB6" s="390">
        <v>40.1</v>
      </c>
      <c r="AC6" s="390">
        <v>22.8</v>
      </c>
      <c r="AD6" s="140">
        <v>325410</v>
      </c>
      <c r="AE6" s="390">
        <v>0.03</v>
      </c>
      <c r="AF6" s="390">
        <v>0.03</v>
      </c>
      <c r="AG6" s="390">
        <v>0.04</v>
      </c>
      <c r="AH6" s="390">
        <v>99.5</v>
      </c>
      <c r="AI6" s="390">
        <v>99.4</v>
      </c>
      <c r="AJ6" s="390">
        <v>63</v>
      </c>
      <c r="AK6" s="390">
        <v>69.400000000000006</v>
      </c>
      <c r="AL6" s="390">
        <v>66.2</v>
      </c>
      <c r="AM6" s="390">
        <v>20.100000000000001</v>
      </c>
      <c r="AN6" s="390">
        <v>30.5</v>
      </c>
      <c r="AO6" s="390">
        <v>25.2</v>
      </c>
      <c r="AU6" s="398">
        <v>174061</v>
      </c>
      <c r="AV6" s="398">
        <v>169856</v>
      </c>
      <c r="AW6" s="398">
        <v>343917</v>
      </c>
    </row>
    <row r="7" spans="1:49" x14ac:dyDescent="0.35">
      <c r="A7" s="390" t="s">
        <v>255</v>
      </c>
      <c r="B7" s="140">
        <v>593</v>
      </c>
      <c r="C7" s="140">
        <v>40.200000000000003</v>
      </c>
      <c r="D7" s="140">
        <v>97.9</v>
      </c>
      <c r="E7" s="140">
        <v>29.9</v>
      </c>
      <c r="F7" s="140">
        <v>25.3</v>
      </c>
      <c r="G7" s="140">
        <v>9.6999999999999993</v>
      </c>
      <c r="H7" s="140">
        <v>41288</v>
      </c>
      <c r="I7" s="140">
        <v>-0.28999999999999998</v>
      </c>
      <c r="J7" s="140">
        <v>-0.31</v>
      </c>
      <c r="K7" s="140">
        <v>-0.28000000000000003</v>
      </c>
      <c r="L7" s="140">
        <v>99.1</v>
      </c>
      <c r="M7" s="140">
        <v>98.7</v>
      </c>
      <c r="N7" s="140">
        <v>44.5</v>
      </c>
      <c r="O7" s="140">
        <v>98.5</v>
      </c>
      <c r="P7" s="140">
        <v>34.9</v>
      </c>
      <c r="Q7" s="140">
        <v>34.6</v>
      </c>
      <c r="R7" s="140">
        <v>15.8</v>
      </c>
      <c r="S7" s="140">
        <v>39191</v>
      </c>
      <c r="T7" s="390">
        <v>0.06</v>
      </c>
      <c r="U7" s="390">
        <v>0.05</v>
      </c>
      <c r="V7" s="390">
        <v>7.0000000000000007E-2</v>
      </c>
      <c r="W7" s="390">
        <v>99.4</v>
      </c>
      <c r="X7" s="390">
        <v>99.2</v>
      </c>
      <c r="Y7" s="390">
        <v>42.2</v>
      </c>
      <c r="Z7" s="390">
        <v>98.2</v>
      </c>
      <c r="AA7" s="390">
        <v>32.299999999999997</v>
      </c>
      <c r="AB7" s="390">
        <v>29.8</v>
      </c>
      <c r="AC7" s="390">
        <v>12.7</v>
      </c>
      <c r="AD7" s="140">
        <v>80479</v>
      </c>
      <c r="AE7" s="390">
        <v>-0.12</v>
      </c>
      <c r="AF7" s="390">
        <v>-0.13</v>
      </c>
      <c r="AG7" s="390">
        <v>-0.11</v>
      </c>
      <c r="AH7" s="390">
        <v>99.3</v>
      </c>
      <c r="AI7" s="390">
        <v>98.9</v>
      </c>
      <c r="AJ7" s="390">
        <v>50.6</v>
      </c>
      <c r="AK7" s="390">
        <v>57.3</v>
      </c>
      <c r="AL7" s="390">
        <v>53.9</v>
      </c>
      <c r="AM7" s="390">
        <v>11</v>
      </c>
      <c r="AN7" s="390">
        <v>18.399999999999999</v>
      </c>
      <c r="AO7" s="390">
        <v>14.6</v>
      </c>
      <c r="AU7" s="398">
        <v>44488</v>
      </c>
      <c r="AV7" s="398">
        <v>41971</v>
      </c>
      <c r="AW7" s="398">
        <v>86459</v>
      </c>
    </row>
    <row r="8" spans="1:49" x14ac:dyDescent="0.35">
      <c r="A8" s="390" t="s">
        <v>256</v>
      </c>
      <c r="B8" s="140">
        <v>1375</v>
      </c>
      <c r="C8" s="140">
        <v>47.6</v>
      </c>
      <c r="D8" s="140">
        <v>98.3</v>
      </c>
      <c r="E8" s="140">
        <v>46.6</v>
      </c>
      <c r="F8" s="140">
        <v>38.5</v>
      </c>
      <c r="G8" s="140">
        <v>21.9</v>
      </c>
      <c r="H8" s="140">
        <v>118956</v>
      </c>
      <c r="I8" s="140">
        <v>-0.1</v>
      </c>
      <c r="J8" s="140">
        <v>-0.11</v>
      </c>
      <c r="K8" s="140">
        <v>-0.1</v>
      </c>
      <c r="L8" s="140">
        <v>99.5</v>
      </c>
      <c r="M8" s="140">
        <v>99.4</v>
      </c>
      <c r="N8" s="140">
        <v>52.2</v>
      </c>
      <c r="O8" s="140">
        <v>99</v>
      </c>
      <c r="P8" s="140">
        <v>52.1</v>
      </c>
      <c r="Q8" s="140">
        <v>49.4</v>
      </c>
      <c r="R8" s="140">
        <v>31.2</v>
      </c>
      <c r="S8" s="140">
        <v>119427</v>
      </c>
      <c r="T8" s="390">
        <v>0.3</v>
      </c>
      <c r="U8" s="390">
        <v>0.28999999999999998</v>
      </c>
      <c r="V8" s="390">
        <v>0.3</v>
      </c>
      <c r="W8" s="390">
        <v>99.7</v>
      </c>
      <c r="X8" s="390">
        <v>99.6</v>
      </c>
      <c r="Y8" s="390">
        <v>49.9</v>
      </c>
      <c r="Z8" s="390">
        <v>98.7</v>
      </c>
      <c r="AA8" s="390">
        <v>49.4</v>
      </c>
      <c r="AB8" s="390">
        <v>44</v>
      </c>
      <c r="AC8" s="390">
        <v>26.5</v>
      </c>
      <c r="AD8" s="140">
        <v>238383</v>
      </c>
      <c r="AE8" s="390">
        <v>0.1</v>
      </c>
      <c r="AF8" s="390">
        <v>0.09</v>
      </c>
      <c r="AG8" s="390">
        <v>0.1</v>
      </c>
      <c r="AH8" s="390">
        <v>99.6</v>
      </c>
      <c r="AI8" s="390">
        <v>99.5</v>
      </c>
      <c r="AJ8" s="390">
        <v>67.599999999999994</v>
      </c>
      <c r="AK8" s="390">
        <v>73.599999999999994</v>
      </c>
      <c r="AL8" s="390">
        <v>70.599999999999994</v>
      </c>
      <c r="AM8" s="390">
        <v>23.6</v>
      </c>
      <c r="AN8" s="390">
        <v>34.700000000000003</v>
      </c>
      <c r="AO8" s="390">
        <v>29.2</v>
      </c>
      <c r="AU8" s="398">
        <v>125109</v>
      </c>
      <c r="AV8" s="398">
        <v>125174</v>
      </c>
      <c r="AW8" s="398">
        <v>250283</v>
      </c>
    </row>
    <row r="9" spans="1:49" x14ac:dyDescent="0.35">
      <c r="A9" s="390" t="s">
        <v>257</v>
      </c>
      <c r="B9" s="140">
        <v>53</v>
      </c>
      <c r="C9" s="140">
        <v>47.9</v>
      </c>
      <c r="D9" s="140">
        <v>98.5</v>
      </c>
      <c r="E9" s="140">
        <v>48.4</v>
      </c>
      <c r="F9" s="140">
        <v>48.8</v>
      </c>
      <c r="G9" s="140">
        <v>25.8</v>
      </c>
      <c r="H9" s="140">
        <v>1669</v>
      </c>
      <c r="I9" s="140">
        <v>7.0000000000000007E-2</v>
      </c>
      <c r="J9" s="140">
        <v>0.01</v>
      </c>
      <c r="K9" s="140">
        <v>0.13</v>
      </c>
      <c r="L9" s="140">
        <v>99.6</v>
      </c>
      <c r="M9" s="140">
        <v>99.4</v>
      </c>
      <c r="N9" s="140">
        <v>49.6</v>
      </c>
      <c r="O9" s="140">
        <v>98.4</v>
      </c>
      <c r="P9" s="140">
        <v>46.9</v>
      </c>
      <c r="Q9" s="140">
        <v>58.3</v>
      </c>
      <c r="R9" s="140">
        <v>32.200000000000003</v>
      </c>
      <c r="S9" s="140">
        <v>1329</v>
      </c>
      <c r="T9" s="390">
        <v>0.24</v>
      </c>
      <c r="U9" s="390">
        <v>0.18</v>
      </c>
      <c r="V9" s="390">
        <v>0.31</v>
      </c>
      <c r="W9" s="390">
        <v>99.3</v>
      </c>
      <c r="X9" s="390">
        <v>99.3</v>
      </c>
      <c r="Y9" s="390">
        <v>48.7</v>
      </c>
      <c r="Z9" s="390">
        <v>98.5</v>
      </c>
      <c r="AA9" s="390">
        <v>47.7</v>
      </c>
      <c r="AB9" s="390">
        <v>53</v>
      </c>
      <c r="AC9" s="390">
        <v>28.6</v>
      </c>
      <c r="AD9" s="140">
        <v>2998</v>
      </c>
      <c r="AE9" s="390">
        <v>0.15</v>
      </c>
      <c r="AF9" s="390">
        <v>0.1</v>
      </c>
      <c r="AG9" s="390">
        <v>0.19</v>
      </c>
      <c r="AH9" s="390">
        <v>99.5</v>
      </c>
      <c r="AI9" s="390">
        <v>99.4</v>
      </c>
      <c r="AJ9" s="390">
        <v>69.2</v>
      </c>
      <c r="AK9" s="390">
        <v>70.7</v>
      </c>
      <c r="AL9" s="390">
        <v>69.8</v>
      </c>
      <c r="AM9" s="390">
        <v>28</v>
      </c>
      <c r="AN9" s="390">
        <v>37.299999999999997</v>
      </c>
      <c r="AO9" s="390">
        <v>32.1</v>
      </c>
      <c r="AU9" s="398">
        <v>1864</v>
      </c>
      <c r="AV9" s="398">
        <v>1498</v>
      </c>
      <c r="AW9" s="398">
        <v>3362</v>
      </c>
    </row>
    <row r="10" spans="1:49" x14ac:dyDescent="0.35">
      <c r="A10" s="390" t="s">
        <v>258</v>
      </c>
      <c r="B10" s="140">
        <v>40</v>
      </c>
      <c r="C10" s="140">
        <v>36.700000000000003</v>
      </c>
      <c r="D10" s="140">
        <v>97.1</v>
      </c>
      <c r="E10" s="140">
        <v>26.6</v>
      </c>
      <c r="F10" s="140">
        <v>12.4</v>
      </c>
      <c r="G10" s="140">
        <v>1.7</v>
      </c>
      <c r="H10" s="140">
        <v>1759</v>
      </c>
      <c r="I10" s="140">
        <v>-0.86</v>
      </c>
      <c r="J10" s="140">
        <v>-0.92</v>
      </c>
      <c r="K10" s="140">
        <v>-0.81</v>
      </c>
      <c r="L10" s="140">
        <v>99.4</v>
      </c>
      <c r="M10" s="140">
        <v>98.7</v>
      </c>
      <c r="N10" s="140">
        <v>39.799999999999997</v>
      </c>
      <c r="O10" s="140">
        <v>97.6</v>
      </c>
      <c r="P10" s="140">
        <v>31.5</v>
      </c>
      <c r="Q10" s="140">
        <v>20.7</v>
      </c>
      <c r="R10" s="140">
        <v>7.4</v>
      </c>
      <c r="S10" s="140">
        <v>627</v>
      </c>
      <c r="T10" s="390">
        <v>-0.87</v>
      </c>
      <c r="U10" s="390">
        <v>-0.96</v>
      </c>
      <c r="V10" s="390">
        <v>-0.77</v>
      </c>
      <c r="W10" s="390">
        <v>99</v>
      </c>
      <c r="X10" s="390">
        <v>98.5</v>
      </c>
      <c r="Y10" s="390">
        <v>37.5</v>
      </c>
      <c r="Z10" s="390">
        <v>97.3</v>
      </c>
      <c r="AA10" s="390">
        <v>27.9</v>
      </c>
      <c r="AB10" s="390">
        <v>14.6</v>
      </c>
      <c r="AC10" s="390">
        <v>3.2</v>
      </c>
      <c r="AD10" s="140">
        <v>2386</v>
      </c>
      <c r="AE10" s="390">
        <v>-0.86</v>
      </c>
      <c r="AF10" s="390">
        <v>-0.91</v>
      </c>
      <c r="AG10" s="390">
        <v>-0.81</v>
      </c>
      <c r="AH10" s="390">
        <v>99.3</v>
      </c>
      <c r="AI10" s="390">
        <v>98.7</v>
      </c>
      <c r="AJ10" s="390">
        <v>50.3</v>
      </c>
      <c r="AK10" s="390">
        <v>60.4</v>
      </c>
      <c r="AL10" s="390">
        <v>53</v>
      </c>
      <c r="AM10" s="390">
        <v>1.9</v>
      </c>
      <c r="AN10" s="390">
        <v>9.1999999999999993</v>
      </c>
      <c r="AO10" s="390">
        <v>3.8</v>
      </c>
      <c r="AU10" s="398">
        <v>1883</v>
      </c>
      <c r="AV10" s="398">
        <v>672</v>
      </c>
      <c r="AW10" s="398">
        <v>2555</v>
      </c>
    </row>
    <row r="11" spans="1:49" x14ac:dyDescent="0.35">
      <c r="A11" s="390" t="s">
        <v>259</v>
      </c>
      <c r="B11" s="140">
        <v>34</v>
      </c>
      <c r="C11" s="140">
        <v>36.9</v>
      </c>
      <c r="D11" s="140">
        <v>97.2</v>
      </c>
      <c r="E11" s="140">
        <v>22.2</v>
      </c>
      <c r="F11" s="140">
        <v>9.9</v>
      </c>
      <c r="G11" s="140">
        <v>2</v>
      </c>
      <c r="H11" s="140">
        <v>659</v>
      </c>
      <c r="I11" s="140">
        <v>-0.68</v>
      </c>
      <c r="J11" s="140">
        <v>-0.77</v>
      </c>
      <c r="K11" s="140">
        <v>-0.57999999999999996</v>
      </c>
      <c r="L11" s="140">
        <v>98.3</v>
      </c>
      <c r="M11" s="140">
        <v>98.2</v>
      </c>
      <c r="N11" s="140">
        <v>35.799999999999997</v>
      </c>
      <c r="O11" s="140">
        <v>95.9</v>
      </c>
      <c r="P11" s="140">
        <v>19.399999999999999</v>
      </c>
      <c r="Q11" s="140">
        <v>8.5</v>
      </c>
      <c r="R11" s="140">
        <v>1.5</v>
      </c>
      <c r="S11" s="140">
        <v>505</v>
      </c>
      <c r="T11" s="390">
        <v>-0.69</v>
      </c>
      <c r="U11" s="390">
        <v>-0.8</v>
      </c>
      <c r="V11" s="390">
        <v>-0.59</v>
      </c>
      <c r="W11" s="390">
        <v>98</v>
      </c>
      <c r="X11" s="390">
        <v>97.4</v>
      </c>
      <c r="Y11" s="390">
        <v>36.5</v>
      </c>
      <c r="Z11" s="390">
        <v>96.7</v>
      </c>
      <c r="AA11" s="390">
        <v>21</v>
      </c>
      <c r="AB11" s="390">
        <v>9.3000000000000007</v>
      </c>
      <c r="AC11" s="390">
        <v>1.7</v>
      </c>
      <c r="AD11" s="140">
        <v>1164</v>
      </c>
      <c r="AE11" s="390">
        <v>-0.68</v>
      </c>
      <c r="AF11" s="390">
        <v>-0.75</v>
      </c>
      <c r="AG11" s="390">
        <v>-0.61</v>
      </c>
      <c r="AH11" s="390">
        <v>98.2</v>
      </c>
      <c r="AI11" s="390">
        <v>97.9</v>
      </c>
      <c r="AJ11" s="390">
        <v>44.2</v>
      </c>
      <c r="AK11" s="390">
        <v>44.2</v>
      </c>
      <c r="AL11" s="390">
        <v>44.2</v>
      </c>
      <c r="AM11" s="390">
        <v>2</v>
      </c>
      <c r="AN11" s="390">
        <v>2</v>
      </c>
      <c r="AO11" s="390">
        <v>2</v>
      </c>
      <c r="AU11" s="398">
        <v>717</v>
      </c>
      <c r="AV11" s="398">
        <v>541</v>
      </c>
      <c r="AW11" s="398">
        <v>1258</v>
      </c>
    </row>
    <row r="12" spans="1:49" x14ac:dyDescent="0.35">
      <c r="A12" s="390" t="s">
        <v>85</v>
      </c>
      <c r="B12" s="140">
        <v>17</v>
      </c>
      <c r="C12" s="140">
        <v>12.6</v>
      </c>
      <c r="D12" s="140">
        <v>46</v>
      </c>
      <c r="E12" s="140">
        <v>5</v>
      </c>
      <c r="F12" s="140">
        <v>3.6</v>
      </c>
      <c r="G12" s="140">
        <v>1.1000000000000001</v>
      </c>
      <c r="H12" s="140">
        <v>467</v>
      </c>
      <c r="I12" s="140">
        <v>-2.13</v>
      </c>
      <c r="J12" s="140">
        <v>-2.25</v>
      </c>
      <c r="K12" s="140">
        <v>-2.02</v>
      </c>
      <c r="L12" s="140">
        <v>68.2</v>
      </c>
      <c r="M12" s="140">
        <v>66.099999999999994</v>
      </c>
      <c r="N12" s="140">
        <v>16.3</v>
      </c>
      <c r="O12" s="140">
        <v>59.2</v>
      </c>
      <c r="P12" s="140">
        <v>4.8</v>
      </c>
      <c r="Q12" s="140">
        <v>1.2</v>
      </c>
      <c r="R12" s="140">
        <v>0</v>
      </c>
      <c r="S12" s="140">
        <v>401</v>
      </c>
      <c r="T12" s="390">
        <v>-2.06</v>
      </c>
      <c r="U12" s="390">
        <v>-2.1800000000000002</v>
      </c>
      <c r="V12" s="390">
        <v>-1.94</v>
      </c>
      <c r="W12" s="390">
        <v>81.2</v>
      </c>
      <c r="X12" s="390">
        <v>77.900000000000006</v>
      </c>
      <c r="Y12" s="390">
        <v>14.2</v>
      </c>
      <c r="Z12" s="390">
        <v>51.8</v>
      </c>
      <c r="AA12" s="390">
        <v>4.9000000000000004</v>
      </c>
      <c r="AB12" s="390">
        <v>2.6</v>
      </c>
      <c r="AC12" s="390">
        <v>0.6</v>
      </c>
      <c r="AD12" s="140">
        <v>868</v>
      </c>
      <c r="AE12" s="390">
        <v>-2.1</v>
      </c>
      <c r="AF12" s="390">
        <v>-2.1800000000000002</v>
      </c>
      <c r="AG12" s="390">
        <v>-2.02</v>
      </c>
      <c r="AH12" s="390">
        <v>74</v>
      </c>
      <c r="AI12" s="390">
        <v>71.3</v>
      </c>
      <c r="AJ12" s="390">
        <v>12</v>
      </c>
      <c r="AK12" s="390">
        <v>14.5</v>
      </c>
      <c r="AL12" s="390">
        <v>13.1</v>
      </c>
      <c r="AM12" s="390">
        <v>1.2</v>
      </c>
      <c r="AN12" s="390">
        <v>0</v>
      </c>
      <c r="AO12" s="390">
        <v>0.7</v>
      </c>
      <c r="AU12" s="398">
        <v>658</v>
      </c>
      <c r="AV12" s="398">
        <v>517</v>
      </c>
      <c r="AW12" s="398">
        <v>1175</v>
      </c>
    </row>
    <row r="13" spans="1:49" x14ac:dyDescent="0.35">
      <c r="A13" s="390" t="s">
        <v>260</v>
      </c>
      <c r="B13" s="140">
        <v>744</v>
      </c>
      <c r="C13" s="140">
        <v>3.1</v>
      </c>
      <c r="D13" s="140">
        <v>14.5</v>
      </c>
      <c r="E13" s="140">
        <v>0.4</v>
      </c>
      <c r="F13" s="140">
        <v>0</v>
      </c>
      <c r="G13" s="140">
        <v>0</v>
      </c>
      <c r="H13" s="140">
        <v>6757</v>
      </c>
      <c r="I13" s="140">
        <v>-1.72</v>
      </c>
      <c r="J13" s="140">
        <v>-1.75</v>
      </c>
      <c r="K13" s="140">
        <v>-1.69</v>
      </c>
      <c r="L13" s="140">
        <v>36.799999999999997</v>
      </c>
      <c r="M13" s="140">
        <v>35.1</v>
      </c>
      <c r="N13" s="140">
        <v>1.7</v>
      </c>
      <c r="O13" s="140">
        <v>7.2</v>
      </c>
      <c r="P13" s="140">
        <v>0.1</v>
      </c>
      <c r="Q13" s="140">
        <v>0</v>
      </c>
      <c r="R13" s="140">
        <v>0</v>
      </c>
      <c r="S13" s="140">
        <v>2587</v>
      </c>
      <c r="T13" s="390">
        <v>-1.58</v>
      </c>
      <c r="U13" s="390">
        <v>-1.62</v>
      </c>
      <c r="V13" s="390">
        <v>-1.53</v>
      </c>
      <c r="W13" s="390">
        <v>27</v>
      </c>
      <c r="X13" s="390">
        <v>25.7</v>
      </c>
      <c r="Y13" s="390">
        <v>2.7</v>
      </c>
      <c r="Z13" s="390">
        <v>12.5</v>
      </c>
      <c r="AA13" s="390">
        <v>0.3</v>
      </c>
      <c r="AB13" s="390">
        <v>0</v>
      </c>
      <c r="AC13" s="390">
        <v>0</v>
      </c>
      <c r="AD13" s="140">
        <v>9344</v>
      </c>
      <c r="AE13" s="390">
        <v>-1.68</v>
      </c>
      <c r="AF13" s="390">
        <v>-1.7</v>
      </c>
      <c r="AG13" s="390">
        <v>-1.65</v>
      </c>
      <c r="AH13" s="390">
        <v>34.1</v>
      </c>
      <c r="AI13" s="390">
        <v>32.4</v>
      </c>
      <c r="AJ13" s="390">
        <v>1.3</v>
      </c>
      <c r="AK13" s="390">
        <v>0.4</v>
      </c>
      <c r="AL13" s="390">
        <v>1</v>
      </c>
      <c r="AM13" s="390">
        <v>0</v>
      </c>
      <c r="AN13" s="390">
        <v>0</v>
      </c>
      <c r="AO13" s="390">
        <v>0</v>
      </c>
      <c r="AU13" s="398">
        <v>7278</v>
      </c>
      <c r="AV13" s="398">
        <v>2825</v>
      </c>
      <c r="AW13" s="398">
        <v>10103</v>
      </c>
    </row>
    <row r="14" spans="1:49" x14ac:dyDescent="0.35">
      <c r="A14" s="390" t="s">
        <v>261</v>
      </c>
      <c r="B14" s="140">
        <v>3897</v>
      </c>
      <c r="C14" s="140">
        <v>43.7</v>
      </c>
      <c r="D14" s="140">
        <v>95.7</v>
      </c>
      <c r="E14" s="140">
        <v>39.6</v>
      </c>
      <c r="F14" s="140">
        <v>32.799999999999997</v>
      </c>
      <c r="G14" s="140">
        <v>17.100000000000001</v>
      </c>
      <c r="H14" s="140">
        <v>253190</v>
      </c>
      <c r="I14" s="140">
        <v>-0.24</v>
      </c>
      <c r="J14" s="140">
        <v>-0.24</v>
      </c>
      <c r="K14" s="140">
        <v>-0.23</v>
      </c>
      <c r="L14" s="140">
        <v>97.6</v>
      </c>
      <c r="M14" s="140">
        <v>97.3</v>
      </c>
      <c r="N14" s="140">
        <v>49</v>
      </c>
      <c r="O14" s="140">
        <v>97.8</v>
      </c>
      <c r="P14" s="140">
        <v>45.7</v>
      </c>
      <c r="Q14" s="140">
        <v>43.8</v>
      </c>
      <c r="R14" s="140">
        <v>25.7</v>
      </c>
      <c r="S14" s="140">
        <v>245714</v>
      </c>
      <c r="T14" s="390">
        <v>0.18</v>
      </c>
      <c r="U14" s="390">
        <v>0.18</v>
      </c>
      <c r="V14" s="390">
        <v>0.19</v>
      </c>
      <c r="W14" s="390">
        <v>98.8</v>
      </c>
      <c r="X14" s="390">
        <v>98.6</v>
      </c>
      <c r="Y14" s="390">
        <v>46.3</v>
      </c>
      <c r="Z14" s="390">
        <v>96.7</v>
      </c>
      <c r="AA14" s="390">
        <v>42.6</v>
      </c>
      <c r="AB14" s="390">
        <v>38.200000000000003</v>
      </c>
      <c r="AC14" s="390">
        <v>21.3</v>
      </c>
      <c r="AD14" s="140">
        <v>498904</v>
      </c>
      <c r="AE14" s="390">
        <v>-0.03</v>
      </c>
      <c r="AF14" s="390">
        <v>-0.03</v>
      </c>
      <c r="AG14" s="390">
        <v>-0.03</v>
      </c>
      <c r="AH14" s="390">
        <v>98.2</v>
      </c>
      <c r="AI14" s="390">
        <v>98</v>
      </c>
      <c r="AJ14" s="390">
        <v>60.3</v>
      </c>
      <c r="AK14" s="390">
        <v>67.599999999999994</v>
      </c>
      <c r="AL14" s="390">
        <v>63.9</v>
      </c>
      <c r="AM14" s="390">
        <v>18.7</v>
      </c>
      <c r="AN14" s="390">
        <v>28.9</v>
      </c>
      <c r="AO14" s="390">
        <v>23.7</v>
      </c>
      <c r="AU14" s="398">
        <v>268527</v>
      </c>
      <c r="AV14" s="398">
        <v>259332</v>
      </c>
      <c r="AW14" s="398">
        <v>527859</v>
      </c>
    </row>
    <row r="15" spans="1:49" x14ac:dyDescent="0.35">
      <c r="A15" s="390" t="s">
        <v>43</v>
      </c>
      <c r="B15" s="140">
        <v>432</v>
      </c>
      <c r="C15" s="140">
        <v>5.5</v>
      </c>
      <c r="D15" s="140">
        <v>38.1</v>
      </c>
      <c r="E15" s="140">
        <v>1</v>
      </c>
      <c r="F15" s="140">
        <v>0.4</v>
      </c>
      <c r="G15" s="140" t="s">
        <v>412</v>
      </c>
      <c r="H15" s="140">
        <v>5591</v>
      </c>
      <c r="I15" s="140">
        <v>-3.13</v>
      </c>
      <c r="J15" s="140">
        <v>-3.16</v>
      </c>
      <c r="K15" s="140">
        <v>-3.09</v>
      </c>
      <c r="L15" s="140">
        <v>58.9</v>
      </c>
      <c r="M15" s="140">
        <v>54.2</v>
      </c>
      <c r="N15" s="140">
        <v>8.1</v>
      </c>
      <c r="O15" s="140">
        <v>45.3</v>
      </c>
      <c r="P15" s="140">
        <v>2.7</v>
      </c>
      <c r="Q15" s="140">
        <v>0.3</v>
      </c>
      <c r="R15" s="140" t="s">
        <v>412</v>
      </c>
      <c r="S15" s="140">
        <v>2757</v>
      </c>
      <c r="T15" s="390">
        <v>-3.04</v>
      </c>
      <c r="U15" s="390">
        <v>-3.09</v>
      </c>
      <c r="V15" s="390">
        <v>-3</v>
      </c>
      <c r="W15" s="390">
        <v>66.8</v>
      </c>
      <c r="X15" s="390">
        <v>62.4</v>
      </c>
      <c r="Y15" s="390">
        <v>6.4</v>
      </c>
      <c r="Z15" s="390">
        <v>40.5</v>
      </c>
      <c r="AA15" s="390">
        <v>1.6</v>
      </c>
      <c r="AB15" s="390">
        <v>0.3</v>
      </c>
      <c r="AC15" s="390">
        <v>0</v>
      </c>
      <c r="AD15" s="140">
        <v>8348</v>
      </c>
      <c r="AE15" s="390">
        <v>-3.1</v>
      </c>
      <c r="AF15" s="390">
        <v>-3.13</v>
      </c>
      <c r="AG15" s="390">
        <v>-3.07</v>
      </c>
      <c r="AH15" s="390">
        <v>61.5</v>
      </c>
      <c r="AI15" s="390">
        <v>57</v>
      </c>
      <c r="AJ15" s="390">
        <v>3.2</v>
      </c>
      <c r="AK15" s="390">
        <v>7.1</v>
      </c>
      <c r="AL15" s="390">
        <v>4.5</v>
      </c>
      <c r="AM15" s="390" t="s">
        <v>412</v>
      </c>
      <c r="AN15" s="390" t="s">
        <v>412</v>
      </c>
      <c r="AO15" s="390">
        <v>0</v>
      </c>
      <c r="AU15" s="398">
        <v>6495</v>
      </c>
      <c r="AV15" s="398">
        <v>3224</v>
      </c>
      <c r="AW15" s="398">
        <v>9719</v>
      </c>
    </row>
    <row r="16" spans="1:49" x14ac:dyDescent="0.35">
      <c r="A16" s="390" t="s">
        <v>42</v>
      </c>
      <c r="B16" s="140">
        <v>4329</v>
      </c>
      <c r="C16" s="140">
        <v>42.8</v>
      </c>
      <c r="D16" s="140">
        <v>94.4</v>
      </c>
      <c r="E16" s="140">
        <v>38.700000000000003</v>
      </c>
      <c r="F16" s="140">
        <v>32</v>
      </c>
      <c r="G16" s="140">
        <v>16.7</v>
      </c>
      <c r="H16" s="140">
        <v>258781</v>
      </c>
      <c r="I16" s="140">
        <v>-0.3</v>
      </c>
      <c r="J16" s="140">
        <v>-0.31</v>
      </c>
      <c r="K16" s="140">
        <v>-0.3</v>
      </c>
      <c r="L16" s="140">
        <v>96.7</v>
      </c>
      <c r="M16" s="140">
        <v>96.3</v>
      </c>
      <c r="N16" s="140">
        <v>48.5</v>
      </c>
      <c r="O16" s="140">
        <v>97.1</v>
      </c>
      <c r="P16" s="140">
        <v>45.2</v>
      </c>
      <c r="Q16" s="140">
        <v>43.3</v>
      </c>
      <c r="R16" s="140">
        <v>25.4</v>
      </c>
      <c r="S16" s="140">
        <v>248471</v>
      </c>
      <c r="T16" s="390">
        <v>0.15</v>
      </c>
      <c r="U16" s="390">
        <v>0.14000000000000001</v>
      </c>
      <c r="V16" s="390">
        <v>0.15</v>
      </c>
      <c r="W16" s="390">
        <v>98.4</v>
      </c>
      <c r="X16" s="390">
        <v>98.2</v>
      </c>
      <c r="Y16" s="390">
        <v>45.6</v>
      </c>
      <c r="Z16" s="390">
        <v>95.7</v>
      </c>
      <c r="AA16" s="390">
        <v>41.9</v>
      </c>
      <c r="AB16" s="390">
        <v>37.5</v>
      </c>
      <c r="AC16" s="390">
        <v>20.9</v>
      </c>
      <c r="AD16" s="140">
        <v>507252</v>
      </c>
      <c r="AE16" s="390">
        <v>-0.08</v>
      </c>
      <c r="AF16" s="390">
        <v>-0.08</v>
      </c>
      <c r="AG16" s="390">
        <v>-0.08</v>
      </c>
      <c r="AH16" s="390">
        <v>97.5</v>
      </c>
      <c r="AI16" s="390">
        <v>97.2</v>
      </c>
      <c r="AJ16" s="390">
        <v>58.9</v>
      </c>
      <c r="AK16" s="390">
        <v>66.8</v>
      </c>
      <c r="AL16" s="390">
        <v>62.8</v>
      </c>
      <c r="AM16" s="390">
        <v>18.3</v>
      </c>
      <c r="AN16" s="390">
        <v>28.6</v>
      </c>
      <c r="AO16" s="390">
        <v>23.3</v>
      </c>
      <c r="AU16" s="398">
        <v>275022</v>
      </c>
      <c r="AV16" s="398">
        <v>262556</v>
      </c>
      <c r="AW16" s="398">
        <v>537578</v>
      </c>
    </row>
    <row r="17" spans="1:49" x14ac:dyDescent="0.35">
      <c r="A17" s="390" t="s">
        <v>31</v>
      </c>
      <c r="B17" s="140">
        <v>56</v>
      </c>
      <c r="C17" s="140">
        <v>7.2</v>
      </c>
      <c r="D17" s="140">
        <v>21.6</v>
      </c>
      <c r="E17" s="140">
        <v>1</v>
      </c>
      <c r="F17" s="140" t="s">
        <v>412</v>
      </c>
      <c r="G17" s="140" t="s">
        <v>412</v>
      </c>
      <c r="H17" s="140">
        <v>213</v>
      </c>
      <c r="I17" s="140">
        <v>-1.64</v>
      </c>
      <c r="J17" s="140">
        <v>-1.81</v>
      </c>
      <c r="K17" s="140">
        <v>-1.48</v>
      </c>
      <c r="L17" s="140">
        <v>47.7</v>
      </c>
      <c r="M17" s="140">
        <v>46.3</v>
      </c>
      <c r="N17" s="140">
        <v>9.3000000000000007</v>
      </c>
      <c r="O17" s="140">
        <v>23.9</v>
      </c>
      <c r="P17" s="140">
        <v>5.0999999999999996</v>
      </c>
      <c r="Q17" s="140" t="s">
        <v>412</v>
      </c>
      <c r="R17" s="140" t="s">
        <v>412</v>
      </c>
      <c r="S17" s="140">
        <v>93</v>
      </c>
      <c r="T17" s="390">
        <v>-1.31</v>
      </c>
      <c r="U17" s="390">
        <v>-1.56</v>
      </c>
      <c r="V17" s="390">
        <v>-1.06</v>
      </c>
      <c r="W17" s="390">
        <v>48.7</v>
      </c>
      <c r="X17" s="390">
        <v>48.7</v>
      </c>
      <c r="Y17" s="390">
        <v>7.8</v>
      </c>
      <c r="Z17" s="390">
        <v>22.3</v>
      </c>
      <c r="AA17" s="390">
        <v>2.2000000000000002</v>
      </c>
      <c r="AB17" s="390">
        <v>1.5</v>
      </c>
      <c r="AC17" s="390" t="s">
        <v>412</v>
      </c>
      <c r="AD17" s="140">
        <v>306</v>
      </c>
      <c r="AE17" s="390">
        <v>-1.54</v>
      </c>
      <c r="AF17" s="390">
        <v>-1.68</v>
      </c>
      <c r="AG17" s="390">
        <v>-1.4</v>
      </c>
      <c r="AH17" s="390">
        <v>48</v>
      </c>
      <c r="AI17" s="390">
        <v>47</v>
      </c>
      <c r="AJ17" s="390">
        <v>3.1</v>
      </c>
      <c r="AK17" s="390">
        <v>8.5</v>
      </c>
      <c r="AL17" s="390">
        <v>4.7</v>
      </c>
      <c r="AM17" s="390" t="s">
        <v>412</v>
      </c>
      <c r="AN17" s="390" t="s">
        <v>412</v>
      </c>
      <c r="AO17" s="390" t="s">
        <v>412</v>
      </c>
      <c r="AU17" s="398">
        <v>287</v>
      </c>
      <c r="AV17" s="398">
        <v>117</v>
      </c>
      <c r="AW17" s="398">
        <v>404</v>
      </c>
    </row>
    <row r="18" spans="1:49" x14ac:dyDescent="0.35">
      <c r="A18" s="390" t="s">
        <v>18</v>
      </c>
      <c r="B18" s="140">
        <v>851</v>
      </c>
      <c r="C18" s="140">
        <v>32.700000000000003</v>
      </c>
      <c r="D18" s="140">
        <v>20</v>
      </c>
      <c r="E18" s="140">
        <v>12.8</v>
      </c>
      <c r="F18" s="140">
        <v>7.3</v>
      </c>
      <c r="G18" s="140">
        <v>4.8</v>
      </c>
      <c r="H18" s="140">
        <v>0</v>
      </c>
      <c r="I18" s="140" t="s">
        <v>269</v>
      </c>
      <c r="J18" s="140" t="s">
        <v>269</v>
      </c>
      <c r="K18" s="140" t="s">
        <v>269</v>
      </c>
      <c r="L18" s="140">
        <v>92.2</v>
      </c>
      <c r="M18" s="140">
        <v>92.1</v>
      </c>
      <c r="N18" s="140">
        <v>38.5</v>
      </c>
      <c r="O18" s="140">
        <v>26.1</v>
      </c>
      <c r="P18" s="140">
        <v>18.100000000000001</v>
      </c>
      <c r="Q18" s="140">
        <v>10.5</v>
      </c>
      <c r="R18" s="140">
        <v>7.9</v>
      </c>
      <c r="S18" s="140">
        <v>0</v>
      </c>
      <c r="T18" s="390" t="s">
        <v>269</v>
      </c>
      <c r="U18" s="390" t="s">
        <v>269</v>
      </c>
      <c r="V18" s="390" t="s">
        <v>269</v>
      </c>
      <c r="W18" s="390">
        <v>93.4</v>
      </c>
      <c r="X18" s="390">
        <v>93.4</v>
      </c>
      <c r="Y18" s="390">
        <v>35.6</v>
      </c>
      <c r="Z18" s="390">
        <v>23</v>
      </c>
      <c r="AA18" s="390">
        <v>15.4</v>
      </c>
      <c r="AB18" s="390">
        <v>8.9</v>
      </c>
      <c r="AC18" s="390">
        <v>6.4</v>
      </c>
      <c r="AD18" s="140">
        <v>0</v>
      </c>
      <c r="AE18" s="390" t="s">
        <v>269</v>
      </c>
      <c r="AF18" s="390" t="s">
        <v>269</v>
      </c>
      <c r="AG18" s="390" t="s">
        <v>269</v>
      </c>
      <c r="AH18" s="390">
        <v>92.8</v>
      </c>
      <c r="AI18" s="390">
        <v>92.7</v>
      </c>
      <c r="AJ18" s="390">
        <v>16.600000000000001</v>
      </c>
      <c r="AK18" s="390">
        <v>22.9</v>
      </c>
      <c r="AL18" s="390">
        <v>19.7</v>
      </c>
      <c r="AM18" s="390">
        <v>5.2</v>
      </c>
      <c r="AN18" s="390">
        <v>8.6999999999999993</v>
      </c>
      <c r="AO18" s="390">
        <v>6.9</v>
      </c>
      <c r="AU18" s="398">
        <v>24088</v>
      </c>
      <c r="AV18" s="398">
        <v>23263</v>
      </c>
      <c r="AW18" s="398">
        <v>47351</v>
      </c>
    </row>
    <row r="19" spans="1:49" x14ac:dyDescent="0.35">
      <c r="A19" s="390" t="s">
        <v>19</v>
      </c>
      <c r="B19" s="140">
        <v>266</v>
      </c>
      <c r="C19" s="140">
        <v>5.6</v>
      </c>
      <c r="D19" s="140">
        <v>21.6</v>
      </c>
      <c r="E19" s="140">
        <v>1.5</v>
      </c>
      <c r="F19" s="140" t="s">
        <v>412</v>
      </c>
      <c r="G19" s="140" t="s">
        <v>412</v>
      </c>
      <c r="H19" s="140">
        <v>0</v>
      </c>
      <c r="I19" s="140" t="s">
        <v>269</v>
      </c>
      <c r="J19" s="140" t="s">
        <v>269</v>
      </c>
      <c r="K19" s="140" t="s">
        <v>269</v>
      </c>
      <c r="L19" s="140">
        <v>50.9</v>
      </c>
      <c r="M19" s="140">
        <v>47.5</v>
      </c>
      <c r="N19" s="140">
        <v>4.7</v>
      </c>
      <c r="O19" s="140">
        <v>24</v>
      </c>
      <c r="P19" s="140">
        <v>0.8</v>
      </c>
      <c r="Q19" s="140" t="s">
        <v>412</v>
      </c>
      <c r="R19" s="140" t="s">
        <v>412</v>
      </c>
      <c r="S19" s="140">
        <v>0</v>
      </c>
      <c r="T19" s="390" t="s">
        <v>269</v>
      </c>
      <c r="U19" s="390" t="s">
        <v>269</v>
      </c>
      <c r="V19" s="390" t="s">
        <v>269</v>
      </c>
      <c r="W19" s="390">
        <v>47.8</v>
      </c>
      <c r="X19" s="390">
        <v>45.7</v>
      </c>
      <c r="Y19" s="390">
        <v>5.3</v>
      </c>
      <c r="Z19" s="390">
        <v>22.3</v>
      </c>
      <c r="AA19" s="390">
        <v>1.3</v>
      </c>
      <c r="AB19" s="390">
        <v>0</v>
      </c>
      <c r="AC19" s="390" t="s">
        <v>412</v>
      </c>
      <c r="AD19" s="140">
        <v>0</v>
      </c>
      <c r="AE19" s="390" t="s">
        <v>269</v>
      </c>
      <c r="AF19" s="390" t="s">
        <v>269</v>
      </c>
      <c r="AG19" s="390" t="s">
        <v>269</v>
      </c>
      <c r="AH19" s="390">
        <v>50.1</v>
      </c>
      <c r="AI19" s="390">
        <v>47</v>
      </c>
      <c r="AJ19" s="390">
        <v>4.4000000000000004</v>
      </c>
      <c r="AK19" s="390">
        <v>2.4</v>
      </c>
      <c r="AL19" s="390">
        <v>3.8</v>
      </c>
      <c r="AM19" s="390" t="s">
        <v>412</v>
      </c>
      <c r="AN19" s="390" t="s">
        <v>412</v>
      </c>
      <c r="AO19" s="390" t="s">
        <v>412</v>
      </c>
      <c r="AU19" s="398">
        <v>1673</v>
      </c>
      <c r="AV19" s="398">
        <v>634</v>
      </c>
      <c r="AW19" s="398">
        <v>2307</v>
      </c>
    </row>
    <row r="20" spans="1:49" x14ac:dyDescent="0.35">
      <c r="A20" s="390" t="s">
        <v>262</v>
      </c>
      <c r="B20" s="140">
        <v>1173</v>
      </c>
      <c r="C20" s="140">
        <v>30.7</v>
      </c>
      <c r="D20" s="140">
        <v>20.100000000000001</v>
      </c>
      <c r="E20" s="140">
        <v>11.9</v>
      </c>
      <c r="F20" s="140">
        <v>6.8</v>
      </c>
      <c r="G20" s="140">
        <v>4.5</v>
      </c>
      <c r="H20" s="140">
        <v>213</v>
      </c>
      <c r="I20" s="140">
        <v>-1.64</v>
      </c>
      <c r="J20" s="140">
        <v>-1.81</v>
      </c>
      <c r="K20" s="140">
        <v>-1.48</v>
      </c>
      <c r="L20" s="140">
        <v>89.1</v>
      </c>
      <c r="M20" s="140">
        <v>88.7</v>
      </c>
      <c r="N20" s="140">
        <v>37.5</v>
      </c>
      <c r="O20" s="140">
        <v>26.1</v>
      </c>
      <c r="P20" s="140">
        <v>17.600000000000001</v>
      </c>
      <c r="Q20" s="140">
        <v>10.199999999999999</v>
      </c>
      <c r="R20" s="140">
        <v>7.7</v>
      </c>
      <c r="S20" s="140">
        <v>93</v>
      </c>
      <c r="T20" s="390">
        <v>-1.31</v>
      </c>
      <c r="U20" s="390">
        <v>-1.56</v>
      </c>
      <c r="V20" s="390">
        <v>-1.06</v>
      </c>
      <c r="W20" s="390">
        <v>92</v>
      </c>
      <c r="X20" s="390">
        <v>91.9</v>
      </c>
      <c r="Y20" s="390">
        <v>34</v>
      </c>
      <c r="Z20" s="390">
        <v>23</v>
      </c>
      <c r="AA20" s="390">
        <v>14.6</v>
      </c>
      <c r="AB20" s="390">
        <v>8.4</v>
      </c>
      <c r="AC20" s="390">
        <v>6</v>
      </c>
      <c r="AD20" s="140">
        <v>306</v>
      </c>
      <c r="AE20" s="390">
        <v>-1.54</v>
      </c>
      <c r="AF20" s="390">
        <v>-1.68</v>
      </c>
      <c r="AG20" s="390">
        <v>-1.4</v>
      </c>
      <c r="AH20" s="390">
        <v>90.4</v>
      </c>
      <c r="AI20" s="390">
        <v>90.2</v>
      </c>
      <c r="AJ20" s="390">
        <v>15.6</v>
      </c>
      <c r="AK20" s="390">
        <v>22.3</v>
      </c>
      <c r="AL20" s="390">
        <v>18.8</v>
      </c>
      <c r="AM20" s="390">
        <v>4.8</v>
      </c>
      <c r="AN20" s="390">
        <v>8.5</v>
      </c>
      <c r="AO20" s="390">
        <v>6.5</v>
      </c>
      <c r="AU20" s="398">
        <v>26048</v>
      </c>
      <c r="AV20" s="398">
        <v>24014</v>
      </c>
      <c r="AW20" s="398">
        <v>50062</v>
      </c>
    </row>
    <row r="21" spans="1:49" x14ac:dyDescent="0.35">
      <c r="A21" s="390" t="s">
        <v>29</v>
      </c>
      <c r="B21" s="140">
        <v>1066</v>
      </c>
      <c r="C21" s="140">
        <v>3.6</v>
      </c>
      <c r="D21" s="140">
        <v>16</v>
      </c>
      <c r="E21" s="140">
        <v>0.6</v>
      </c>
      <c r="F21" s="140">
        <v>0.1</v>
      </c>
      <c r="G21" s="140" t="s">
        <v>412</v>
      </c>
      <c r="H21" s="140">
        <v>6970</v>
      </c>
      <c r="I21" s="140">
        <v>-1.71</v>
      </c>
      <c r="J21" s="140">
        <v>-1.74</v>
      </c>
      <c r="K21" s="140">
        <v>-1.69</v>
      </c>
      <c r="L21" s="140">
        <v>39.700000000000003</v>
      </c>
      <c r="M21" s="140">
        <v>37.700000000000003</v>
      </c>
      <c r="N21" s="140">
        <v>2.5</v>
      </c>
      <c r="O21" s="140">
        <v>10.7</v>
      </c>
      <c r="P21" s="140">
        <v>0.4</v>
      </c>
      <c r="Q21" s="140">
        <v>0.1</v>
      </c>
      <c r="R21" s="140" t="s">
        <v>412</v>
      </c>
      <c r="S21" s="140">
        <v>2680</v>
      </c>
      <c r="T21" s="390">
        <v>-1.57</v>
      </c>
      <c r="U21" s="390">
        <v>-1.61</v>
      </c>
      <c r="V21" s="390">
        <v>-1.52</v>
      </c>
      <c r="W21" s="390">
        <v>31.4</v>
      </c>
      <c r="X21" s="390">
        <v>30</v>
      </c>
      <c r="Y21" s="390">
        <v>3.3</v>
      </c>
      <c r="Z21" s="390">
        <v>14.6</v>
      </c>
      <c r="AA21" s="390">
        <v>0.5</v>
      </c>
      <c r="AB21" s="390">
        <v>0.1</v>
      </c>
      <c r="AC21" s="390" t="s">
        <v>412</v>
      </c>
      <c r="AD21" s="140">
        <v>9650</v>
      </c>
      <c r="AE21" s="390">
        <v>-1.67</v>
      </c>
      <c r="AF21" s="390">
        <v>-1.7</v>
      </c>
      <c r="AG21" s="390">
        <v>-1.65</v>
      </c>
      <c r="AH21" s="390">
        <v>37.4</v>
      </c>
      <c r="AI21" s="390">
        <v>35.5</v>
      </c>
      <c r="AJ21" s="390">
        <v>1.9</v>
      </c>
      <c r="AK21" s="390">
        <v>1</v>
      </c>
      <c r="AL21" s="390">
        <v>1.6</v>
      </c>
      <c r="AM21" s="390" t="s">
        <v>412</v>
      </c>
      <c r="AN21" s="390" t="s">
        <v>412</v>
      </c>
      <c r="AO21" s="390" t="s">
        <v>412</v>
      </c>
      <c r="AU21" s="398">
        <v>9238</v>
      </c>
      <c r="AV21" s="398">
        <v>3576</v>
      </c>
      <c r="AW21" s="398">
        <v>12814</v>
      </c>
    </row>
    <row r="22" spans="1:49" x14ac:dyDescent="0.35">
      <c r="A22" s="390" t="s">
        <v>20</v>
      </c>
      <c r="B22" s="140">
        <v>5516</v>
      </c>
      <c r="C22" s="140">
        <v>41.8</v>
      </c>
      <c r="D22" s="140">
        <v>88.1</v>
      </c>
      <c r="E22" s="140">
        <v>36.4</v>
      </c>
      <c r="F22" s="140">
        <v>29.8</v>
      </c>
      <c r="G22" s="140">
        <v>15.7</v>
      </c>
      <c r="H22" s="140">
        <v>258994</v>
      </c>
      <c r="I22" s="140">
        <v>-0.3</v>
      </c>
      <c r="J22" s="140">
        <v>-0.31</v>
      </c>
      <c r="K22" s="140">
        <v>-0.3</v>
      </c>
      <c r="L22" s="140">
        <v>96.4</v>
      </c>
      <c r="M22" s="140">
        <v>96</v>
      </c>
      <c r="N22" s="140">
        <v>47.6</v>
      </c>
      <c r="O22" s="140">
        <v>91.3</v>
      </c>
      <c r="P22" s="140">
        <v>42.9</v>
      </c>
      <c r="Q22" s="140">
        <v>40.5</v>
      </c>
      <c r="R22" s="140">
        <v>23.9</v>
      </c>
      <c r="S22" s="140">
        <v>248564</v>
      </c>
      <c r="T22" s="390">
        <v>0.15</v>
      </c>
      <c r="U22" s="390">
        <v>0.14000000000000001</v>
      </c>
      <c r="V22" s="390">
        <v>0.15</v>
      </c>
      <c r="W22" s="390">
        <v>98.2</v>
      </c>
      <c r="X22" s="390">
        <v>98</v>
      </c>
      <c r="Y22" s="390">
        <v>44.6</v>
      </c>
      <c r="Z22" s="390">
        <v>89.6</v>
      </c>
      <c r="AA22" s="390">
        <v>39.6</v>
      </c>
      <c r="AB22" s="390">
        <v>35</v>
      </c>
      <c r="AC22" s="390">
        <v>19.7</v>
      </c>
      <c r="AD22" s="140">
        <v>507558</v>
      </c>
      <c r="AE22" s="390">
        <v>-0.08</v>
      </c>
      <c r="AF22" s="390">
        <v>-0.09</v>
      </c>
      <c r="AG22" s="390">
        <v>-0.08</v>
      </c>
      <c r="AH22" s="390">
        <v>97.3</v>
      </c>
      <c r="AI22" s="390">
        <v>97</v>
      </c>
      <c r="AJ22" s="390">
        <v>55.2</v>
      </c>
      <c r="AK22" s="390">
        <v>63.1</v>
      </c>
      <c r="AL22" s="390">
        <v>59.1</v>
      </c>
      <c r="AM22" s="390">
        <v>17.100000000000001</v>
      </c>
      <c r="AN22" s="390">
        <v>26.9</v>
      </c>
      <c r="AO22" s="390">
        <v>21.9</v>
      </c>
      <c r="AU22" s="398">
        <v>301070</v>
      </c>
      <c r="AV22" s="398">
        <v>286570</v>
      </c>
      <c r="AW22" s="398">
        <v>587640</v>
      </c>
    </row>
    <row r="23" spans="1:49" x14ac:dyDescent="0.35">
      <c r="A23" s="390" t="s">
        <v>17</v>
      </c>
      <c r="B23" s="140">
        <v>163</v>
      </c>
      <c r="C23" s="140">
        <v>67.8</v>
      </c>
      <c r="D23" s="140">
        <v>95.7</v>
      </c>
      <c r="E23" s="140">
        <v>88.5</v>
      </c>
      <c r="F23" s="140">
        <v>75.7</v>
      </c>
      <c r="G23" s="140">
        <v>64.5</v>
      </c>
      <c r="H23" s="140">
        <v>10264</v>
      </c>
      <c r="I23" s="140">
        <v>0.28999999999999998</v>
      </c>
      <c r="J23" s="140">
        <v>0.27</v>
      </c>
      <c r="K23" s="140">
        <v>0.31</v>
      </c>
      <c r="L23" s="140">
        <v>99.9</v>
      </c>
      <c r="M23" s="140">
        <v>99.9</v>
      </c>
      <c r="N23" s="140">
        <v>70.900000000000006</v>
      </c>
      <c r="O23" s="140">
        <v>99.2</v>
      </c>
      <c r="P23" s="140">
        <v>92.5</v>
      </c>
      <c r="Q23" s="140">
        <v>81.900000000000006</v>
      </c>
      <c r="R23" s="140">
        <v>73.599999999999994</v>
      </c>
      <c r="S23" s="140">
        <v>10295</v>
      </c>
      <c r="T23" s="390">
        <v>0.61</v>
      </c>
      <c r="U23" s="390">
        <v>0.59</v>
      </c>
      <c r="V23" s="390">
        <v>0.64</v>
      </c>
      <c r="W23" s="390">
        <v>100</v>
      </c>
      <c r="X23" s="390">
        <v>100</v>
      </c>
      <c r="Y23" s="390">
        <v>69.3</v>
      </c>
      <c r="Z23" s="390">
        <v>97.5</v>
      </c>
      <c r="AA23" s="390">
        <v>90.5</v>
      </c>
      <c r="AB23" s="390">
        <v>78.8</v>
      </c>
      <c r="AC23" s="390">
        <v>69.099999999999994</v>
      </c>
      <c r="AD23" s="140">
        <v>20559</v>
      </c>
      <c r="AE23" s="390">
        <v>0.45</v>
      </c>
      <c r="AF23" s="390">
        <v>0.44</v>
      </c>
      <c r="AG23" s="390">
        <v>0.47</v>
      </c>
      <c r="AH23" s="390">
        <v>100</v>
      </c>
      <c r="AI23" s="390">
        <v>100</v>
      </c>
      <c r="AJ23" s="390">
        <v>94.4</v>
      </c>
      <c r="AK23" s="390">
        <v>98.3</v>
      </c>
      <c r="AL23" s="390">
        <v>96.3</v>
      </c>
      <c r="AM23" s="390">
        <v>65.900000000000006</v>
      </c>
      <c r="AN23" s="390">
        <v>75.599999999999994</v>
      </c>
      <c r="AO23" s="390">
        <v>70.7</v>
      </c>
      <c r="AU23" s="398">
        <v>11418</v>
      </c>
      <c r="AV23" s="398">
        <v>11297</v>
      </c>
      <c r="AW23" s="398">
        <v>22715</v>
      </c>
    </row>
    <row r="24" spans="1:49" x14ac:dyDescent="0.35">
      <c r="A24" s="390" t="s">
        <v>405</v>
      </c>
      <c r="B24" s="140">
        <v>215</v>
      </c>
      <c r="C24" s="140">
        <v>39.799999999999997</v>
      </c>
      <c r="D24" s="140">
        <v>98.3</v>
      </c>
      <c r="E24" s="140">
        <v>28.3</v>
      </c>
      <c r="F24" s="140">
        <v>21.7</v>
      </c>
      <c r="G24" s="140">
        <v>7.6</v>
      </c>
      <c r="H24" s="140">
        <v>16184</v>
      </c>
      <c r="I24" s="140">
        <v>-0.32</v>
      </c>
      <c r="J24" s="140">
        <v>-0.34</v>
      </c>
      <c r="K24" s="140">
        <v>-0.3</v>
      </c>
      <c r="L24" s="140">
        <v>99.4</v>
      </c>
      <c r="M24" s="140">
        <v>98.9</v>
      </c>
      <c r="N24" s="140">
        <v>44.3</v>
      </c>
      <c r="O24" s="140">
        <v>98.7</v>
      </c>
      <c r="P24" s="140">
        <v>34.6</v>
      </c>
      <c r="Q24" s="140">
        <v>31.5</v>
      </c>
      <c r="R24" s="140">
        <v>14.2</v>
      </c>
      <c r="S24" s="140">
        <v>15784</v>
      </c>
      <c r="T24" s="390">
        <v>0.04</v>
      </c>
      <c r="U24" s="390">
        <v>0.03</v>
      </c>
      <c r="V24" s="390">
        <v>0.06</v>
      </c>
      <c r="W24" s="390">
        <v>99.5</v>
      </c>
      <c r="X24" s="390">
        <v>99.3</v>
      </c>
      <c r="Y24" s="390">
        <v>42.1</v>
      </c>
      <c r="Z24" s="390">
        <v>98.5</v>
      </c>
      <c r="AA24" s="390">
        <v>31.4</v>
      </c>
      <c r="AB24" s="390">
        <v>26.5</v>
      </c>
      <c r="AC24" s="390">
        <v>10.8</v>
      </c>
      <c r="AD24" s="140">
        <v>31968</v>
      </c>
      <c r="AE24" s="390">
        <v>-0.14000000000000001</v>
      </c>
      <c r="AF24" s="390">
        <v>-0.15</v>
      </c>
      <c r="AG24" s="390">
        <v>-0.13</v>
      </c>
      <c r="AH24" s="390">
        <v>99.4</v>
      </c>
      <c r="AI24" s="390">
        <v>99.1</v>
      </c>
      <c r="AJ24" s="390">
        <v>51.9</v>
      </c>
      <c r="AK24" s="390">
        <v>59.9</v>
      </c>
      <c r="AL24" s="390">
        <v>55.8</v>
      </c>
      <c r="AM24" s="390">
        <v>8.8000000000000007</v>
      </c>
      <c r="AN24" s="390">
        <v>16.8</v>
      </c>
      <c r="AO24" s="390">
        <v>12.8</v>
      </c>
      <c r="AU24" s="398">
        <v>17064</v>
      </c>
      <c r="AV24" s="398">
        <v>16547</v>
      </c>
      <c r="AW24" s="398">
        <v>33611</v>
      </c>
    </row>
    <row r="25" spans="1:49" x14ac:dyDescent="0.35">
      <c r="A25" s="390" t="s">
        <v>406</v>
      </c>
      <c r="B25" s="140">
        <v>2758</v>
      </c>
      <c r="C25" s="140">
        <v>44.1</v>
      </c>
      <c r="D25" s="140">
        <v>98.2</v>
      </c>
      <c r="E25" s="140">
        <v>39.4</v>
      </c>
      <c r="F25" s="140">
        <v>32.6</v>
      </c>
      <c r="G25" s="140">
        <v>16.100000000000001</v>
      </c>
      <c r="H25" s="140">
        <v>219518</v>
      </c>
      <c r="I25" s="140">
        <v>-0.21</v>
      </c>
      <c r="J25" s="140">
        <v>-0.21</v>
      </c>
      <c r="K25" s="140">
        <v>-0.2</v>
      </c>
      <c r="L25" s="140">
        <v>99.4</v>
      </c>
      <c r="M25" s="140">
        <v>99.1</v>
      </c>
      <c r="N25" s="140">
        <v>48.9</v>
      </c>
      <c r="O25" s="140">
        <v>98.8</v>
      </c>
      <c r="P25" s="140">
        <v>44.9</v>
      </c>
      <c r="Q25" s="140">
        <v>43.4</v>
      </c>
      <c r="R25" s="140">
        <v>24.5</v>
      </c>
      <c r="S25" s="140">
        <v>216647</v>
      </c>
      <c r="T25" s="390">
        <v>0.2</v>
      </c>
      <c r="U25" s="390">
        <v>0.19</v>
      </c>
      <c r="V25" s="390">
        <v>0.2</v>
      </c>
      <c r="W25" s="390">
        <v>99.6</v>
      </c>
      <c r="X25" s="390">
        <v>99.5</v>
      </c>
      <c r="Y25" s="390">
        <v>46.5</v>
      </c>
      <c r="Z25" s="390">
        <v>98.5</v>
      </c>
      <c r="AA25" s="390">
        <v>42.1</v>
      </c>
      <c r="AB25" s="390">
        <v>38</v>
      </c>
      <c r="AC25" s="390">
        <v>20.3</v>
      </c>
      <c r="AD25" s="140">
        <v>436165</v>
      </c>
      <c r="AE25" s="390">
        <v>-0.01</v>
      </c>
      <c r="AF25" s="390">
        <v>-0.01</v>
      </c>
      <c r="AG25" s="390">
        <v>0</v>
      </c>
      <c r="AH25" s="390">
        <v>99.5</v>
      </c>
      <c r="AI25" s="390">
        <v>99.3</v>
      </c>
      <c r="AJ25" s="390">
        <v>61.2</v>
      </c>
      <c r="AK25" s="390">
        <v>67.599999999999994</v>
      </c>
      <c r="AL25" s="390">
        <v>64.3</v>
      </c>
      <c r="AM25" s="390">
        <v>17.8</v>
      </c>
      <c r="AN25" s="390">
        <v>27.9</v>
      </c>
      <c r="AO25" s="390">
        <v>22.8</v>
      </c>
      <c r="AU25" s="398">
        <v>232109</v>
      </c>
      <c r="AV25" s="398">
        <v>228146</v>
      </c>
      <c r="AW25" s="398">
        <v>460255</v>
      </c>
    </row>
    <row r="26" spans="1:49" x14ac:dyDescent="0.35">
      <c r="A26" s="390" t="s">
        <v>100</v>
      </c>
      <c r="B26" s="140">
        <v>3153</v>
      </c>
      <c r="C26" s="140">
        <v>44.8</v>
      </c>
      <c r="D26" s="140">
        <v>98</v>
      </c>
      <c r="E26" s="140">
        <v>40.700000000000003</v>
      </c>
      <c r="F26" s="140">
        <v>33.700000000000003</v>
      </c>
      <c r="G26" s="140">
        <v>17.600000000000001</v>
      </c>
      <c r="H26" s="140">
        <v>246433</v>
      </c>
      <c r="I26" s="140">
        <v>-0.2</v>
      </c>
      <c r="J26" s="140">
        <v>-0.2</v>
      </c>
      <c r="K26" s="140">
        <v>-0.19</v>
      </c>
      <c r="L26" s="140">
        <v>99.3</v>
      </c>
      <c r="M26" s="140">
        <v>99.1</v>
      </c>
      <c r="N26" s="140">
        <v>49.5</v>
      </c>
      <c r="O26" s="140">
        <v>98.8</v>
      </c>
      <c r="P26" s="140">
        <v>46.3</v>
      </c>
      <c r="Q26" s="140">
        <v>44.3</v>
      </c>
      <c r="R26" s="140">
        <v>26</v>
      </c>
      <c r="S26" s="140">
        <v>243127</v>
      </c>
      <c r="T26" s="390">
        <v>0.2</v>
      </c>
      <c r="U26" s="390">
        <v>0.2</v>
      </c>
      <c r="V26" s="390">
        <v>0.21</v>
      </c>
      <c r="W26" s="390">
        <v>99.6</v>
      </c>
      <c r="X26" s="390">
        <v>99.5</v>
      </c>
      <c r="Y26" s="390">
        <v>47.1</v>
      </c>
      <c r="Z26" s="390">
        <v>98.4</v>
      </c>
      <c r="AA26" s="390">
        <v>43.5</v>
      </c>
      <c r="AB26" s="390">
        <v>38.9</v>
      </c>
      <c r="AC26" s="390">
        <v>21.7</v>
      </c>
      <c r="AD26" s="140">
        <v>489560</v>
      </c>
      <c r="AE26" s="390">
        <v>0</v>
      </c>
      <c r="AF26" s="390">
        <v>0</v>
      </c>
      <c r="AG26" s="390">
        <v>0</v>
      </c>
      <c r="AH26" s="390">
        <v>99.5</v>
      </c>
      <c r="AI26" s="390">
        <v>99.3</v>
      </c>
      <c r="AJ26" s="390">
        <v>61.9</v>
      </c>
      <c r="AK26" s="390">
        <v>68.3</v>
      </c>
      <c r="AL26" s="390">
        <v>65.099999999999994</v>
      </c>
      <c r="AM26" s="390">
        <v>19.2</v>
      </c>
      <c r="AN26" s="390">
        <v>29.3</v>
      </c>
      <c r="AO26" s="390">
        <v>24.2</v>
      </c>
      <c r="AU26" s="398">
        <v>261249</v>
      </c>
      <c r="AV26" s="398">
        <v>256507</v>
      </c>
      <c r="AW26" s="398">
        <v>517756</v>
      </c>
    </row>
    <row r="29" spans="1:49" x14ac:dyDescent="0.35">
      <c r="I29" s="392"/>
    </row>
    <row r="30" spans="1:49" x14ac:dyDescent="0.35">
      <c r="I30" s="392"/>
      <c r="J30"/>
      <c r="K30"/>
      <c r="U30"/>
      <c r="V30"/>
      <c r="AF30"/>
      <c r="AG30"/>
    </row>
  </sheetData>
  <sheetProtection sheet="1" objects="1" scenarios="1"/>
  <conditionalFormatting sqref="AU4:AW22">
    <cfRule type="cellIs" dxfId="75" priority="10" operator="between">
      <formula>1</formula>
      <formula>2</formula>
    </cfRule>
  </conditionalFormatting>
  <conditionalFormatting sqref="C5:AI22 C4:AW4 AP5:AW22 AJ5:AO26">
    <cfRule type="cellIs" dxfId="74" priority="9" operator="equal">
      <formula>"x"</formula>
    </cfRule>
  </conditionalFormatting>
  <conditionalFormatting sqref="AU23:AW23">
    <cfRule type="cellIs" dxfId="73" priority="8" operator="between">
      <formula>1</formula>
      <formula>2</formula>
    </cfRule>
  </conditionalFormatting>
  <conditionalFormatting sqref="C23:AI23 AP23:AW23">
    <cfRule type="cellIs" dxfId="72" priority="7" operator="equal">
      <formula>"x"</formula>
    </cfRule>
  </conditionalFormatting>
  <conditionalFormatting sqref="AU24:AW24">
    <cfRule type="cellIs" dxfId="71" priority="6" operator="between">
      <formula>1</formula>
      <formula>2</formula>
    </cfRule>
  </conditionalFormatting>
  <conditionalFormatting sqref="C24:AI24 AP24:AW24">
    <cfRule type="cellIs" dxfId="70" priority="5" operator="equal">
      <formula>"x"</formula>
    </cfRule>
  </conditionalFormatting>
  <conditionalFormatting sqref="AU25:AW25">
    <cfRule type="cellIs" dxfId="69" priority="4" operator="between">
      <formula>1</formula>
      <formula>2</formula>
    </cfRule>
  </conditionalFormatting>
  <conditionalFormatting sqref="C25:AI25 AP25:AW25">
    <cfRule type="cellIs" dxfId="68" priority="3" operator="equal">
      <formula>"x"</formula>
    </cfRule>
  </conditionalFormatting>
  <conditionalFormatting sqref="AU26:AW26">
    <cfRule type="cellIs" dxfId="67" priority="2" operator="between">
      <formula>1</formula>
      <formula>2</formula>
    </cfRule>
  </conditionalFormatting>
  <conditionalFormatting sqref="C26:AI26 AP26:AW26">
    <cfRule type="cellIs" dxfId="66" priority="1" operator="equal">
      <formula>"x"</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showGridLines="0" workbookViewId="0">
      <selection activeCell="C8" sqref="C8"/>
    </sheetView>
  </sheetViews>
  <sheetFormatPr defaultColWidth="9.1328125" defaultRowHeight="10.15" x14ac:dyDescent="0.3"/>
  <cols>
    <col min="1" max="1" width="51.59765625" style="71" customWidth="1"/>
    <col min="2" max="2" width="6.265625" style="71" customWidth="1"/>
    <col min="3" max="3" width="7.73046875" style="66" customWidth="1"/>
    <col min="4" max="4" width="0.86328125" style="66" customWidth="1"/>
    <col min="5" max="5" width="9.73046875" style="74" customWidth="1"/>
    <col min="6" max="6" width="0.86328125" style="74" customWidth="1"/>
    <col min="7" max="7" width="9.86328125" style="74" customWidth="1"/>
    <col min="8" max="9" width="9.1328125" style="74" customWidth="1"/>
    <col min="10" max="10" width="0.86328125" style="74" customWidth="1"/>
    <col min="11" max="11" width="11.265625" style="74" customWidth="1"/>
    <col min="12" max="12" width="12.86328125" style="74" customWidth="1"/>
    <col min="13" max="13" width="13.265625" style="74" customWidth="1"/>
    <col min="14" max="14" width="0.86328125" style="74" customWidth="1"/>
    <col min="15" max="18" width="9.73046875" style="74" customWidth="1"/>
    <col min="19" max="19" width="0.86328125" style="74" customWidth="1"/>
    <col min="20" max="20" width="9.73046875" style="74" customWidth="1"/>
    <col min="21" max="21" width="0.86328125" style="74" hidden="1" customWidth="1"/>
    <col min="22" max="22" width="11.59765625" style="74" customWidth="1"/>
    <col min="23" max="23" width="3.3984375" style="74" customWidth="1"/>
    <col min="24" max="24" width="9.1328125" style="71"/>
    <col min="25" max="25" width="2.59765625" style="71" hidden="1" customWidth="1"/>
    <col min="26" max="26" width="9.1328125" style="71"/>
    <col min="27" max="27" width="10.3984375" style="71" bestFit="1" customWidth="1"/>
    <col min="28" max="28" width="9.1328125" style="71" customWidth="1"/>
    <col min="29" max="30" width="9.1328125" style="71" hidden="1" customWidth="1"/>
    <col min="31" max="32" width="9.1328125" style="71" customWidth="1"/>
    <col min="33" max="16384" width="9.1328125" style="71"/>
  </cols>
  <sheetData>
    <row r="1" spans="1:32" ht="13.5" customHeight="1" x14ac:dyDescent="0.35">
      <c r="A1" s="334" t="s">
        <v>162</v>
      </c>
      <c r="B1" s="334"/>
      <c r="C1" s="334"/>
      <c r="D1" s="334"/>
      <c r="E1" s="334"/>
      <c r="F1" s="334"/>
      <c r="G1" s="334"/>
      <c r="H1" s="334"/>
      <c r="I1" s="334"/>
      <c r="J1" s="334"/>
      <c r="K1" s="334"/>
      <c r="L1" s="334"/>
      <c r="M1" s="334"/>
      <c r="N1" s="334"/>
      <c r="O1" s="334"/>
      <c r="P1" s="334"/>
      <c r="Q1" s="334"/>
      <c r="R1" s="334"/>
      <c r="S1" s="334"/>
      <c r="T1" s="334"/>
      <c r="U1" s="334"/>
      <c r="V1" s="334"/>
      <c r="W1" s="334"/>
    </row>
    <row r="2" spans="1:32" ht="13.5" customHeight="1" x14ac:dyDescent="0.35">
      <c r="A2" s="251" t="s">
        <v>686</v>
      </c>
      <c r="B2" s="116"/>
      <c r="C2" s="117"/>
      <c r="D2" s="117"/>
      <c r="E2" s="118"/>
      <c r="F2" s="118"/>
      <c r="G2" s="118"/>
      <c r="H2" s="118"/>
      <c r="I2" s="118"/>
      <c r="J2" s="118"/>
      <c r="K2" s="118"/>
      <c r="L2" s="118"/>
      <c r="M2" s="118"/>
      <c r="N2" s="118"/>
      <c r="O2" s="118"/>
      <c r="P2" s="118"/>
      <c r="Q2" s="118"/>
      <c r="R2" s="118"/>
      <c r="S2" s="118"/>
      <c r="T2" s="907" t="s">
        <v>49</v>
      </c>
      <c r="U2" s="908"/>
      <c r="V2" s="909"/>
      <c r="Y2" s="97" t="s">
        <v>6</v>
      </c>
    </row>
    <row r="3" spans="1:32" ht="12.75" customHeight="1" x14ac:dyDescent="0.35">
      <c r="A3" s="103" t="s">
        <v>0</v>
      </c>
      <c r="B3" s="247"/>
      <c r="C3" s="117"/>
      <c r="D3" s="117"/>
      <c r="E3" s="118"/>
      <c r="F3" s="118"/>
      <c r="G3" s="118"/>
      <c r="H3" s="118"/>
      <c r="I3" s="118"/>
      <c r="J3" s="118"/>
      <c r="K3" s="118"/>
      <c r="L3" s="118"/>
      <c r="M3" s="118"/>
      <c r="N3" s="118"/>
      <c r="O3" s="118"/>
      <c r="P3" s="118"/>
      <c r="Q3" s="118"/>
      <c r="R3" s="118"/>
      <c r="S3" s="118"/>
      <c r="T3" s="904" t="s">
        <v>46</v>
      </c>
      <c r="U3" s="931" t="s">
        <v>33</v>
      </c>
      <c r="V3" s="932"/>
      <c r="Y3" s="98" t="s">
        <v>7</v>
      </c>
    </row>
    <row r="4" spans="1:32" ht="12.75" customHeight="1" x14ac:dyDescent="0.35">
      <c r="A4" s="35"/>
      <c r="B4" s="87"/>
      <c r="C4" s="85"/>
      <c r="D4" s="87"/>
      <c r="E4" s="87"/>
      <c r="F4" s="87"/>
      <c r="G4" s="87"/>
      <c r="H4" s="87"/>
      <c r="I4" s="87"/>
      <c r="J4" s="87"/>
      <c r="K4" s="87"/>
      <c r="L4" s="87"/>
      <c r="M4" s="87"/>
      <c r="N4" s="87"/>
      <c r="O4" s="87"/>
      <c r="P4" s="87"/>
      <c r="Q4" s="87"/>
      <c r="R4" s="87"/>
      <c r="S4" s="87"/>
      <c r="T4" s="305"/>
      <c r="U4" s="335"/>
      <c r="V4" s="311"/>
      <c r="W4" s="187"/>
      <c r="Y4" s="97" t="s">
        <v>33</v>
      </c>
    </row>
    <row r="5" spans="1:32" s="85" customFormat="1" ht="21.75" customHeight="1" x14ac:dyDescent="0.3">
      <c r="A5" s="84"/>
      <c r="B5" s="936" t="s">
        <v>417</v>
      </c>
      <c r="C5" s="938" t="s">
        <v>84</v>
      </c>
      <c r="D5" s="587"/>
      <c r="E5" s="933" t="s">
        <v>336</v>
      </c>
      <c r="F5" s="583"/>
      <c r="G5" s="933" t="s">
        <v>553</v>
      </c>
      <c r="H5" s="933"/>
      <c r="I5" s="933"/>
      <c r="J5" s="310"/>
      <c r="K5" s="935" t="s">
        <v>16</v>
      </c>
      <c r="L5" s="935"/>
      <c r="M5" s="935"/>
      <c r="N5" s="337"/>
      <c r="O5" s="940" t="s">
        <v>335</v>
      </c>
      <c r="P5" s="940"/>
      <c r="Q5" s="940"/>
      <c r="R5" s="940"/>
      <c r="S5" s="583"/>
      <c r="T5" s="933" t="s">
        <v>391</v>
      </c>
      <c r="U5" s="583"/>
      <c r="V5" s="933" t="s">
        <v>392</v>
      </c>
      <c r="W5" s="291"/>
    </row>
    <row r="6" spans="1:32" ht="74.25" customHeight="1" x14ac:dyDescent="0.3">
      <c r="A6" s="83" t="s">
        <v>32</v>
      </c>
      <c r="B6" s="937"/>
      <c r="C6" s="939"/>
      <c r="D6" s="586"/>
      <c r="E6" s="934"/>
      <c r="F6" s="584"/>
      <c r="G6" s="336" t="s">
        <v>389</v>
      </c>
      <c r="H6" s="336" t="s">
        <v>740</v>
      </c>
      <c r="I6" s="336" t="s">
        <v>741</v>
      </c>
      <c r="J6" s="62"/>
      <c r="K6" s="879" t="s">
        <v>390</v>
      </c>
      <c r="L6" s="879" t="s">
        <v>742</v>
      </c>
      <c r="M6" s="879" t="s">
        <v>743</v>
      </c>
      <c r="N6" s="585"/>
      <c r="O6" s="586" t="s">
        <v>150</v>
      </c>
      <c r="P6" s="584" t="s">
        <v>337</v>
      </c>
      <c r="Q6" s="347" t="s">
        <v>148</v>
      </c>
      <c r="R6" s="347" t="s">
        <v>149</v>
      </c>
      <c r="S6" s="584"/>
      <c r="T6" s="934"/>
      <c r="U6" s="584"/>
      <c r="V6" s="934"/>
      <c r="W6" s="290"/>
    </row>
    <row r="7" spans="1:32" x14ac:dyDescent="0.3">
      <c r="A7" s="82"/>
      <c r="B7" s="82" t="s">
        <v>32</v>
      </c>
      <c r="C7" s="81"/>
      <c r="D7" s="81"/>
      <c r="E7" s="80"/>
      <c r="F7" s="80"/>
      <c r="G7" s="80"/>
      <c r="H7" s="80"/>
      <c r="I7" s="80"/>
      <c r="J7" s="71"/>
      <c r="K7" s="71"/>
      <c r="L7" s="71"/>
      <c r="M7" s="71"/>
      <c r="N7" s="71"/>
      <c r="O7" s="71"/>
      <c r="P7" s="71"/>
      <c r="Q7" s="79"/>
      <c r="R7" s="79"/>
      <c r="S7" s="80"/>
      <c r="T7" s="80"/>
      <c r="U7" s="80"/>
      <c r="V7" s="80"/>
      <c r="W7" s="80"/>
    </row>
    <row r="8" spans="1:32" ht="11.25" customHeight="1" x14ac:dyDescent="0.3">
      <c r="A8" s="608" t="s">
        <v>418</v>
      </c>
      <c r="B8" s="78">
        <f>'Calcs 2ab'!B4</f>
        <v>3153</v>
      </c>
      <c r="C8" s="898">
        <f>IF($U$3="Boys",Denominators!C62,IF('Table 2a'!$U$3="Girls",Denominators!D62,IF($U$3="All",Denominators!E62)))</f>
        <v>517756</v>
      </c>
      <c r="D8" s="167"/>
      <c r="E8" s="899">
        <f>IF($U$3="Boys",'Calcs 2ab'!C4,IF('Table 2a'!$U$3="Girls",'Calcs 2ab'!N4,IF($U$3="All",'Calcs 2ab'!Y4)))</f>
        <v>47.1</v>
      </c>
      <c r="F8" s="900"/>
      <c r="G8" s="899">
        <f>IF($U$3="Boys",'Calcs 2ab'!D4,IF('Table 2a'!$U$3="Girls",'Calcs 2ab'!O4,IF($U$3="All",'Calcs 2ab'!Z4)))</f>
        <v>98.4</v>
      </c>
      <c r="H8" s="899">
        <f>IF($U$3="Boys",'Calcs 2ab'!AJ4,IF('Table 2a'!$U$3="Girls",'Calcs 2ab'!AK4,IF($U$3="All",'Calcs 2ab'!AL4)))</f>
        <v>65.099999999999994</v>
      </c>
      <c r="I8" s="899">
        <f>IF($U$3="Boys",'Calcs 2ab'!E4,IF('Table 2a'!$U$3="Girls",'Calcs 2ab'!P4,IF($U$3="All",'Calcs 2ab'!AA4)))</f>
        <v>43.5</v>
      </c>
      <c r="J8" s="900"/>
      <c r="K8" s="899">
        <f>IF($U$3="Boys",'Calcs 2ab'!F4,IF('Table 2a'!$U$3="Girls",'Calcs 2ab'!Q4,IF($U$3="All",'Calcs 2ab'!AB4)))</f>
        <v>38.9</v>
      </c>
      <c r="L8" s="899">
        <f>IF($U$3="Boys",'Calcs 2ab'!AM4,IF('Table 2a'!$U$3="Girls",'Calcs 2ab'!AN4,IF($U$3="All",'Calcs 2ab'!AO4)))</f>
        <v>24.2</v>
      </c>
      <c r="M8" s="899">
        <f>IF($U$3="Boys",'Calcs 2ab'!G4,IF('Table 2a'!$U$3="Girls",'Calcs 2ab'!R4,IF($U$3="All",'Calcs 2ab'!AC4)))</f>
        <v>21.7</v>
      </c>
      <c r="N8" s="900"/>
      <c r="O8" s="898">
        <f>IF($U$3="Boys",'Calcs 2ab'!H4,IF('Table 2a'!$U$3="Girls",'Calcs 2ab'!S4,IF($U$3="All",'Calcs 2ab'!AD4)))</f>
        <v>489560</v>
      </c>
      <c r="P8" s="901">
        <f>IF($U$3="Boys",'Calcs 2ab'!I4,IF('Table 2a'!$U$3="Girls",'Calcs 2ab'!T4,IF($U$3="All",'Calcs 2ab'!AE4)))</f>
        <v>0</v>
      </c>
      <c r="Q8" s="902">
        <f>IF($U$3="Boys",'Calcs 2ab'!J4,IF('Table 2a'!$U$3="Girls",'Calcs 2ab'!U4,IF($U$3="All",'Calcs 2ab'!AF4)))</f>
        <v>0</v>
      </c>
      <c r="R8" s="902">
        <f>IF($U$3="Boys",'Calcs 2ab'!K4,IF('Table 2a'!$U$3="Girls",'Calcs 2ab'!V4,IF($U$3="All",'Calcs 2ab'!AG4)))</f>
        <v>0</v>
      </c>
      <c r="S8" s="900"/>
      <c r="T8" s="899">
        <f>IF($U$3="Boys",'Calcs 2ab'!L4,IF('Table 2a'!$U$3="Girls",'Calcs 2ab'!W4,IF($U$3="All",'Calcs 2ab'!AH4)))</f>
        <v>99.5</v>
      </c>
      <c r="U8" s="900"/>
      <c r="V8" s="899">
        <f>IF($U$3="Boys",'Calcs 2ab'!M4,IF('Table 2a'!$U$3="Girls",'Calcs 2ab'!X4,IF($U$3="All",'Calcs 2ab'!AI4)))</f>
        <v>99.3</v>
      </c>
      <c r="W8" s="246"/>
    </row>
    <row r="9" spans="1:32" ht="16.5" customHeight="1" x14ac:dyDescent="0.3">
      <c r="A9" s="104" t="s">
        <v>419</v>
      </c>
      <c r="B9" s="78">
        <f>'Calcs 2ab'!B5</f>
        <v>1038</v>
      </c>
      <c r="C9" s="898">
        <f>IF($U$3="Boys",Denominators!C64,IF('Table 2a'!$U$3="Girls",Denominators!D64,IF($U$3="All",Denominators!E64)))</f>
        <v>172106</v>
      </c>
      <c r="D9" s="167"/>
      <c r="E9" s="899">
        <f>IF($U$3="Boys",'Calcs 2ab'!C5,IF('Table 2a'!$U$3="Girls",'Calcs 2ab'!N5,IF($U$3="All",'Calcs 2ab'!Y5)))</f>
        <v>46</v>
      </c>
      <c r="F9" s="900"/>
      <c r="G9" s="899">
        <f>IF($U$3="Boys",'Calcs 2ab'!D5,IF('Table 2a'!$U$3="Girls",'Calcs 2ab'!O5,IF($U$3="All",'Calcs 2ab'!Z5)))</f>
        <v>98.4</v>
      </c>
      <c r="H9" s="899">
        <f>IF($U$3="Boys",'Calcs 2ab'!AJ5,IF('Table 2a'!$U$3="Girls",'Calcs 2ab'!AK5,IF($U$3="All",'Calcs 2ab'!AL5)))</f>
        <v>63.2</v>
      </c>
      <c r="I9" s="899">
        <f>IF($U$3="Boys",'Calcs 2ab'!E5,IF('Table 2a'!$U$3="Girls",'Calcs 2ab'!P5,IF($U$3="All",'Calcs 2ab'!AA5)))</f>
        <v>41</v>
      </c>
      <c r="J9" s="900"/>
      <c r="K9" s="899">
        <f>IF($U$3="Boys",'Calcs 2ab'!F5,IF('Table 2a'!$U$3="Girls",'Calcs 2ab'!Q5,IF($U$3="All",'Calcs 2ab'!AB5)))</f>
        <v>36.700000000000003</v>
      </c>
      <c r="L9" s="899">
        <f>IF($U$3="Boys",'Calcs 2ab'!AM5,IF('Table 2a'!$U$3="Girls",'Calcs 2ab'!AN5,IF($U$3="All",'Calcs 2ab'!AO5)))</f>
        <v>22.3</v>
      </c>
      <c r="M9" s="899">
        <f>IF($U$3="Boys",'Calcs 2ab'!G5,IF('Table 2a'!$U$3="Girls",'Calcs 2ab'!R5,IF($U$3="All",'Calcs 2ab'!AC5)))</f>
        <v>19.7</v>
      </c>
      <c r="N9" s="900"/>
      <c r="O9" s="898">
        <f>IF($U$3="Boys",'Calcs 2ab'!H5,IF('Table 2a'!$U$3="Girls",'Calcs 2ab'!S5,IF($U$3="All",'Calcs 2ab'!AD5)))</f>
        <v>162759</v>
      </c>
      <c r="P9" s="901">
        <f>IF($U$3="Boys",'Calcs 2ab'!I5,IF('Table 2a'!$U$3="Girls",'Calcs 2ab'!T5,IF($U$3="All",'Calcs 2ab'!AE5)))</f>
        <v>-0.06</v>
      </c>
      <c r="Q9" s="902">
        <f>IF($U$3="Boys",'Calcs 2ab'!J5,IF('Table 2a'!$U$3="Girls",'Calcs 2ab'!U5,IF($U$3="All",'Calcs 2ab'!AF5)))</f>
        <v>-0.06</v>
      </c>
      <c r="R9" s="902">
        <f>IF($U$3="Boys",'Calcs 2ab'!K5,IF('Table 2a'!$U$3="Girls",'Calcs 2ab'!V5,IF($U$3="All",'Calcs 2ab'!AG5)))</f>
        <v>-0.05</v>
      </c>
      <c r="S9" s="900"/>
      <c r="T9" s="899">
        <f>IF($U$3="Boys",'Calcs 2ab'!L5,IF('Table 2a'!$U$3="Girls",'Calcs 2ab'!W5,IF($U$3="All",'Calcs 2ab'!AH5)))</f>
        <v>99.5</v>
      </c>
      <c r="U9" s="900"/>
      <c r="V9" s="899">
        <f>IF($U$3="Boys",'Calcs 2ab'!M5,IF('Table 2a'!$U$3="Girls",'Calcs 2ab'!X5,IF($U$3="All",'Calcs 2ab'!AI5)))</f>
        <v>99.3</v>
      </c>
      <c r="W9" s="246"/>
      <c r="AA9" s="918"/>
      <c r="AB9" s="918"/>
      <c r="AC9" s="918"/>
      <c r="AD9" s="918"/>
      <c r="AE9" s="918"/>
      <c r="AF9" s="918"/>
    </row>
    <row r="10" spans="1:32" ht="19.5" customHeight="1" x14ac:dyDescent="0.3">
      <c r="A10" s="609" t="s">
        <v>410</v>
      </c>
      <c r="B10" s="78">
        <f>'Calcs 2ab'!B6</f>
        <v>2095</v>
      </c>
      <c r="C10" s="898">
        <f>IF($U$3="Boys",Denominators!C66,IF('Table 2a'!$U$3="Girls",Denominators!D66,IF($U$3="All",Denominators!E66)))</f>
        <v>343917</v>
      </c>
      <c r="D10" s="167"/>
      <c r="E10" s="899">
        <f>IF($U$3="Boys",'Calcs 2ab'!C6,IF('Table 2a'!$U$3="Girls",'Calcs 2ab'!N6,IF($U$3="All",'Calcs 2ab'!Y6)))</f>
        <v>47.8</v>
      </c>
      <c r="F10" s="900"/>
      <c r="G10" s="899">
        <f>IF($U$3="Boys",'Calcs 2ab'!D6,IF('Table 2a'!$U$3="Girls",'Calcs 2ab'!O6,IF($U$3="All",'Calcs 2ab'!Z6)))</f>
        <v>98.5</v>
      </c>
      <c r="H10" s="899">
        <f>IF($U$3="Boys",'Calcs 2ab'!AJ6,IF('Table 2a'!$U$3="Girls",'Calcs 2ab'!AK6,IF($U$3="All",'Calcs 2ab'!AL6)))</f>
        <v>66.2</v>
      </c>
      <c r="I10" s="899">
        <f>IF($U$3="Boys",'Calcs 2ab'!E6,IF('Table 2a'!$U$3="Girls",'Calcs 2ab'!P6,IF($U$3="All",'Calcs 2ab'!AA6)))</f>
        <v>44.8</v>
      </c>
      <c r="J10" s="900"/>
      <c r="K10" s="899">
        <f>IF($U$3="Boys",'Calcs 2ab'!F6,IF('Table 2a'!$U$3="Girls",'Calcs 2ab'!Q6,IF($U$3="All",'Calcs 2ab'!AB6)))</f>
        <v>40.1</v>
      </c>
      <c r="L10" s="899">
        <f>IF($U$3="Boys",'Calcs 2ab'!AM6,IF('Table 2a'!$U$3="Girls",'Calcs 2ab'!AN6,IF($U$3="All",'Calcs 2ab'!AO6)))</f>
        <v>25.2</v>
      </c>
      <c r="M10" s="899">
        <f>IF($U$3="Boys",'Calcs 2ab'!G6,IF('Table 2a'!$U$3="Girls",'Calcs 2ab'!R6,IF($U$3="All",'Calcs 2ab'!AC6)))</f>
        <v>22.8</v>
      </c>
      <c r="N10" s="900"/>
      <c r="O10" s="898">
        <f>IF($U$3="Boys",'Calcs 2ab'!H6,IF('Table 2a'!$U$3="Girls",'Calcs 2ab'!S6,IF($U$3="All",'Calcs 2ab'!AD6)))</f>
        <v>325410</v>
      </c>
      <c r="P10" s="901">
        <f>IF($U$3="Boys",'Calcs 2ab'!I6,IF('Table 2a'!$U$3="Girls",'Calcs 2ab'!T6,IF($U$3="All",'Calcs 2ab'!AE6)))</f>
        <v>0.03</v>
      </c>
      <c r="Q10" s="902">
        <f>IF($U$3="Boys",'Calcs 2ab'!J6,IF('Table 2a'!$U$3="Girls",'Calcs 2ab'!U6,IF($U$3="All",'Calcs 2ab'!AF6)))</f>
        <v>0.03</v>
      </c>
      <c r="R10" s="902">
        <f>IF($U$3="Boys",'Calcs 2ab'!K6,IF('Table 2a'!$U$3="Girls",'Calcs 2ab'!V6,IF($U$3="All",'Calcs 2ab'!AG6)))</f>
        <v>0.04</v>
      </c>
      <c r="S10" s="900"/>
      <c r="T10" s="899">
        <f>IF($U$3="Boys",'Calcs 2ab'!L6,IF('Table 2a'!$U$3="Girls",'Calcs 2ab'!W6,IF($U$3="All",'Calcs 2ab'!AH6)))</f>
        <v>99.5</v>
      </c>
      <c r="U10" s="900"/>
      <c r="V10" s="899">
        <f>IF($U$3="Boys",'Calcs 2ab'!M6,IF('Table 2a'!$U$3="Girls",'Calcs 2ab'!X6,IF($U$3="All",'Calcs 2ab'!AI6)))</f>
        <v>99.4</v>
      </c>
      <c r="W10" s="246"/>
    </row>
    <row r="11" spans="1:32" ht="11.25" customHeight="1" x14ac:dyDescent="0.3">
      <c r="A11" s="610" t="s">
        <v>127</v>
      </c>
      <c r="B11" s="78">
        <f>'Calcs 2ab'!B7</f>
        <v>593</v>
      </c>
      <c r="C11" s="898">
        <f>IF($U$3="Boys",Denominators!C67,IF('Table 2a'!$U$3="Girls",Denominators!D67,IF($U$3="All",Denominators!E67)))</f>
        <v>86459</v>
      </c>
      <c r="D11" s="167"/>
      <c r="E11" s="899">
        <f>IF($U$3="Boys",'Calcs 2ab'!C7,IF('Table 2a'!$U$3="Girls",'Calcs 2ab'!N7,IF($U$3="All",'Calcs 2ab'!Y7)))</f>
        <v>42.2</v>
      </c>
      <c r="F11" s="900"/>
      <c r="G11" s="899">
        <f>IF($U$3="Boys",'Calcs 2ab'!D7,IF('Table 2a'!$U$3="Girls",'Calcs 2ab'!O7,IF($U$3="All",'Calcs 2ab'!Z7)))</f>
        <v>98.2</v>
      </c>
      <c r="H11" s="899">
        <f>IF($U$3="Boys",'Calcs 2ab'!AJ7,IF('Table 2a'!$U$3="Girls",'Calcs 2ab'!AK7,IF($U$3="All",'Calcs 2ab'!AL7)))</f>
        <v>53.9</v>
      </c>
      <c r="I11" s="899">
        <f>IF($U$3="Boys",'Calcs 2ab'!E7,IF('Table 2a'!$U$3="Girls",'Calcs 2ab'!P7,IF($U$3="All",'Calcs 2ab'!AA7)))</f>
        <v>32.299999999999997</v>
      </c>
      <c r="J11" s="900"/>
      <c r="K11" s="899">
        <f>IF($U$3="Boys",'Calcs 2ab'!F7,IF('Table 2a'!$U$3="Girls",'Calcs 2ab'!Q7,IF($U$3="All",'Calcs 2ab'!AB7)))</f>
        <v>29.8</v>
      </c>
      <c r="L11" s="899">
        <f>IF($U$3="Boys",'Calcs 2ab'!AM7,IF('Table 2a'!$U$3="Girls",'Calcs 2ab'!AN7,IF($U$3="All",'Calcs 2ab'!AO7)))</f>
        <v>14.6</v>
      </c>
      <c r="M11" s="899">
        <f>IF($U$3="Boys",'Calcs 2ab'!G7,IF('Table 2a'!$U$3="Girls",'Calcs 2ab'!R7,IF($U$3="All",'Calcs 2ab'!AC7)))</f>
        <v>12.7</v>
      </c>
      <c r="N11" s="900"/>
      <c r="O11" s="898">
        <f>IF($U$3="Boys",'Calcs 2ab'!H7,IF('Table 2a'!$U$3="Girls",'Calcs 2ab'!S7,IF($U$3="All",'Calcs 2ab'!AD7)))</f>
        <v>80479</v>
      </c>
      <c r="P11" s="901">
        <f>IF($U$3="Boys",'Calcs 2ab'!I7,IF('Table 2a'!$U$3="Girls",'Calcs 2ab'!T7,IF($U$3="All",'Calcs 2ab'!AE7)))</f>
        <v>-0.12</v>
      </c>
      <c r="Q11" s="902">
        <f>IF($U$3="Boys",'Calcs 2ab'!J7,IF('Table 2a'!$U$3="Girls",'Calcs 2ab'!U7,IF($U$3="All",'Calcs 2ab'!AF7)))</f>
        <v>-0.13</v>
      </c>
      <c r="R11" s="902">
        <f>IF($U$3="Boys",'Calcs 2ab'!K7,IF('Table 2a'!$U$3="Girls",'Calcs 2ab'!V7,IF($U$3="All",'Calcs 2ab'!AG7)))</f>
        <v>-0.11</v>
      </c>
      <c r="S11" s="900"/>
      <c r="T11" s="899">
        <f>IF($U$3="Boys",'Calcs 2ab'!L7,IF('Table 2a'!$U$3="Girls",'Calcs 2ab'!W7,IF($U$3="All",'Calcs 2ab'!AH7)))</f>
        <v>99.3</v>
      </c>
      <c r="U11" s="900"/>
      <c r="V11" s="899">
        <f>IF($U$3="Boys",'Calcs 2ab'!M7,IF('Table 2a'!$U$3="Girls",'Calcs 2ab'!X7,IF($U$3="All",'Calcs 2ab'!AI7)))</f>
        <v>98.9</v>
      </c>
      <c r="W11" s="246"/>
    </row>
    <row r="12" spans="1:32" ht="11.25" customHeight="1" x14ac:dyDescent="0.3">
      <c r="A12" s="610" t="s">
        <v>128</v>
      </c>
      <c r="B12" s="78">
        <f>'Calcs 2ab'!B8</f>
        <v>1375</v>
      </c>
      <c r="C12" s="898">
        <f>IF($U$3="Boys",Denominators!C68,IF('Table 2a'!$U$3="Girls",Denominators!D68,IF($U$3="All",Denominators!E68)))</f>
        <v>250283</v>
      </c>
      <c r="D12" s="167"/>
      <c r="E12" s="899">
        <f>IF($U$3="Boys",'Calcs 2ab'!C8,IF('Table 2a'!$U$3="Girls",'Calcs 2ab'!N8,IF($U$3="All",'Calcs 2ab'!Y8)))</f>
        <v>49.9</v>
      </c>
      <c r="F12" s="900"/>
      <c r="G12" s="899">
        <f>IF($U$3="Boys",'Calcs 2ab'!D8,IF('Table 2a'!$U$3="Girls",'Calcs 2ab'!O8,IF($U$3="All",'Calcs 2ab'!Z8)))</f>
        <v>98.7</v>
      </c>
      <c r="H12" s="899">
        <f>IF($U$3="Boys",'Calcs 2ab'!AJ8,IF('Table 2a'!$U$3="Girls",'Calcs 2ab'!AK8,IF($U$3="All",'Calcs 2ab'!AL8)))</f>
        <v>70.599999999999994</v>
      </c>
      <c r="I12" s="899">
        <f>IF($U$3="Boys",'Calcs 2ab'!E8,IF('Table 2a'!$U$3="Girls",'Calcs 2ab'!P8,IF($U$3="All",'Calcs 2ab'!AA8)))</f>
        <v>49.4</v>
      </c>
      <c r="J12" s="900"/>
      <c r="K12" s="899">
        <f>IF($U$3="Boys",'Calcs 2ab'!F8,IF('Table 2a'!$U$3="Girls",'Calcs 2ab'!Q8,IF($U$3="All",'Calcs 2ab'!AB8)))</f>
        <v>44</v>
      </c>
      <c r="L12" s="899">
        <f>IF($U$3="Boys",'Calcs 2ab'!AM8,IF('Table 2a'!$U$3="Girls",'Calcs 2ab'!AN8,IF($U$3="All",'Calcs 2ab'!AO8)))</f>
        <v>29.2</v>
      </c>
      <c r="M12" s="899">
        <f>IF($U$3="Boys",'Calcs 2ab'!G8,IF('Table 2a'!$U$3="Girls",'Calcs 2ab'!R8,IF($U$3="All",'Calcs 2ab'!AC8)))</f>
        <v>26.5</v>
      </c>
      <c r="N12" s="900"/>
      <c r="O12" s="898">
        <f>IF($U$3="Boys",'Calcs 2ab'!H8,IF('Table 2a'!$U$3="Girls",'Calcs 2ab'!S8,IF($U$3="All",'Calcs 2ab'!AD8)))</f>
        <v>238383</v>
      </c>
      <c r="P12" s="901">
        <f>IF($U$3="Boys",'Calcs 2ab'!I8,IF('Table 2a'!$U$3="Girls",'Calcs 2ab'!T8,IF($U$3="All",'Calcs 2ab'!AE8)))</f>
        <v>0.1</v>
      </c>
      <c r="Q12" s="902">
        <f>IF($U$3="Boys",'Calcs 2ab'!J8,IF('Table 2a'!$U$3="Girls",'Calcs 2ab'!U8,IF($U$3="All",'Calcs 2ab'!AF8)))</f>
        <v>0.09</v>
      </c>
      <c r="R12" s="902">
        <f>IF($U$3="Boys",'Calcs 2ab'!K8,IF('Table 2a'!$U$3="Girls",'Calcs 2ab'!V8,IF($U$3="All",'Calcs 2ab'!AG8)))</f>
        <v>0.1</v>
      </c>
      <c r="S12" s="900"/>
      <c r="T12" s="899">
        <f>IF($U$3="Boys",'Calcs 2ab'!L8,IF('Table 2a'!$U$3="Girls",'Calcs 2ab'!W8,IF($U$3="All",'Calcs 2ab'!AH8)))</f>
        <v>99.6</v>
      </c>
      <c r="U12" s="900"/>
      <c r="V12" s="899">
        <f>IF($U$3="Boys",'Calcs 2ab'!M8,IF('Table 2a'!$U$3="Girls",'Calcs 2ab'!X8,IF($U$3="All",'Calcs 2ab'!AI8)))</f>
        <v>99.5</v>
      </c>
      <c r="W12" s="246"/>
    </row>
    <row r="13" spans="1:32" s="79" customFormat="1" ht="11.25" customHeight="1" x14ac:dyDescent="0.3">
      <c r="A13" s="611" t="s">
        <v>65</v>
      </c>
      <c r="B13" s="78">
        <f>'Calcs 2ab'!B9</f>
        <v>53</v>
      </c>
      <c r="C13" s="898">
        <f>IF($U$3="Boys",Denominators!C69,IF('Table 2a'!$U$3="Girls",Denominators!D69,IF($U$3="All",Denominators!E69)))</f>
        <v>3362</v>
      </c>
      <c r="D13" s="167"/>
      <c r="E13" s="899">
        <f>IF($U$3="Boys",'Calcs 2ab'!C9,IF('Table 2a'!$U$3="Girls",'Calcs 2ab'!N9,IF($U$3="All",'Calcs 2ab'!Y9)))</f>
        <v>48.7</v>
      </c>
      <c r="F13" s="900"/>
      <c r="G13" s="899">
        <f>IF($U$3="Boys",'Calcs 2ab'!D9,IF('Table 2a'!$U$3="Girls",'Calcs 2ab'!O9,IF($U$3="All",'Calcs 2ab'!Z9)))</f>
        <v>98.5</v>
      </c>
      <c r="H13" s="899">
        <f>IF($U$3="Boys",'Calcs 2ab'!AJ9,IF('Table 2a'!$U$3="Girls",'Calcs 2ab'!AK9,IF($U$3="All",'Calcs 2ab'!AL9)))</f>
        <v>69.8</v>
      </c>
      <c r="I13" s="899">
        <f>IF($U$3="Boys",'Calcs 2ab'!E9,IF('Table 2a'!$U$3="Girls",'Calcs 2ab'!P9,IF($U$3="All",'Calcs 2ab'!AA9)))</f>
        <v>47.7</v>
      </c>
      <c r="J13" s="900"/>
      <c r="K13" s="899">
        <f>IF($U$3="Boys",'Calcs 2ab'!F9,IF('Table 2a'!$U$3="Girls",'Calcs 2ab'!Q9,IF($U$3="All",'Calcs 2ab'!AB9)))</f>
        <v>53</v>
      </c>
      <c r="L13" s="899">
        <f>IF($U$3="Boys",'Calcs 2ab'!AM9,IF('Table 2a'!$U$3="Girls",'Calcs 2ab'!AN9,IF($U$3="All",'Calcs 2ab'!AO9)))</f>
        <v>32.1</v>
      </c>
      <c r="M13" s="899">
        <f>IF($U$3="Boys",'Calcs 2ab'!G9,IF('Table 2a'!$U$3="Girls",'Calcs 2ab'!R9,IF($U$3="All",'Calcs 2ab'!AC9)))</f>
        <v>28.6</v>
      </c>
      <c r="N13" s="900"/>
      <c r="O13" s="898">
        <f>IF($U$3="Boys",'Calcs 2ab'!H9,IF('Table 2a'!$U$3="Girls",'Calcs 2ab'!S9,IF($U$3="All",'Calcs 2ab'!AD9)))</f>
        <v>2998</v>
      </c>
      <c r="P13" s="901">
        <f>IF($U$3="Boys",'Calcs 2ab'!I9,IF('Table 2a'!$U$3="Girls",'Calcs 2ab'!T9,IF($U$3="All",'Calcs 2ab'!AE9)))</f>
        <v>0.15</v>
      </c>
      <c r="Q13" s="902">
        <f>IF($U$3="Boys",'Calcs 2ab'!J9,IF('Table 2a'!$U$3="Girls",'Calcs 2ab'!U9,IF($U$3="All",'Calcs 2ab'!AF9)))</f>
        <v>0.1</v>
      </c>
      <c r="R13" s="902">
        <f>IF($U$3="Boys",'Calcs 2ab'!K9,IF('Table 2a'!$U$3="Girls",'Calcs 2ab'!V9,IF($U$3="All",'Calcs 2ab'!AG9)))</f>
        <v>0.19</v>
      </c>
      <c r="S13" s="900"/>
      <c r="T13" s="899">
        <f>IF($U$3="Boys",'Calcs 2ab'!L9,IF('Table 2a'!$U$3="Girls",'Calcs 2ab'!W9,IF($U$3="All",'Calcs 2ab'!AH9)))</f>
        <v>99.5</v>
      </c>
      <c r="U13" s="900"/>
      <c r="V13" s="899">
        <f>IF($U$3="Boys",'Calcs 2ab'!M9,IF('Table 2a'!$U$3="Girls",'Calcs 2ab'!X9,IF($U$3="All",'Calcs 2ab'!AI9)))</f>
        <v>99.4</v>
      </c>
      <c r="W13" s="246"/>
      <c r="X13" s="71"/>
    </row>
    <row r="14" spans="1:32" s="79" customFormat="1" x14ac:dyDescent="0.3">
      <c r="A14" s="611" t="s">
        <v>107</v>
      </c>
      <c r="B14" s="78">
        <f>'Calcs 2ab'!B10</f>
        <v>40</v>
      </c>
      <c r="C14" s="898">
        <f>IF($U$3="Boys",Denominators!C70,IF('Table 2a'!$U$3="Girls",Denominators!D70,IF($U$3="All",Denominators!E70)))</f>
        <v>2555</v>
      </c>
      <c r="D14" s="167"/>
      <c r="E14" s="899">
        <f>IF($U$3="Boys",'Calcs 2ab'!C10,IF('Table 2a'!$U$3="Girls",'Calcs 2ab'!N10,IF($U$3="All",'Calcs 2ab'!Y10)))</f>
        <v>37.5</v>
      </c>
      <c r="F14" s="900"/>
      <c r="G14" s="899">
        <f>IF($U$3="Boys",'Calcs 2ab'!D10,IF('Table 2a'!$U$3="Girls",'Calcs 2ab'!O10,IF($U$3="All",'Calcs 2ab'!Z10)))</f>
        <v>97.3</v>
      </c>
      <c r="H14" s="899">
        <f>IF($U$3="Boys",'Calcs 2ab'!AJ10,IF('Table 2a'!$U$3="Girls",'Calcs 2ab'!AK10,IF($U$3="All",'Calcs 2ab'!AL10)))</f>
        <v>53</v>
      </c>
      <c r="I14" s="899">
        <f>IF($U$3="Boys",'Calcs 2ab'!E10,IF('Table 2a'!$U$3="Girls",'Calcs 2ab'!P10,IF($U$3="All",'Calcs 2ab'!AA10)))</f>
        <v>27.9</v>
      </c>
      <c r="J14" s="900"/>
      <c r="K14" s="899">
        <f>IF($U$3="Boys",'Calcs 2ab'!F10,IF('Table 2a'!$U$3="Girls",'Calcs 2ab'!Q10,IF($U$3="All",'Calcs 2ab'!AB10)))</f>
        <v>14.6</v>
      </c>
      <c r="L14" s="899">
        <f>IF($U$3="Boys",'Calcs 2ab'!AM10,IF('Table 2a'!$U$3="Girls",'Calcs 2ab'!AN10,IF($U$3="All",'Calcs 2ab'!AO10)))</f>
        <v>3.8</v>
      </c>
      <c r="M14" s="899">
        <f>IF($U$3="Boys",'Calcs 2ab'!G10,IF('Table 2a'!$U$3="Girls",'Calcs 2ab'!R10,IF($U$3="All",'Calcs 2ab'!AC10)))</f>
        <v>3.2</v>
      </c>
      <c r="N14" s="900"/>
      <c r="O14" s="898">
        <f>IF($U$3="Boys",'Calcs 2ab'!H10,IF('Table 2a'!$U$3="Girls",'Calcs 2ab'!S10,IF($U$3="All",'Calcs 2ab'!AD10)))</f>
        <v>2386</v>
      </c>
      <c r="P14" s="901">
        <f>IF($U$3="Boys",'Calcs 2ab'!I10,IF('Table 2a'!$U$3="Girls",'Calcs 2ab'!T10,IF($U$3="All",'Calcs 2ab'!AE10)))</f>
        <v>-0.86</v>
      </c>
      <c r="Q14" s="902">
        <f>IF($U$3="Boys",'Calcs 2ab'!J10,IF('Table 2a'!$U$3="Girls",'Calcs 2ab'!U10,IF($U$3="All",'Calcs 2ab'!AF10)))</f>
        <v>-0.91</v>
      </c>
      <c r="R14" s="902">
        <f>IF($U$3="Boys",'Calcs 2ab'!K10,IF('Table 2a'!$U$3="Girls",'Calcs 2ab'!V10,IF($U$3="All",'Calcs 2ab'!AG10)))</f>
        <v>-0.81</v>
      </c>
      <c r="S14" s="900"/>
      <c r="T14" s="899">
        <f>IF($U$3="Boys",'Calcs 2ab'!L10,IF('Table 2a'!$U$3="Girls",'Calcs 2ab'!W10,IF($U$3="All",'Calcs 2ab'!AH10)))</f>
        <v>99.3</v>
      </c>
      <c r="U14" s="900"/>
      <c r="V14" s="899">
        <f>IF($U$3="Boys",'Calcs 2ab'!M10,IF('Table 2a'!$U$3="Girls",'Calcs 2ab'!X10,IF($U$3="All",'Calcs 2ab'!AI10)))</f>
        <v>98.7</v>
      </c>
      <c r="W14" s="246"/>
      <c r="X14" s="71"/>
    </row>
    <row r="15" spans="1:32" s="79" customFormat="1" x14ac:dyDescent="0.3">
      <c r="A15" s="611" t="s">
        <v>411</v>
      </c>
      <c r="B15" s="78">
        <f>'Calcs 2ab'!B11</f>
        <v>34</v>
      </c>
      <c r="C15" s="898">
        <f>IF($U$3="Boys",Denominators!C71,IF('Table 2a'!$U$3="Girls",Denominators!D71,IF($U$3="All",Denominators!E71)))</f>
        <v>1258</v>
      </c>
      <c r="D15" s="167"/>
      <c r="E15" s="899">
        <f>IF($U$3="Boys",'Calcs 2ab'!C11,IF('Table 2a'!$U$3="Girls",'Calcs 2ab'!N11,IF($U$3="All",'Calcs 2ab'!Y11)))</f>
        <v>36.5</v>
      </c>
      <c r="F15" s="900"/>
      <c r="G15" s="899">
        <f>IF($U$3="Boys",'Calcs 2ab'!D11,IF('Table 2a'!$U$3="Girls",'Calcs 2ab'!O11,IF($U$3="All",'Calcs 2ab'!Z11)))</f>
        <v>96.7</v>
      </c>
      <c r="H15" s="899">
        <f>IF($U$3="Boys",'Calcs 2ab'!AJ11,IF('Table 2a'!$U$3="Girls",'Calcs 2ab'!AK11,IF($U$3="All",'Calcs 2ab'!AL11)))</f>
        <v>44.2</v>
      </c>
      <c r="I15" s="899">
        <f>IF($U$3="Boys",'Calcs 2ab'!E11,IF('Table 2a'!$U$3="Girls",'Calcs 2ab'!P11,IF($U$3="All",'Calcs 2ab'!AA11)))</f>
        <v>21</v>
      </c>
      <c r="J15" s="900"/>
      <c r="K15" s="899">
        <f>IF($U$3="Boys",'Calcs 2ab'!F11,IF('Table 2a'!$U$3="Girls",'Calcs 2ab'!Q11,IF($U$3="All",'Calcs 2ab'!AB11)))</f>
        <v>9.3000000000000007</v>
      </c>
      <c r="L15" s="899">
        <f>IF($U$3="Boys",'Calcs 2ab'!AM11,IF('Table 2a'!$U$3="Girls",'Calcs 2ab'!AN11,IF($U$3="All",'Calcs 2ab'!AO11)))</f>
        <v>2</v>
      </c>
      <c r="M15" s="899">
        <f>IF($U$3="Boys",'Calcs 2ab'!G11,IF('Table 2a'!$U$3="Girls",'Calcs 2ab'!R11,IF($U$3="All",'Calcs 2ab'!AC11)))</f>
        <v>1.7</v>
      </c>
      <c r="N15" s="900"/>
      <c r="O15" s="898">
        <f>IF($U$3="Boys",'Calcs 2ab'!H11,IF('Table 2a'!$U$3="Girls",'Calcs 2ab'!S11,IF($U$3="All",'Calcs 2ab'!AD11)))</f>
        <v>1164</v>
      </c>
      <c r="P15" s="901">
        <f>IF($U$3="Boys",'Calcs 2ab'!I11,IF('Table 2a'!$U$3="Girls",'Calcs 2ab'!T11,IF($U$3="All",'Calcs 2ab'!AE11)))</f>
        <v>-0.68</v>
      </c>
      <c r="Q15" s="902">
        <f>IF($U$3="Boys",'Calcs 2ab'!J11,IF('Table 2a'!$U$3="Girls",'Calcs 2ab'!U11,IF($U$3="All",'Calcs 2ab'!AF11)))</f>
        <v>-0.75</v>
      </c>
      <c r="R15" s="902">
        <f>IF($U$3="Boys",'Calcs 2ab'!K11,IF('Table 2a'!$U$3="Girls",'Calcs 2ab'!V11,IF($U$3="All",'Calcs 2ab'!AG11)))</f>
        <v>-0.61</v>
      </c>
      <c r="S15" s="900"/>
      <c r="T15" s="899">
        <f>IF($U$3="Boys",'Calcs 2ab'!L11,IF('Table 2a'!$U$3="Girls",'Calcs 2ab'!W11,IF($U$3="All",'Calcs 2ab'!AH11)))</f>
        <v>98.2</v>
      </c>
      <c r="U15" s="900"/>
      <c r="V15" s="899">
        <f>IF($U$3="Boys",'Calcs 2ab'!M11,IF('Table 2a'!$U$3="Girls",'Calcs 2ab'!X11,IF($U$3="All",'Calcs 2ab'!AI11)))</f>
        <v>97.9</v>
      </c>
      <c r="W15" s="246"/>
      <c r="X15" s="71"/>
    </row>
    <row r="16" spans="1:32" s="79" customFormat="1" ht="19.350000000000001" customHeight="1" x14ac:dyDescent="0.3">
      <c r="A16" s="104" t="s">
        <v>420</v>
      </c>
      <c r="B16" s="78">
        <f>'Calcs 2ab'!B12</f>
        <v>17</v>
      </c>
      <c r="C16" s="898">
        <f>IF($U$3="Boys",Denominators!C73,IF('Table 2a'!$U$3="Girls",Denominators!D73,IF($U$3="All",Denominators!E73)))</f>
        <v>1175</v>
      </c>
      <c r="D16" s="167"/>
      <c r="E16" s="899">
        <f>IF($U$3="Boys",'Calcs 2ab'!C12,IF('Table 2a'!$U$3="Girls",'Calcs 2ab'!N12,IF($U$3="All",'Calcs 2ab'!Y12)))</f>
        <v>14.2</v>
      </c>
      <c r="F16" s="900"/>
      <c r="G16" s="899">
        <f>IF($U$3="Boys",'Calcs 2ab'!D12,IF('Table 2a'!$U$3="Girls",'Calcs 2ab'!O12,IF($U$3="All",'Calcs 2ab'!Z12)))</f>
        <v>51.8</v>
      </c>
      <c r="H16" s="899">
        <f>IF($U$3="Boys",'Calcs 2ab'!AJ12,IF('Table 2a'!$U$3="Girls",'Calcs 2ab'!AK12,IF($U$3="All",'Calcs 2ab'!AL12)))</f>
        <v>13.1</v>
      </c>
      <c r="I16" s="899">
        <f>IF($U$3="Boys",'Calcs 2ab'!E12,IF('Table 2a'!$U$3="Girls",'Calcs 2ab'!P12,IF($U$3="All",'Calcs 2ab'!AA12)))</f>
        <v>4.9000000000000004</v>
      </c>
      <c r="J16" s="900"/>
      <c r="K16" s="899">
        <f>IF($U$3="Boys",'Calcs 2ab'!F12,IF('Table 2a'!$U$3="Girls",'Calcs 2ab'!Q12,IF($U$3="All",'Calcs 2ab'!AB12)))</f>
        <v>2.6</v>
      </c>
      <c r="L16" s="899">
        <f>IF($U$3="Boys",'Calcs 2ab'!AM12,IF('Table 2a'!$U$3="Girls",'Calcs 2ab'!AN12,IF($U$3="All",'Calcs 2ab'!AO12)))</f>
        <v>0.7</v>
      </c>
      <c r="M16" s="899">
        <f>IF($U$3="Boys",'Calcs 2ab'!G12,IF('Table 2a'!$U$3="Girls",'Calcs 2ab'!R12,IF($U$3="All",'Calcs 2ab'!AC12)))</f>
        <v>0.6</v>
      </c>
      <c r="N16" s="900"/>
      <c r="O16" s="898">
        <f>IF($U$3="Boys",'Calcs 2ab'!H12,IF('Table 2a'!$U$3="Girls",'Calcs 2ab'!S12,IF($U$3="All",'Calcs 2ab'!AD12)))</f>
        <v>868</v>
      </c>
      <c r="P16" s="901">
        <f>IF($U$3="Boys",'Calcs 2ab'!I12,IF('Table 2a'!$U$3="Girls",'Calcs 2ab'!T12,IF($U$3="All",'Calcs 2ab'!AE12)))</f>
        <v>-2.1</v>
      </c>
      <c r="Q16" s="902">
        <f>IF($U$3="Boys",'Calcs 2ab'!J12,IF('Table 2a'!$U$3="Girls",'Calcs 2ab'!U12,IF($U$3="All",'Calcs 2ab'!AF12)))</f>
        <v>-2.1800000000000002</v>
      </c>
      <c r="R16" s="902">
        <f>IF($U$3="Boys",'Calcs 2ab'!K12,IF('Table 2a'!$U$3="Girls",'Calcs 2ab'!V12,IF($U$3="All",'Calcs 2ab'!AG12)))</f>
        <v>-2.02</v>
      </c>
      <c r="S16" s="900"/>
      <c r="T16" s="899">
        <f>IF($U$3="Boys",'Calcs 2ab'!L12,IF('Table 2a'!$U$3="Girls",'Calcs 2ab'!W12,IF($U$3="All",'Calcs 2ab'!AH12)))</f>
        <v>74</v>
      </c>
      <c r="U16" s="900"/>
      <c r="V16" s="899">
        <f>IF($U$3="Boys",'Calcs 2ab'!M12,IF('Table 2a'!$U$3="Girls",'Calcs 2ab'!X12,IF($U$3="All",'Calcs 2ab'!AI12)))</f>
        <v>71.3</v>
      </c>
      <c r="W16" s="246"/>
      <c r="X16" s="71"/>
    </row>
    <row r="17" spans="1:27" s="79" customFormat="1" ht="21.95" customHeight="1" x14ac:dyDescent="0.3">
      <c r="A17" s="608" t="s">
        <v>400</v>
      </c>
      <c r="B17" s="78">
        <f>'Calcs 2ab'!B13</f>
        <v>744</v>
      </c>
      <c r="C17" s="898">
        <f>IF($U$3="Boys",Denominators!C75,IF('Table 2a'!$U$3="Girls",Denominators!D75,IF($U$3="All",Denominators!E75)))</f>
        <v>10103</v>
      </c>
      <c r="D17" s="167"/>
      <c r="E17" s="899">
        <f>IF($U$3="Boys",'Calcs 2ab'!C13,IF('Table 2a'!$U$3="Girls",'Calcs 2ab'!N13,IF($U$3="All",'Calcs 2ab'!Y13)))</f>
        <v>2.7</v>
      </c>
      <c r="F17" s="900"/>
      <c r="G17" s="899">
        <f>IF($U$3="Boys",'Calcs 2ab'!D13,IF('Table 2a'!$U$3="Girls",'Calcs 2ab'!O13,IF($U$3="All",'Calcs 2ab'!Z13)))</f>
        <v>12.5</v>
      </c>
      <c r="H17" s="899">
        <f>IF($U$3="Boys",'Calcs 2ab'!AJ13,IF('Table 2a'!$U$3="Girls",'Calcs 2ab'!AK13,IF($U$3="All",'Calcs 2ab'!AL13)))</f>
        <v>1</v>
      </c>
      <c r="I17" s="899">
        <f>IF($U$3="Boys",'Calcs 2ab'!E13,IF('Table 2a'!$U$3="Girls",'Calcs 2ab'!P13,IF($U$3="All",'Calcs 2ab'!AA13)))</f>
        <v>0.3</v>
      </c>
      <c r="J17" s="900"/>
      <c r="K17" s="899">
        <f>IF($U$3="Boys",'Calcs 2ab'!F13,IF('Table 2a'!$U$3="Girls",'Calcs 2ab'!Q13,IF($U$3="All",'Calcs 2ab'!AB13)))</f>
        <v>0</v>
      </c>
      <c r="L17" s="899">
        <f>IF($U$3="Boys",'Calcs 2ab'!AM13,IF('Table 2a'!$U$3="Girls",'Calcs 2ab'!AN13,IF($U$3="All",'Calcs 2ab'!AO13)))</f>
        <v>0</v>
      </c>
      <c r="M17" s="899">
        <f>IF($U$3="Boys",'Calcs 2ab'!G13,IF('Table 2a'!$U$3="Girls",'Calcs 2ab'!R13,IF($U$3="All",'Calcs 2ab'!AC13)))</f>
        <v>0</v>
      </c>
      <c r="N17" s="900"/>
      <c r="O17" s="898">
        <f>IF($U$3="Boys",'Calcs 2ab'!H13,IF('Table 2a'!$U$3="Girls",'Calcs 2ab'!S13,IF($U$3="All",'Calcs 2ab'!AD13)))</f>
        <v>9344</v>
      </c>
      <c r="P17" s="901">
        <f>IF($U$3="Boys",'Calcs 2ab'!I13,IF('Table 2a'!$U$3="Girls",'Calcs 2ab'!T13,IF($U$3="All",'Calcs 2ab'!AE13)))</f>
        <v>-1.68</v>
      </c>
      <c r="Q17" s="902">
        <f>IF($U$3="Boys",'Calcs 2ab'!J13,IF('Table 2a'!$U$3="Girls",'Calcs 2ab'!U13,IF($U$3="All",'Calcs 2ab'!AF13)))</f>
        <v>-1.7</v>
      </c>
      <c r="R17" s="902">
        <f>IF($U$3="Boys",'Calcs 2ab'!K13,IF('Table 2a'!$U$3="Girls",'Calcs 2ab'!V13,IF($U$3="All",'Calcs 2ab'!AG13)))</f>
        <v>-1.65</v>
      </c>
      <c r="S17" s="900"/>
      <c r="T17" s="899">
        <f>IF($U$3="Boys",'Calcs 2ab'!L13,IF('Table 2a'!$U$3="Girls",'Calcs 2ab'!W13,IF($U$3="All",'Calcs 2ab'!AH13)))</f>
        <v>34.1</v>
      </c>
      <c r="U17" s="900"/>
      <c r="V17" s="899">
        <f>IF($U$3="Boys",'Calcs 2ab'!M13,IF('Table 2a'!$U$3="Girls",'Calcs 2ab'!X13,IF($U$3="All",'Calcs 2ab'!AI13)))</f>
        <v>32.4</v>
      </c>
      <c r="W17" s="246"/>
      <c r="X17" s="71"/>
      <c r="AA17" s="79" t="s">
        <v>32</v>
      </c>
    </row>
    <row r="18" spans="1:27" ht="20.45" customHeight="1" x14ac:dyDescent="0.3">
      <c r="A18" s="612" t="s">
        <v>401</v>
      </c>
      <c r="B18" s="78">
        <f>'Calcs 2ab'!B14</f>
        <v>3897</v>
      </c>
      <c r="C18" s="898">
        <f>IF($U$3="Boys",Denominators!C77,IF('Table 2a'!$U$3="Girls",Denominators!D77,IF($U$3="All",Denominators!E77)))</f>
        <v>527859</v>
      </c>
      <c r="D18" s="167"/>
      <c r="E18" s="899">
        <f>IF($U$3="Boys",'Calcs 2ab'!C14,IF('Table 2a'!$U$3="Girls",'Calcs 2ab'!N14,IF($U$3="All",'Calcs 2ab'!Y14)))</f>
        <v>46.3</v>
      </c>
      <c r="F18" s="900"/>
      <c r="G18" s="899">
        <f>IF($U$3="Boys",'Calcs 2ab'!D14,IF('Table 2a'!$U$3="Girls",'Calcs 2ab'!O14,IF($U$3="All",'Calcs 2ab'!Z14)))</f>
        <v>96.7</v>
      </c>
      <c r="H18" s="899">
        <f>IF($U$3="Boys",'Calcs 2ab'!AJ14,IF('Table 2a'!$U$3="Girls",'Calcs 2ab'!AK14,IF($U$3="All",'Calcs 2ab'!AL14)))</f>
        <v>63.9</v>
      </c>
      <c r="I18" s="899">
        <f>IF($U$3="Boys",'Calcs 2ab'!E14,IF('Table 2a'!$U$3="Girls",'Calcs 2ab'!P14,IF($U$3="All",'Calcs 2ab'!AA14)))</f>
        <v>42.6</v>
      </c>
      <c r="J18" s="900"/>
      <c r="K18" s="899">
        <f>IF($U$3="Boys",'Calcs 2ab'!F14,IF('Table 2a'!$U$3="Girls",'Calcs 2ab'!Q14,IF($U$3="All",'Calcs 2ab'!AB14)))</f>
        <v>38.200000000000003</v>
      </c>
      <c r="L18" s="899">
        <f>IF($U$3="Boys",'Calcs 2ab'!AM14,IF('Table 2a'!$U$3="Girls",'Calcs 2ab'!AN14,IF($U$3="All",'Calcs 2ab'!AO14)))</f>
        <v>23.7</v>
      </c>
      <c r="M18" s="899">
        <f>IF($U$3="Boys",'Calcs 2ab'!G14,IF('Table 2a'!$U$3="Girls",'Calcs 2ab'!R14,IF($U$3="All",'Calcs 2ab'!AC14)))</f>
        <v>21.3</v>
      </c>
      <c r="N18" s="900"/>
      <c r="O18" s="898">
        <f>IF($U$3="Boys",'Calcs 2ab'!H14,IF('Table 2a'!$U$3="Girls",'Calcs 2ab'!S14,IF($U$3="All",'Calcs 2ab'!AD14)))</f>
        <v>498904</v>
      </c>
      <c r="P18" s="901">
        <f>IF($U$3="Boys",'Calcs 2ab'!I14,IF('Table 2a'!$U$3="Girls",'Calcs 2ab'!T14,IF($U$3="All",'Calcs 2ab'!AE14)))</f>
        <v>-0.03</v>
      </c>
      <c r="Q18" s="902">
        <f>IF($U$3="Boys",'Calcs 2ab'!J14,IF('Table 2a'!$U$3="Girls",'Calcs 2ab'!U14,IF($U$3="All",'Calcs 2ab'!AF14)))</f>
        <v>-0.03</v>
      </c>
      <c r="R18" s="902">
        <f>IF($U$3="Boys",'Calcs 2ab'!K14,IF('Table 2a'!$U$3="Girls",'Calcs 2ab'!V14,IF($U$3="All",'Calcs 2ab'!AG14)))</f>
        <v>-0.03</v>
      </c>
      <c r="S18" s="900"/>
      <c r="T18" s="899">
        <f>IF($U$3="Boys",'Calcs 2ab'!L14,IF('Table 2a'!$U$3="Girls",'Calcs 2ab'!W14,IF($U$3="All",'Calcs 2ab'!AH14)))</f>
        <v>98.2</v>
      </c>
      <c r="U18" s="900"/>
      <c r="V18" s="899">
        <f>IF($U$3="Boys",'Calcs 2ab'!M14,IF('Table 2a'!$U$3="Girls",'Calcs 2ab'!X14,IF($U$3="All",'Calcs 2ab'!AI14)))</f>
        <v>98</v>
      </c>
      <c r="W18" s="246"/>
    </row>
    <row r="19" spans="1:27" ht="29.45" customHeight="1" x14ac:dyDescent="0.3">
      <c r="A19" s="613" t="s">
        <v>414</v>
      </c>
      <c r="B19" s="78">
        <f>'Calcs 2ab'!B15</f>
        <v>432</v>
      </c>
      <c r="C19" s="898">
        <f>IF($U$3="Boys",Denominators!C79,IF('Table 2a'!$U$3="Girls",Denominators!D79,IF($U$3="All",Denominators!E79)))</f>
        <v>9719</v>
      </c>
      <c r="D19" s="167"/>
      <c r="E19" s="899">
        <f>IF($U$3="Boys",'Calcs 2ab'!C15,IF('Table 2a'!$U$3="Girls",'Calcs 2ab'!N15,IF($U$3="All",'Calcs 2ab'!Y15)))</f>
        <v>6.4</v>
      </c>
      <c r="F19" s="900"/>
      <c r="G19" s="899">
        <f>IF($U$3="Boys",'Calcs 2ab'!D15,IF('Table 2a'!$U$3="Girls",'Calcs 2ab'!O15,IF($U$3="All",'Calcs 2ab'!Z15)))</f>
        <v>40.5</v>
      </c>
      <c r="H19" s="899">
        <f>IF($U$3="Boys",'Calcs 2ab'!AJ15,IF('Table 2a'!$U$3="Girls",'Calcs 2ab'!AK15,IF($U$3="All",'Calcs 2ab'!AL15)))</f>
        <v>4.5</v>
      </c>
      <c r="I19" s="899">
        <f>IF($U$3="Boys",'Calcs 2ab'!E15,IF('Table 2a'!$U$3="Girls",'Calcs 2ab'!P15,IF($U$3="All",'Calcs 2ab'!AA15)))</f>
        <v>1.6</v>
      </c>
      <c r="J19" s="900"/>
      <c r="K19" s="899">
        <f>IF($U$3="Boys",'Calcs 2ab'!F15,IF('Table 2a'!$U$3="Girls",'Calcs 2ab'!Q15,IF($U$3="All",'Calcs 2ab'!AB15)))</f>
        <v>0.3</v>
      </c>
      <c r="L19" s="899">
        <f>IF($U$3="Boys",'Calcs 2ab'!AM15,IF('Table 2a'!$U$3="Girls",'Calcs 2ab'!AN15,IF($U$3="All",'Calcs 2ab'!AO15)))</f>
        <v>0</v>
      </c>
      <c r="M19" s="899">
        <f>IF($U$3="Boys",'Calcs 2ab'!G15,IF('Table 2a'!$U$3="Girls",'Calcs 2ab'!R15,IF($U$3="All",'Calcs 2ab'!AC15)))</f>
        <v>0</v>
      </c>
      <c r="N19" s="900"/>
      <c r="O19" s="905" t="s">
        <v>269</v>
      </c>
      <c r="P19" s="906" t="s">
        <v>269</v>
      </c>
      <c r="Q19" s="902" t="s">
        <v>269</v>
      </c>
      <c r="R19" s="902" t="s">
        <v>269</v>
      </c>
      <c r="S19" s="900"/>
      <c r="T19" s="899">
        <f>IF($U$3="Boys",'Calcs 2ab'!L15,IF('Table 2a'!$U$3="Girls",'Calcs 2ab'!W15,IF($U$3="All",'Calcs 2ab'!AH15)))</f>
        <v>61.5</v>
      </c>
      <c r="U19" s="900"/>
      <c r="V19" s="899">
        <f>IF($U$3="Boys",'Calcs 2ab'!M15,IF('Table 2a'!$U$3="Girls",'Calcs 2ab'!X15,IF($U$3="All",'Calcs 2ab'!AI15)))</f>
        <v>57</v>
      </c>
      <c r="W19" s="246"/>
    </row>
    <row r="20" spans="1:27" ht="36" customHeight="1" x14ac:dyDescent="0.3">
      <c r="A20" s="614" t="s">
        <v>415</v>
      </c>
      <c r="B20" s="78">
        <f>'Calcs 2ab'!B16</f>
        <v>4329</v>
      </c>
      <c r="C20" s="898">
        <f>IF($U$3="Boys",Denominators!C81,IF('Table 2a'!$U$3="Girls",Denominators!D81,IF($U$3="All",Denominators!E81)))</f>
        <v>537578</v>
      </c>
      <c r="D20" s="167"/>
      <c r="E20" s="899">
        <f>IF($U$3="Boys",'Calcs 2ab'!C16,IF('Table 2a'!$U$3="Girls",'Calcs 2ab'!N16,IF($U$3="All",'Calcs 2ab'!Y16)))</f>
        <v>45.6</v>
      </c>
      <c r="F20" s="900"/>
      <c r="G20" s="899">
        <f>IF($U$3="Boys",'Calcs 2ab'!D16,IF('Table 2a'!$U$3="Girls",'Calcs 2ab'!O16,IF($U$3="All",'Calcs 2ab'!Z16)))</f>
        <v>95.7</v>
      </c>
      <c r="H20" s="899">
        <f>IF($U$3="Boys",'Calcs 2ab'!AJ16,IF('Table 2a'!$U$3="Girls",'Calcs 2ab'!AK16,IF($U$3="All",'Calcs 2ab'!AL16)))</f>
        <v>62.8</v>
      </c>
      <c r="I20" s="899">
        <f>IF($U$3="Boys",'Calcs 2ab'!E16,IF('Table 2a'!$U$3="Girls",'Calcs 2ab'!P16,IF($U$3="All",'Calcs 2ab'!AA16)))</f>
        <v>41.9</v>
      </c>
      <c r="J20" s="900"/>
      <c r="K20" s="899">
        <f>IF($U$3="Boys",'Calcs 2ab'!F16,IF('Table 2a'!$U$3="Girls",'Calcs 2ab'!Q16,IF($U$3="All",'Calcs 2ab'!AB16)))</f>
        <v>37.5</v>
      </c>
      <c r="L20" s="899">
        <f>IF($U$3="Boys",'Calcs 2ab'!AM16,IF('Table 2a'!$U$3="Girls",'Calcs 2ab'!AN16,IF($U$3="All",'Calcs 2ab'!AO16)))</f>
        <v>23.3</v>
      </c>
      <c r="M20" s="899">
        <f>IF($U$3="Boys",'Calcs 2ab'!G16,IF('Table 2a'!$U$3="Girls",'Calcs 2ab'!R16,IF($U$3="All",'Calcs 2ab'!AC16)))</f>
        <v>20.9</v>
      </c>
      <c r="N20" s="900"/>
      <c r="O20" s="905" t="s">
        <v>269</v>
      </c>
      <c r="P20" s="906" t="s">
        <v>269</v>
      </c>
      <c r="Q20" s="902" t="s">
        <v>269</v>
      </c>
      <c r="R20" s="902" t="s">
        <v>269</v>
      </c>
      <c r="S20" s="900"/>
      <c r="T20" s="899">
        <f>IF($U$3="Boys",'Calcs 2ab'!L16,IF('Table 2a'!$U$3="Girls",'Calcs 2ab'!W16,IF($U$3="All",'Calcs 2ab'!AH16)))</f>
        <v>97.5</v>
      </c>
      <c r="U20" s="900"/>
      <c r="V20" s="899">
        <f>IF($U$3="Boys",'Calcs 2ab'!M16,IF('Table 2a'!$U$3="Girls",'Calcs 2ab'!X16,IF($U$3="All",'Calcs 2ab'!AI16)))</f>
        <v>97.2</v>
      </c>
      <c r="W20" s="246"/>
    </row>
    <row r="21" spans="1:27" ht="20.45" customHeight="1" x14ac:dyDescent="0.3">
      <c r="A21" s="608" t="s">
        <v>31</v>
      </c>
      <c r="B21" s="78">
        <f>'Calcs 2ab'!B17</f>
        <v>56</v>
      </c>
      <c r="C21" s="898">
        <f>IF($U$3="Boys",Denominators!C83,IF('Table 2a'!$U$3="Girls",Denominators!D83,IF($U$3="All",Denominators!E83)))</f>
        <v>404</v>
      </c>
      <c r="D21" s="167"/>
      <c r="E21" s="899">
        <f>IF($U$3="Boys",'Calcs 2ab'!C17,IF('Table 2a'!$U$3="Girls",'Calcs 2ab'!N17,IF($U$3="All",'Calcs 2ab'!Y17)))</f>
        <v>7.8</v>
      </c>
      <c r="F21" s="900"/>
      <c r="G21" s="899">
        <f>IF($U$3="Boys",'Calcs 2ab'!D17,IF('Table 2a'!$U$3="Girls",'Calcs 2ab'!O17,IF($U$3="All",'Calcs 2ab'!Z17)))</f>
        <v>22.3</v>
      </c>
      <c r="H21" s="899">
        <f>IF($U$3="Boys",'Calcs 2ab'!AJ17,IF('Table 2a'!$U$3="Girls",'Calcs 2ab'!AK17,IF($U$3="All",'Calcs 2ab'!AL17)))</f>
        <v>4.7</v>
      </c>
      <c r="I21" s="899">
        <f>IF($U$3="Boys",'Calcs 2ab'!E17,IF('Table 2a'!$U$3="Girls",'Calcs 2ab'!P17,IF($U$3="All",'Calcs 2ab'!AA17)))</f>
        <v>2.2000000000000002</v>
      </c>
      <c r="J21" s="900"/>
      <c r="K21" s="899">
        <f>IF($U$3="Boys",'Calcs 2ab'!F17,IF('Table 2a'!$U$3="Girls",'Calcs 2ab'!Q17,IF($U$3="All",'Calcs 2ab'!AB17)))</f>
        <v>1.5</v>
      </c>
      <c r="L21" s="899" t="str">
        <f>IF($U$3="Boys",'Calcs 2ab'!AM17,IF('Table 2a'!$U$3="Girls",'Calcs 2ab'!AN17,IF($U$3="All",'Calcs 2ab'!AO17)))</f>
        <v>x</v>
      </c>
      <c r="M21" s="899" t="str">
        <f>IF($U$3="Boys",'Calcs 2ab'!G17,IF('Table 2a'!$U$3="Girls",'Calcs 2ab'!R17,IF($U$3="All",'Calcs 2ab'!AC17)))</f>
        <v>x</v>
      </c>
      <c r="N21" s="900"/>
      <c r="O21" s="898">
        <f>IF($U$3="Boys",'Calcs 2ab'!H17,IF('Table 2a'!$U$3="Girls",'Calcs 2ab'!S17,IF($U$3="All",'Calcs 2ab'!AD17)))</f>
        <v>306</v>
      </c>
      <c r="P21" s="901">
        <f>IF($U$3="Boys",'Calcs 2ab'!I17,IF('Table 2a'!$U$3="Girls",'Calcs 2ab'!T17,IF($U$3="All",'Calcs 2ab'!AE17)))</f>
        <v>-1.54</v>
      </c>
      <c r="Q21" s="902">
        <f>IF($U$3="Boys",'Calcs 2ab'!J17,IF('Table 2a'!$U$3="Girls",'Calcs 2ab'!U17,IF($U$3="All",'Calcs 2ab'!AF17)))</f>
        <v>-1.68</v>
      </c>
      <c r="R21" s="902">
        <f>IF($U$3="Boys",'Calcs 2ab'!K17,IF('Table 2a'!$U$3="Girls",'Calcs 2ab'!V17,IF($U$3="All",'Calcs 2ab'!AG17)))</f>
        <v>-1.4</v>
      </c>
      <c r="S21" s="900"/>
      <c r="T21" s="899">
        <f>IF($U$3="Boys",'Calcs 2ab'!L17,IF('Table 2a'!$U$3="Girls",'Calcs 2ab'!W17,IF($U$3="All",'Calcs 2ab'!AH17)))</f>
        <v>48</v>
      </c>
      <c r="U21" s="900"/>
      <c r="V21" s="899">
        <f>IF($U$3="Boys",'Calcs 2ab'!M17,IF('Table 2a'!$U$3="Girls",'Calcs 2ab'!X17,IF($U$3="All",'Calcs 2ab'!AI17)))</f>
        <v>47</v>
      </c>
      <c r="W21" s="246"/>
    </row>
    <row r="22" spans="1:27" ht="12" customHeight="1" x14ac:dyDescent="0.3">
      <c r="A22" s="608" t="s">
        <v>18</v>
      </c>
      <c r="B22" s="78">
        <f>'Calcs 2ab'!B18</f>
        <v>851</v>
      </c>
      <c r="C22" s="898">
        <f>IF($U$3="Boys",Denominators!C84,IF('Table 2a'!$U$3="Girls",Denominators!D84,IF($U$3="All",Denominators!E84)))</f>
        <v>47351</v>
      </c>
      <c r="D22" s="167"/>
      <c r="E22" s="899">
        <f>IF($U$3="Boys",'Calcs 2ab'!C18,IF('Table 2a'!$U$3="Girls",'Calcs 2ab'!N18,IF($U$3="All",'Calcs 2ab'!Y18)))</f>
        <v>35.6</v>
      </c>
      <c r="F22" s="900"/>
      <c r="G22" s="899">
        <f>IF($U$3="Boys",'Calcs 2ab'!D18,IF('Table 2a'!$U$3="Girls",'Calcs 2ab'!O18,IF($U$3="All",'Calcs 2ab'!Z18)))</f>
        <v>23</v>
      </c>
      <c r="H22" s="899">
        <f>IF($U$3="Boys",'Calcs 2ab'!AJ18,IF('Table 2a'!$U$3="Girls",'Calcs 2ab'!AK18,IF($U$3="All",'Calcs 2ab'!AL18)))</f>
        <v>19.7</v>
      </c>
      <c r="I22" s="899">
        <f>IF($U$3="Boys",'Calcs 2ab'!E18,IF('Table 2a'!$U$3="Girls",'Calcs 2ab'!P18,IF($U$3="All",'Calcs 2ab'!AA18)))</f>
        <v>15.4</v>
      </c>
      <c r="J22" s="900"/>
      <c r="K22" s="899">
        <f>IF($U$3="Boys",'Calcs 2ab'!F18,IF('Table 2a'!$U$3="Girls",'Calcs 2ab'!Q18,IF($U$3="All",'Calcs 2ab'!AB18)))</f>
        <v>8.9</v>
      </c>
      <c r="L22" s="899">
        <f>IF($U$3="Boys",'Calcs 2ab'!AM18,IF('Table 2a'!$U$3="Girls",'Calcs 2ab'!AN18,IF($U$3="All",'Calcs 2ab'!AO18)))</f>
        <v>6.9</v>
      </c>
      <c r="M22" s="899">
        <f>IF($U$3="Boys",'Calcs 2ab'!G18,IF('Table 2a'!$U$3="Girls",'Calcs 2ab'!R18,IF($U$3="All",'Calcs 2ab'!AC18)))</f>
        <v>6.4</v>
      </c>
      <c r="N22" s="900"/>
      <c r="O22" s="905" t="s">
        <v>269</v>
      </c>
      <c r="P22" s="906" t="s">
        <v>269</v>
      </c>
      <c r="Q22" s="902" t="s">
        <v>269</v>
      </c>
      <c r="R22" s="902" t="s">
        <v>269</v>
      </c>
      <c r="S22" s="900"/>
      <c r="T22" s="899">
        <f>IF($U$3="Boys",'Calcs 2ab'!L18,IF('Table 2a'!$U$3="Girls",'Calcs 2ab'!W18,IF($U$3="All",'Calcs 2ab'!AH18)))</f>
        <v>92.8</v>
      </c>
      <c r="U22" s="900"/>
      <c r="V22" s="899">
        <f>IF($U$3="Boys",'Calcs 2ab'!M18,IF('Table 2a'!$U$3="Girls",'Calcs 2ab'!X18,IF($U$3="All",'Calcs 2ab'!AI18)))</f>
        <v>92.7</v>
      </c>
      <c r="W22" s="246"/>
    </row>
    <row r="23" spans="1:27" ht="12" customHeight="1" x14ac:dyDescent="0.3">
      <c r="A23" s="608" t="s">
        <v>19</v>
      </c>
      <c r="B23" s="78">
        <f>'Calcs 2ab'!B19</f>
        <v>266</v>
      </c>
      <c r="C23" s="898">
        <f>IF($U$3="Boys",Denominators!C85,IF('Table 2a'!$U$3="Girls",Denominators!D85,IF($U$3="All",Denominators!E85)))</f>
        <v>2307</v>
      </c>
      <c r="D23" s="167"/>
      <c r="E23" s="899">
        <f>IF($U$3="Boys",'Calcs 2ab'!C19,IF('Table 2a'!$U$3="Girls",'Calcs 2ab'!N19,IF($U$3="All",'Calcs 2ab'!Y19)))</f>
        <v>5.3</v>
      </c>
      <c r="F23" s="900"/>
      <c r="G23" s="899">
        <f>IF($U$3="Boys",'Calcs 2ab'!D19,IF('Table 2a'!$U$3="Girls",'Calcs 2ab'!O19,IF($U$3="All",'Calcs 2ab'!Z19)))</f>
        <v>22.3</v>
      </c>
      <c r="H23" s="899">
        <f>IF($U$3="Boys",'Calcs 2ab'!AJ19,IF('Table 2a'!$U$3="Girls",'Calcs 2ab'!AK19,IF($U$3="All",'Calcs 2ab'!AL19)))</f>
        <v>3.8</v>
      </c>
      <c r="I23" s="899">
        <f>IF($U$3="Boys",'Calcs 2ab'!E19,IF('Table 2a'!$U$3="Girls",'Calcs 2ab'!P19,IF($U$3="All",'Calcs 2ab'!AA19)))</f>
        <v>1.3</v>
      </c>
      <c r="J23" s="900"/>
      <c r="K23" s="899">
        <f>IF($U$3="Boys",'Calcs 2ab'!F19,IF('Table 2a'!$U$3="Girls",'Calcs 2ab'!Q19,IF($U$3="All",'Calcs 2ab'!AB19)))</f>
        <v>0</v>
      </c>
      <c r="L23" s="899" t="str">
        <f>IF($U$3="Boys",'Calcs 2ab'!AM19,IF('Table 2a'!$U$3="Girls",'Calcs 2ab'!AN19,IF($U$3="All",'Calcs 2ab'!AO19)))</f>
        <v>x</v>
      </c>
      <c r="M23" s="899" t="str">
        <f>IF($U$3="Boys",'Calcs 2ab'!G19,IF('Table 2a'!$U$3="Girls",'Calcs 2ab'!R19,IF($U$3="All",'Calcs 2ab'!AC19)))</f>
        <v>x</v>
      </c>
      <c r="N23" s="900"/>
      <c r="O23" s="905" t="s">
        <v>269</v>
      </c>
      <c r="P23" s="906" t="s">
        <v>269</v>
      </c>
      <c r="Q23" s="902" t="s">
        <v>269</v>
      </c>
      <c r="R23" s="902" t="s">
        <v>269</v>
      </c>
      <c r="S23" s="900"/>
      <c r="T23" s="899">
        <f>IF($U$3="Boys",'Calcs 2ab'!L19,IF('Table 2a'!$U$3="Girls",'Calcs 2ab'!W19,IF($U$3="All",'Calcs 2ab'!AH19)))</f>
        <v>50.1</v>
      </c>
      <c r="U23" s="900"/>
      <c r="V23" s="899">
        <f>IF($U$3="Boys",'Calcs 2ab'!M19,IF('Table 2a'!$U$3="Girls",'Calcs 2ab'!X19,IF($U$3="All",'Calcs 2ab'!AI19)))</f>
        <v>47</v>
      </c>
      <c r="W23" s="246"/>
    </row>
    <row r="24" spans="1:27" ht="20.45" customHeight="1" x14ac:dyDescent="0.3">
      <c r="A24" s="612" t="s">
        <v>421</v>
      </c>
      <c r="B24" s="78">
        <f>'Calcs 2ab'!B20</f>
        <v>1173</v>
      </c>
      <c r="C24" s="898">
        <f>IF($U$3="Boys",Denominators!C87,IF('Table 2a'!$U$3="Girls",Denominators!D87,IF($U$3="All",Denominators!E87)))</f>
        <v>50062</v>
      </c>
      <c r="D24" s="167"/>
      <c r="E24" s="899">
        <f>IF($U$3="Boys",'Calcs 2ab'!C20,IF('Table 2a'!$U$3="Girls",'Calcs 2ab'!N20,IF($U$3="All",'Calcs 2ab'!Y20)))</f>
        <v>34</v>
      </c>
      <c r="F24" s="900"/>
      <c r="G24" s="899">
        <f>IF($U$3="Boys",'Calcs 2ab'!D20,IF('Table 2a'!$U$3="Girls",'Calcs 2ab'!O20,IF($U$3="All",'Calcs 2ab'!Z20)))</f>
        <v>23</v>
      </c>
      <c r="H24" s="899">
        <f>IF($U$3="Boys",'Calcs 2ab'!AJ20,IF('Table 2a'!$U$3="Girls",'Calcs 2ab'!AK20,IF($U$3="All",'Calcs 2ab'!AL20)))</f>
        <v>18.8</v>
      </c>
      <c r="I24" s="899">
        <f>IF($U$3="Boys",'Calcs 2ab'!E20,IF('Table 2a'!$U$3="Girls",'Calcs 2ab'!P20,IF($U$3="All",'Calcs 2ab'!AA20)))</f>
        <v>14.6</v>
      </c>
      <c r="J24" s="900"/>
      <c r="K24" s="899">
        <f>IF($U$3="Boys",'Calcs 2ab'!F20,IF('Table 2a'!$U$3="Girls",'Calcs 2ab'!Q20,IF($U$3="All",'Calcs 2ab'!AB20)))</f>
        <v>8.4</v>
      </c>
      <c r="L24" s="899">
        <f>IF($U$3="Boys",'Calcs 2ab'!AM20,IF('Table 2a'!$U$3="Girls",'Calcs 2ab'!AN20,IF($U$3="All",'Calcs 2ab'!AO20)))</f>
        <v>6.5</v>
      </c>
      <c r="M24" s="899">
        <f>IF($U$3="Boys",'Calcs 2ab'!G20,IF('Table 2a'!$U$3="Girls",'Calcs 2ab'!R20,IF($U$3="All",'Calcs 2ab'!AC20)))</f>
        <v>6</v>
      </c>
      <c r="N24" s="900"/>
      <c r="O24" s="905" t="s">
        <v>269</v>
      </c>
      <c r="P24" s="906" t="s">
        <v>269</v>
      </c>
      <c r="Q24" s="902" t="s">
        <v>269</v>
      </c>
      <c r="R24" s="902" t="s">
        <v>269</v>
      </c>
      <c r="S24" s="900"/>
      <c r="T24" s="899">
        <f>IF($U$3="Boys",'Calcs 2ab'!L20,IF('Table 2a'!$U$3="Girls",'Calcs 2ab'!W20,IF($U$3="All",'Calcs 2ab'!AH20)))</f>
        <v>90.4</v>
      </c>
      <c r="U24" s="900"/>
      <c r="V24" s="899">
        <f>IF($U$3="Boys",'Calcs 2ab'!M20,IF('Table 2a'!$U$3="Girls",'Calcs 2ab'!X20,IF($U$3="All",'Calcs 2ab'!AI20)))</f>
        <v>90.2</v>
      </c>
      <c r="W24" s="246"/>
    </row>
    <row r="25" spans="1:27" ht="19.5" customHeight="1" x14ac:dyDescent="0.3">
      <c r="A25" s="612" t="s">
        <v>29</v>
      </c>
      <c r="B25" s="78">
        <f>'Calcs 2ab'!B21</f>
        <v>1066</v>
      </c>
      <c r="C25" s="898">
        <f>IF($U$3="Boys",Denominators!C89,IF('Table 2a'!$U$3="Girls",Denominators!D89,IF($U$3="All",Denominators!E89)))</f>
        <v>12814</v>
      </c>
      <c r="D25" s="167"/>
      <c r="E25" s="899">
        <f>IF($U$3="Boys",'Calcs 2ab'!C21,IF('Table 2a'!$U$3="Girls",'Calcs 2ab'!N21,IF($U$3="All",'Calcs 2ab'!Y21)))</f>
        <v>3.3</v>
      </c>
      <c r="F25" s="900"/>
      <c r="G25" s="899">
        <f>IF($U$3="Boys",'Calcs 2ab'!D21,IF('Table 2a'!$U$3="Girls",'Calcs 2ab'!O21,IF($U$3="All",'Calcs 2ab'!Z21)))</f>
        <v>14.6</v>
      </c>
      <c r="H25" s="899">
        <f>IF($U$3="Boys",'Calcs 2ab'!AJ21,IF('Table 2a'!$U$3="Girls",'Calcs 2ab'!AK21,IF($U$3="All",'Calcs 2ab'!AL21)))</f>
        <v>1.6</v>
      </c>
      <c r="I25" s="899">
        <f>IF($U$3="Boys",'Calcs 2ab'!E21,IF('Table 2a'!$U$3="Girls",'Calcs 2ab'!P21,IF($U$3="All",'Calcs 2ab'!AA21)))</f>
        <v>0.5</v>
      </c>
      <c r="J25" s="900"/>
      <c r="K25" s="899">
        <f>IF($U$3="Boys",'Calcs 2ab'!F21,IF('Table 2a'!$U$3="Girls",'Calcs 2ab'!Q21,IF($U$3="All",'Calcs 2ab'!AB21)))</f>
        <v>0.1</v>
      </c>
      <c r="L25" s="899" t="str">
        <f>IF($U$3="Boys",'Calcs 2ab'!AM21,IF('Table 2a'!$U$3="Girls",'Calcs 2ab'!AN21,IF($U$3="All",'Calcs 2ab'!AO21)))</f>
        <v>x</v>
      </c>
      <c r="M25" s="899" t="str">
        <f>IF($U$3="Boys",'Calcs 2ab'!G21,IF('Table 2a'!$U$3="Girls",'Calcs 2ab'!R21,IF($U$3="All",'Calcs 2ab'!AC21)))</f>
        <v>x</v>
      </c>
      <c r="N25" s="900"/>
      <c r="O25" s="898">
        <f>IF($U$3="Boys",'Calcs 2ab'!H21,IF('Table 2a'!$U$3="Girls",'Calcs 2ab'!S21,IF($U$3="All",'Calcs 2ab'!AD21)))</f>
        <v>9650</v>
      </c>
      <c r="P25" s="901">
        <f>IF($U$3="Boys",'Calcs 2ab'!I21,IF('Table 2a'!$U$3="Girls",'Calcs 2ab'!T21,IF($U$3="All",'Calcs 2ab'!AE21)))</f>
        <v>-1.67</v>
      </c>
      <c r="Q25" s="902">
        <f>IF($U$3="Boys",'Calcs 2ab'!J21,IF('Table 2a'!$U$3="Girls",'Calcs 2ab'!U21,IF($U$3="All",'Calcs 2ab'!AF21)))</f>
        <v>-1.7</v>
      </c>
      <c r="R25" s="902">
        <f>IF($U$3="Boys",'Calcs 2ab'!K21,IF('Table 2a'!$U$3="Girls",'Calcs 2ab'!V21,IF($U$3="All",'Calcs 2ab'!AG21)))</f>
        <v>-1.65</v>
      </c>
      <c r="S25" s="900"/>
      <c r="T25" s="899">
        <f>IF($U$3="Boys",'Calcs 2ab'!L21,IF('Table 2a'!$U$3="Girls",'Calcs 2ab'!W21,IF($U$3="All",'Calcs 2ab'!AH21)))</f>
        <v>37.4</v>
      </c>
      <c r="U25" s="900"/>
      <c r="V25" s="899">
        <f>IF($U$3="Boys",'Calcs 2ab'!M21,IF('Table 2a'!$U$3="Girls",'Calcs 2ab'!X21,IF($U$3="All",'Calcs 2ab'!AI21)))</f>
        <v>35.5</v>
      </c>
      <c r="W25" s="246"/>
      <c r="AA25" s="75"/>
    </row>
    <row r="26" spans="1:27" ht="19.5" customHeight="1" x14ac:dyDescent="0.3">
      <c r="A26" s="612" t="s">
        <v>20</v>
      </c>
      <c r="B26" s="78">
        <f>'Calcs 2ab'!B22</f>
        <v>5516</v>
      </c>
      <c r="C26" s="898">
        <f>IF($U$3="Boys",Denominators!C91,IF('Table 2a'!$U$3="Girls",Denominators!D91,IF($U$3="All",Denominators!E91)))</f>
        <v>587640</v>
      </c>
      <c r="D26" s="167"/>
      <c r="E26" s="899">
        <f>IF($U$3="Boys",'Calcs 2ab'!C22,IF('Table 2a'!$U$3="Girls",'Calcs 2ab'!N22,IF($U$3="All",'Calcs 2ab'!Y22)))</f>
        <v>44.6</v>
      </c>
      <c r="F26" s="900"/>
      <c r="G26" s="899">
        <f>IF($U$3="Boys",'Calcs 2ab'!D22,IF('Table 2a'!$U$3="Girls",'Calcs 2ab'!O22,IF($U$3="All",'Calcs 2ab'!Z22)))</f>
        <v>89.6</v>
      </c>
      <c r="H26" s="899">
        <f>IF($U$3="Boys",'Calcs 2ab'!AJ22,IF('Table 2a'!$U$3="Girls",'Calcs 2ab'!AK22,IF($U$3="All",'Calcs 2ab'!AL22)))</f>
        <v>59.1</v>
      </c>
      <c r="I26" s="899">
        <f>IF($U$3="Boys",'Calcs 2ab'!E22,IF('Table 2a'!$U$3="Girls",'Calcs 2ab'!P22,IF($U$3="All",'Calcs 2ab'!AA22)))</f>
        <v>39.6</v>
      </c>
      <c r="J26" s="900"/>
      <c r="K26" s="899">
        <f>IF($U$3="Boys",'Calcs 2ab'!F22,IF('Table 2a'!$U$3="Girls",'Calcs 2ab'!Q22,IF($U$3="All",'Calcs 2ab'!AB22)))</f>
        <v>35</v>
      </c>
      <c r="L26" s="899">
        <f>IF($U$3="Boys",'Calcs 2ab'!AM22,IF('Table 2a'!$U$3="Girls",'Calcs 2ab'!AN22,IF($U$3="All",'Calcs 2ab'!AO22)))</f>
        <v>21.9</v>
      </c>
      <c r="M26" s="899">
        <f>IF($U$3="Boys",'Calcs 2ab'!G22,IF('Table 2a'!$U$3="Girls",'Calcs 2ab'!R22,IF($U$3="All",'Calcs 2ab'!AC22)))</f>
        <v>19.7</v>
      </c>
      <c r="N26" s="900"/>
      <c r="O26" s="905" t="s">
        <v>269</v>
      </c>
      <c r="P26" s="906" t="s">
        <v>269</v>
      </c>
      <c r="Q26" s="902" t="s">
        <v>269</v>
      </c>
      <c r="R26" s="902" t="s">
        <v>269</v>
      </c>
      <c r="S26" s="900"/>
      <c r="T26" s="899">
        <f>IF($U$3="Boys",'Calcs 2ab'!L22,IF('Table 2a'!$U$3="Girls",'Calcs 2ab'!W22,IF($U$3="All",'Calcs 2ab'!AH22)))</f>
        <v>97.3</v>
      </c>
      <c r="U26" s="900"/>
      <c r="V26" s="899">
        <f>IF($U$3="Boys",'Calcs 2ab'!M22,IF('Table 2a'!$U$3="Girls",'Calcs 2ab'!X22,IF($U$3="All",'Calcs 2ab'!AI22)))</f>
        <v>97</v>
      </c>
      <c r="W26" s="246"/>
    </row>
    <row r="27" spans="1:27" ht="11.25" customHeight="1" x14ac:dyDescent="0.3">
      <c r="A27" s="72"/>
      <c r="B27" s="72"/>
      <c r="C27" s="77"/>
      <c r="D27" s="77"/>
      <c r="E27" s="76"/>
      <c r="F27" s="76"/>
      <c r="G27" s="76"/>
      <c r="H27" s="76"/>
      <c r="I27" s="76"/>
      <c r="J27" s="76"/>
      <c r="K27" s="76"/>
      <c r="L27" s="76"/>
      <c r="M27" s="76"/>
      <c r="N27" s="76"/>
      <c r="O27" s="76"/>
      <c r="P27" s="76"/>
      <c r="Q27" s="76"/>
      <c r="R27" s="76"/>
      <c r="S27" s="76"/>
      <c r="T27" s="76"/>
      <c r="U27" s="76"/>
      <c r="V27" s="76"/>
      <c r="W27" s="76"/>
      <c r="X27" s="78"/>
    </row>
    <row r="28" spans="1:27" ht="11.25" customHeight="1" x14ac:dyDescent="0.3">
      <c r="A28" s="73"/>
      <c r="B28" s="73"/>
      <c r="C28" s="32"/>
      <c r="D28" s="32"/>
      <c r="E28" s="33"/>
      <c r="F28" s="33"/>
      <c r="G28" s="33"/>
      <c r="H28" s="33"/>
      <c r="I28" s="33"/>
      <c r="J28" s="33"/>
      <c r="K28" s="33"/>
      <c r="L28" s="33"/>
      <c r="M28" s="33"/>
      <c r="N28" s="33"/>
      <c r="O28" s="33"/>
      <c r="P28" s="33"/>
      <c r="Q28" s="33"/>
      <c r="R28" s="33"/>
      <c r="S28" s="33"/>
      <c r="T28" s="33"/>
      <c r="U28" s="33"/>
      <c r="W28" s="183" t="s">
        <v>614</v>
      </c>
    </row>
    <row r="29" spans="1:27" ht="15" customHeight="1" x14ac:dyDescent="0.3">
      <c r="A29" s="924" t="s">
        <v>69</v>
      </c>
      <c r="B29" s="924"/>
      <c r="C29" s="924"/>
      <c r="D29" s="924"/>
      <c r="E29" s="924"/>
      <c r="F29" s="924"/>
      <c r="G29" s="924"/>
      <c r="H29" s="924"/>
      <c r="I29" s="924"/>
      <c r="J29" s="924"/>
      <c r="K29" s="924"/>
      <c r="L29" s="924"/>
      <c r="M29" s="924"/>
      <c r="N29" s="924"/>
      <c r="O29" s="924"/>
      <c r="P29" s="924"/>
      <c r="Q29" s="924"/>
      <c r="R29" s="924"/>
      <c r="S29" s="924"/>
      <c r="T29" s="924"/>
      <c r="U29" s="861"/>
      <c r="V29" s="861"/>
      <c r="W29" s="861"/>
    </row>
    <row r="30" spans="1:27" ht="17.25" customHeight="1" x14ac:dyDescent="0.3">
      <c r="A30" s="924" t="s">
        <v>472</v>
      </c>
      <c r="B30" s="924"/>
      <c r="C30" s="924"/>
      <c r="D30" s="924"/>
      <c r="E30" s="924"/>
      <c r="F30" s="924"/>
      <c r="G30" s="924"/>
      <c r="H30" s="924"/>
      <c r="I30" s="924"/>
      <c r="J30" s="924"/>
      <c r="K30" s="924"/>
      <c r="L30" s="924"/>
      <c r="M30" s="924"/>
      <c r="N30" s="924"/>
      <c r="O30" s="924"/>
      <c r="P30" s="924"/>
      <c r="Q30" s="924"/>
      <c r="R30" s="924"/>
      <c r="S30" s="924"/>
      <c r="T30" s="924"/>
      <c r="U30" s="924"/>
      <c r="V30" s="924"/>
      <c r="W30" s="924"/>
    </row>
    <row r="31" spans="1:27" ht="22.5" customHeight="1" x14ac:dyDescent="0.3">
      <c r="A31" s="918" t="s">
        <v>707</v>
      </c>
      <c r="B31" s="918"/>
      <c r="C31" s="918"/>
      <c r="D31" s="918"/>
      <c r="E31" s="918"/>
      <c r="F31" s="918"/>
      <c r="G31" s="918"/>
      <c r="H31" s="918"/>
      <c r="I31" s="918"/>
      <c r="J31" s="918"/>
      <c r="K31" s="918"/>
      <c r="L31" s="918"/>
      <c r="M31" s="918"/>
      <c r="N31" s="918"/>
      <c r="O31" s="918"/>
      <c r="P31" s="918"/>
      <c r="Q31" s="918"/>
      <c r="R31" s="918"/>
      <c r="S31" s="918"/>
      <c r="T31" s="918"/>
      <c r="U31" s="918"/>
      <c r="V31" s="918"/>
      <c r="W31" s="861"/>
    </row>
    <row r="32" spans="1:27" ht="13.5" customHeight="1" x14ac:dyDescent="0.3">
      <c r="A32" s="346" t="s">
        <v>168</v>
      </c>
      <c r="B32" s="861"/>
      <c r="C32" s="861"/>
      <c r="D32" s="861"/>
      <c r="E32" s="861"/>
      <c r="F32" s="861"/>
      <c r="G32" s="861"/>
      <c r="H32" s="861"/>
      <c r="I32" s="861"/>
      <c r="J32" s="861"/>
      <c r="K32" s="861"/>
      <c r="L32" s="861"/>
      <c r="M32" s="861"/>
      <c r="N32" s="861"/>
      <c r="O32" s="861"/>
      <c r="P32" s="861"/>
      <c r="Q32" s="861"/>
      <c r="R32" s="861"/>
      <c r="S32" s="861"/>
      <c r="T32" s="861"/>
      <c r="U32" s="861"/>
      <c r="V32" s="861"/>
      <c r="W32" s="861"/>
    </row>
    <row r="33" spans="1:23" ht="33" customHeight="1" x14ac:dyDescent="0.3">
      <c r="A33" s="918" t="s">
        <v>708</v>
      </c>
      <c r="B33" s="918"/>
      <c r="C33" s="918"/>
      <c r="D33" s="918"/>
      <c r="E33" s="918"/>
      <c r="F33" s="918"/>
      <c r="G33" s="918"/>
      <c r="H33" s="918"/>
      <c r="I33" s="918"/>
      <c r="J33" s="918"/>
      <c r="K33" s="918"/>
      <c r="L33" s="918"/>
      <c r="M33" s="918"/>
      <c r="N33" s="918"/>
      <c r="O33" s="918"/>
      <c r="P33" s="918"/>
      <c r="Q33" s="918"/>
      <c r="R33" s="918"/>
      <c r="S33" s="918"/>
      <c r="T33" s="918"/>
      <c r="U33" s="918"/>
      <c r="V33" s="918"/>
      <c r="W33" s="861"/>
    </row>
    <row r="34" spans="1:23" ht="14.25" customHeight="1" x14ac:dyDescent="0.3">
      <c r="A34" s="922" t="s">
        <v>393</v>
      </c>
      <c r="B34" s="922"/>
      <c r="C34" s="922"/>
      <c r="D34" s="922"/>
      <c r="E34" s="922"/>
      <c r="F34" s="922"/>
      <c r="G34" s="922"/>
      <c r="H34" s="922"/>
      <c r="I34" s="922"/>
      <c r="J34" s="922"/>
      <c r="K34" s="922"/>
      <c r="L34" s="922"/>
      <c r="M34" s="922"/>
      <c r="N34" s="922"/>
      <c r="O34" s="922"/>
      <c r="P34" s="922"/>
      <c r="Q34" s="922"/>
      <c r="R34" s="922"/>
      <c r="S34" s="922"/>
      <c r="T34" s="922"/>
      <c r="U34" s="922"/>
      <c r="V34" s="922"/>
      <c r="W34" s="861"/>
    </row>
    <row r="35" spans="1:23" ht="29.25" customHeight="1" x14ac:dyDescent="0.3">
      <c r="A35" s="918" t="s">
        <v>703</v>
      </c>
      <c r="B35" s="918"/>
      <c r="C35" s="918"/>
      <c r="D35" s="918"/>
      <c r="E35" s="918"/>
      <c r="F35" s="918"/>
      <c r="G35" s="918"/>
      <c r="H35" s="918"/>
      <c r="I35" s="918"/>
      <c r="J35" s="918"/>
      <c r="K35" s="918"/>
      <c r="L35" s="918"/>
      <c r="M35" s="918"/>
      <c r="N35" s="918"/>
      <c r="O35" s="918"/>
      <c r="P35" s="918"/>
      <c r="Q35" s="918"/>
      <c r="R35" s="918"/>
      <c r="S35" s="918"/>
      <c r="T35" s="918"/>
      <c r="U35" s="918"/>
      <c r="V35" s="918"/>
      <c r="W35" s="861"/>
    </row>
    <row r="36" spans="1:23" ht="44.25" customHeight="1" x14ac:dyDescent="0.3">
      <c r="A36" s="918" t="s">
        <v>704</v>
      </c>
      <c r="B36" s="918"/>
      <c r="C36" s="918"/>
      <c r="D36" s="918"/>
      <c r="E36" s="918"/>
      <c r="F36" s="918"/>
      <c r="G36" s="918"/>
      <c r="H36" s="918"/>
      <c r="I36" s="918"/>
      <c r="J36" s="918"/>
      <c r="K36" s="918"/>
      <c r="L36" s="918"/>
      <c r="M36" s="918"/>
      <c r="N36" s="918"/>
      <c r="O36" s="918"/>
      <c r="P36" s="918"/>
      <c r="Q36" s="918"/>
      <c r="R36" s="918"/>
      <c r="S36" s="918"/>
      <c r="T36" s="918"/>
      <c r="U36" s="918"/>
      <c r="V36" s="918"/>
      <c r="W36" s="861"/>
    </row>
    <row r="37" spans="1:23" ht="24" customHeight="1" x14ac:dyDescent="0.3">
      <c r="A37" s="918" t="s">
        <v>366</v>
      </c>
      <c r="B37" s="918"/>
      <c r="C37" s="918"/>
      <c r="D37" s="918"/>
      <c r="E37" s="918"/>
      <c r="F37" s="918"/>
      <c r="G37" s="918"/>
      <c r="H37" s="918"/>
      <c r="I37" s="918"/>
      <c r="J37" s="918"/>
      <c r="K37" s="918"/>
      <c r="L37" s="918"/>
      <c r="M37" s="918"/>
      <c r="N37" s="918"/>
      <c r="O37" s="918"/>
      <c r="P37" s="918"/>
      <c r="Q37" s="918"/>
      <c r="R37" s="918"/>
      <c r="S37" s="918"/>
      <c r="T37" s="918"/>
      <c r="U37" s="918"/>
      <c r="V37" s="918"/>
      <c r="W37" s="918"/>
    </row>
    <row r="38" spans="1:23" ht="14.25" customHeight="1" x14ac:dyDescent="0.3">
      <c r="A38" s="941" t="s">
        <v>422</v>
      </c>
      <c r="B38" s="941"/>
      <c r="C38" s="941"/>
      <c r="D38" s="941"/>
      <c r="E38" s="941"/>
      <c r="F38" s="941"/>
      <c r="G38" s="941"/>
      <c r="H38" s="941"/>
      <c r="I38" s="941"/>
      <c r="J38" s="941"/>
      <c r="K38" s="941"/>
      <c r="L38" s="941"/>
      <c r="M38" s="941"/>
      <c r="N38" s="941"/>
      <c r="O38" s="941"/>
      <c r="P38" s="941"/>
      <c r="Q38" s="941"/>
      <c r="R38" s="941"/>
      <c r="S38" s="941"/>
      <c r="T38" s="941"/>
      <c r="U38" s="941"/>
      <c r="V38" s="941"/>
      <c r="W38" s="941"/>
    </row>
    <row r="39" spans="1:23" ht="11.25" customHeight="1" x14ac:dyDescent="0.3">
      <c r="A39" s="942" t="s">
        <v>402</v>
      </c>
      <c r="B39" s="942"/>
      <c r="C39" s="942"/>
      <c r="D39" s="942"/>
      <c r="E39" s="942"/>
      <c r="F39" s="942"/>
      <c r="G39" s="942"/>
      <c r="H39" s="942"/>
      <c r="I39" s="942"/>
      <c r="J39" s="942"/>
      <c r="K39" s="942"/>
      <c r="L39" s="942"/>
      <c r="M39" s="942"/>
      <c r="N39" s="942"/>
      <c r="O39" s="942"/>
      <c r="P39" s="942"/>
      <c r="Q39" s="942"/>
      <c r="R39" s="942"/>
      <c r="S39" s="942"/>
      <c r="T39" s="942"/>
      <c r="U39" s="942"/>
      <c r="V39" s="942"/>
      <c r="W39" s="942"/>
    </row>
    <row r="40" spans="1:23" ht="14.25" customHeight="1" x14ac:dyDescent="0.3">
      <c r="A40" s="918" t="s">
        <v>403</v>
      </c>
      <c r="B40" s="918"/>
      <c r="C40" s="918"/>
      <c r="D40" s="918"/>
      <c r="E40" s="918"/>
      <c r="F40" s="918"/>
      <c r="G40" s="918"/>
      <c r="H40" s="918"/>
      <c r="I40" s="918"/>
      <c r="J40" s="918"/>
      <c r="K40" s="918"/>
      <c r="L40" s="918"/>
      <c r="M40" s="918"/>
      <c r="N40" s="918"/>
      <c r="O40" s="918"/>
      <c r="P40" s="918"/>
      <c r="Q40" s="918"/>
      <c r="R40" s="918"/>
      <c r="S40" s="918"/>
      <c r="T40" s="918"/>
      <c r="U40" s="918"/>
      <c r="V40" s="918"/>
      <c r="W40" s="918"/>
    </row>
    <row r="41" spans="1:23" ht="19.5" customHeight="1" x14ac:dyDescent="0.3">
      <c r="A41" s="918" t="s">
        <v>98</v>
      </c>
      <c r="B41" s="918"/>
      <c r="C41" s="918"/>
      <c r="D41" s="918"/>
      <c r="E41" s="918"/>
      <c r="F41" s="918"/>
      <c r="G41" s="918"/>
      <c r="H41" s="918"/>
      <c r="I41" s="918"/>
      <c r="J41" s="918"/>
      <c r="K41" s="918"/>
      <c r="L41" s="918"/>
      <c r="M41" s="918"/>
      <c r="N41" s="918"/>
      <c r="O41" s="918"/>
      <c r="P41" s="918"/>
      <c r="Q41" s="918"/>
      <c r="R41" s="918"/>
      <c r="S41" s="918"/>
      <c r="T41" s="918"/>
      <c r="U41" s="918"/>
      <c r="V41" s="918"/>
      <c r="W41" s="918"/>
    </row>
    <row r="42" spans="1:23" ht="14.25" customHeight="1" x14ac:dyDescent="0.3">
      <c r="A42" s="918" t="s">
        <v>423</v>
      </c>
      <c r="B42" s="918"/>
      <c r="C42" s="918"/>
      <c r="D42" s="918"/>
      <c r="E42" s="918"/>
      <c r="F42" s="918"/>
      <c r="G42" s="918"/>
      <c r="H42" s="918"/>
      <c r="I42" s="918"/>
      <c r="J42" s="918"/>
      <c r="K42" s="918"/>
      <c r="L42" s="918"/>
      <c r="M42" s="918"/>
      <c r="N42" s="918"/>
      <c r="O42" s="918"/>
      <c r="P42" s="918"/>
      <c r="Q42" s="918"/>
      <c r="R42" s="918"/>
      <c r="S42" s="918"/>
      <c r="T42" s="918"/>
      <c r="U42" s="918"/>
      <c r="V42" s="918"/>
      <c r="W42" s="918"/>
    </row>
    <row r="43" spans="1:23" ht="55.5" customHeight="1" x14ac:dyDescent="0.3">
      <c r="A43" s="943" t="s">
        <v>709</v>
      </c>
      <c r="B43" s="943"/>
      <c r="C43" s="943"/>
      <c r="D43" s="943"/>
      <c r="E43" s="943"/>
      <c r="F43" s="943"/>
      <c r="G43" s="943"/>
      <c r="H43" s="943"/>
      <c r="I43" s="943"/>
      <c r="J43" s="943"/>
      <c r="K43" s="943"/>
      <c r="L43" s="943"/>
      <c r="M43" s="943"/>
      <c r="N43" s="943"/>
      <c r="O43" s="943"/>
      <c r="P43" s="943"/>
      <c r="Q43" s="943"/>
      <c r="R43" s="943"/>
      <c r="S43" s="943"/>
      <c r="T43" s="943"/>
      <c r="U43" s="943"/>
      <c r="V43" s="943"/>
      <c r="W43" s="75"/>
    </row>
    <row r="44" spans="1:23" x14ac:dyDescent="0.3">
      <c r="B44" s="66"/>
      <c r="C44" s="74"/>
      <c r="D44" s="74"/>
      <c r="E44" s="75"/>
      <c r="F44" s="75"/>
      <c r="G44" s="75"/>
      <c r="H44" s="75"/>
      <c r="I44" s="75"/>
      <c r="J44" s="75"/>
      <c r="K44" s="75"/>
      <c r="L44" s="75"/>
      <c r="M44" s="75"/>
      <c r="N44" s="75"/>
      <c r="O44" s="75"/>
      <c r="P44" s="75"/>
      <c r="Q44" s="75"/>
      <c r="R44" s="75"/>
      <c r="S44" s="75"/>
      <c r="T44" s="75"/>
      <c r="U44" s="75"/>
      <c r="V44" s="75"/>
      <c r="W44" s="75"/>
    </row>
    <row r="45" spans="1:23" x14ac:dyDescent="0.3">
      <c r="A45" s="930" t="s">
        <v>37</v>
      </c>
      <c r="B45" s="930"/>
      <c r="C45" s="930"/>
      <c r="D45" s="930"/>
      <c r="E45" s="930"/>
      <c r="F45" s="930"/>
      <c r="G45" s="930"/>
      <c r="H45" s="930"/>
      <c r="I45" s="930"/>
      <c r="J45" s="930"/>
      <c r="K45" s="930"/>
      <c r="L45" s="930"/>
      <c r="M45" s="930"/>
      <c r="N45" s="930"/>
      <c r="O45" s="930"/>
      <c r="P45" s="930"/>
      <c r="Q45" s="930"/>
      <c r="R45" s="930"/>
      <c r="S45" s="930"/>
      <c r="T45" s="930"/>
      <c r="U45" s="930"/>
      <c r="V45" s="930"/>
      <c r="W45" s="930"/>
    </row>
    <row r="46" spans="1:23" x14ac:dyDescent="0.3">
      <c r="A46" s="930" t="s">
        <v>270</v>
      </c>
      <c r="B46" s="930"/>
      <c r="C46" s="930"/>
      <c r="D46" s="930"/>
      <c r="E46" s="930"/>
      <c r="F46" s="930"/>
      <c r="G46" s="930"/>
      <c r="H46" s="930"/>
      <c r="I46" s="930"/>
      <c r="J46" s="930"/>
      <c r="K46" s="930"/>
      <c r="L46" s="930"/>
      <c r="M46" s="930"/>
      <c r="N46" s="930"/>
      <c r="O46" s="930"/>
      <c r="P46" s="930"/>
      <c r="Q46" s="930"/>
      <c r="R46" s="930"/>
      <c r="S46" s="930"/>
      <c r="T46" s="930"/>
      <c r="U46" s="930"/>
      <c r="V46" s="930"/>
      <c r="W46" s="930"/>
    </row>
  </sheetData>
  <mergeCells count="26">
    <mergeCell ref="A34:V34"/>
    <mergeCell ref="A35:V35"/>
    <mergeCell ref="A36:V36"/>
    <mergeCell ref="A45:W45"/>
    <mergeCell ref="A38:W38"/>
    <mergeCell ref="A39:W39"/>
    <mergeCell ref="A40:W40"/>
    <mergeCell ref="A41:W41"/>
    <mergeCell ref="A42:W42"/>
    <mergeCell ref="A43:V43"/>
    <mergeCell ref="A46:W46"/>
    <mergeCell ref="U3:V3"/>
    <mergeCell ref="V5:V6"/>
    <mergeCell ref="AA9:AF9"/>
    <mergeCell ref="T5:T6"/>
    <mergeCell ref="G5:I5"/>
    <mergeCell ref="K5:M5"/>
    <mergeCell ref="B5:B6"/>
    <mergeCell ref="C5:C6"/>
    <mergeCell ref="E5:E6"/>
    <mergeCell ref="O5:R5"/>
    <mergeCell ref="A29:T29"/>
    <mergeCell ref="A37:W37"/>
    <mergeCell ref="A33:V33"/>
    <mergeCell ref="A30:W30"/>
    <mergeCell ref="A31:V31"/>
  </mergeCells>
  <conditionalFormatting sqref="X27">
    <cfRule type="expression" dxfId="65" priority="112">
      <formula>(#REF!="Percentage")</formula>
    </cfRule>
  </conditionalFormatting>
  <dataValidations count="3">
    <dataValidation type="list" allowBlank="1" showInputMessage="1" showErrorMessage="1" sqref="WVX982055 WMB982055 WCF982055 VSJ982055 VIN982055 UYR982055 UOV982055 UEZ982055 TVD982055 TLH982055 TBL982055 SRP982055 SHT982055 RXX982055 ROB982055 REF982055 QUJ982055 QKN982055 QAR982055 PQV982055 PGZ982055 OXD982055 ONH982055 ODL982055 NTP982055 NJT982055 MZX982055 MQB982055 MGF982055 LWJ982055 LMN982055 LCR982055 KSV982055 KIZ982055 JZD982055 JPH982055 JFL982055 IVP982055 ILT982055 IBX982055 HSB982055 HIF982055 GYJ982055 GON982055 GER982055 FUV982055 FKZ982055 FBD982055 ERH982055 EHL982055 DXP982055 DNT982055 DDX982055 CUB982055 CKF982055 CAJ982055 BQN982055 BGR982055 AWV982055 AMZ982055 ADD982055 TH982055 JL982055 WVX916519 WMB916519 WCF916519 VSJ916519 VIN916519 UYR916519 UOV916519 UEZ916519 TVD916519 TLH916519 TBL916519 SRP916519 SHT916519 RXX916519 ROB916519 REF916519 QUJ916519 QKN916519 QAR916519 PQV916519 PGZ916519 OXD916519 ONH916519 ODL916519 NTP916519 NJT916519 MZX916519 MQB916519 MGF916519 LWJ916519 LMN916519 LCR916519 KSV916519 KIZ916519 JZD916519 JPH916519 JFL916519 IVP916519 ILT916519 IBX916519 HSB916519 HIF916519 GYJ916519 GON916519 GER916519 FUV916519 FKZ916519 FBD916519 ERH916519 EHL916519 DXP916519 DNT916519 DDX916519 CUB916519 CKF916519 CAJ916519 BQN916519 BGR916519 AWV916519 AMZ916519 ADD916519 TH916519 JL916519 WVX850983 WMB850983 WCF850983 VSJ850983 VIN850983 UYR850983 UOV850983 UEZ850983 TVD850983 TLH850983 TBL850983 SRP850983 SHT850983 RXX850983 ROB850983 REF850983 QUJ850983 QKN850983 QAR850983 PQV850983 PGZ850983 OXD850983 ONH850983 ODL850983 NTP850983 NJT850983 MZX850983 MQB850983 MGF850983 LWJ850983 LMN850983 LCR850983 KSV850983 KIZ850983 JZD850983 JPH850983 JFL850983 IVP850983 ILT850983 IBX850983 HSB850983 HIF850983 GYJ850983 GON850983 GER850983 FUV850983 FKZ850983 FBD850983 ERH850983 EHL850983 DXP850983 DNT850983 DDX850983 CUB850983 CKF850983 CAJ850983 BQN850983 BGR850983 AWV850983 AMZ850983 ADD850983 TH850983 JL850983 WVX785447 WMB785447 WCF785447 VSJ785447 VIN785447 UYR785447 UOV785447 UEZ785447 TVD785447 TLH785447 TBL785447 SRP785447 SHT785447 RXX785447 ROB785447 REF785447 QUJ785447 QKN785447 QAR785447 PQV785447 PGZ785447 OXD785447 ONH785447 ODL785447 NTP785447 NJT785447 MZX785447 MQB785447 MGF785447 LWJ785447 LMN785447 LCR785447 KSV785447 KIZ785447 JZD785447 JPH785447 JFL785447 IVP785447 ILT785447 IBX785447 HSB785447 HIF785447 GYJ785447 GON785447 GER785447 FUV785447 FKZ785447 FBD785447 ERH785447 EHL785447 DXP785447 DNT785447 DDX785447 CUB785447 CKF785447 CAJ785447 BQN785447 BGR785447 AWV785447 AMZ785447 ADD785447 TH785447 JL785447 WVX719911 WMB719911 WCF719911 VSJ719911 VIN719911 UYR719911 UOV719911 UEZ719911 TVD719911 TLH719911 TBL719911 SRP719911 SHT719911 RXX719911 ROB719911 REF719911 QUJ719911 QKN719911 QAR719911 PQV719911 PGZ719911 OXD719911 ONH719911 ODL719911 NTP719911 NJT719911 MZX719911 MQB719911 MGF719911 LWJ719911 LMN719911 LCR719911 KSV719911 KIZ719911 JZD719911 JPH719911 JFL719911 IVP719911 ILT719911 IBX719911 HSB719911 HIF719911 GYJ719911 GON719911 GER719911 FUV719911 FKZ719911 FBD719911 ERH719911 EHL719911 DXP719911 DNT719911 DDX719911 CUB719911 CKF719911 CAJ719911 BQN719911 BGR719911 AWV719911 AMZ719911 ADD719911 TH719911 JL719911 WVX654375 WMB654375 WCF654375 VSJ654375 VIN654375 UYR654375 UOV654375 UEZ654375 TVD654375 TLH654375 TBL654375 SRP654375 SHT654375 RXX654375 ROB654375 REF654375 QUJ654375 QKN654375 QAR654375 PQV654375 PGZ654375 OXD654375 ONH654375 ODL654375 NTP654375 NJT654375 MZX654375 MQB654375 MGF654375 LWJ654375 LMN654375 LCR654375 KSV654375 KIZ654375 JZD654375 JPH654375 JFL654375 IVP654375 ILT654375 IBX654375 HSB654375 HIF654375 GYJ654375 GON654375 GER654375 FUV654375 FKZ654375 FBD654375 ERH654375 EHL654375 DXP654375 DNT654375 DDX654375 CUB654375 CKF654375 CAJ654375 BQN654375 BGR654375 AWV654375 AMZ654375 ADD654375 TH654375 JL654375 WVX588839 WMB588839 WCF588839 VSJ588839 VIN588839 UYR588839 UOV588839 UEZ588839 TVD588839 TLH588839 TBL588839 SRP588839 SHT588839 RXX588839 ROB588839 REF588839 QUJ588839 QKN588839 QAR588839 PQV588839 PGZ588839 OXD588839 ONH588839 ODL588839 NTP588839 NJT588839 MZX588839 MQB588839 MGF588839 LWJ588839 LMN588839 LCR588839 KSV588839 KIZ588839 JZD588839 JPH588839 JFL588839 IVP588839 ILT588839 IBX588839 HSB588839 HIF588839 GYJ588839 GON588839 GER588839 FUV588839 FKZ588839 FBD588839 ERH588839 EHL588839 DXP588839 DNT588839 DDX588839 CUB588839 CKF588839 CAJ588839 BQN588839 BGR588839 AWV588839 AMZ588839 ADD588839 TH588839 JL588839 WVX523303 WMB523303 WCF523303 VSJ523303 VIN523303 UYR523303 UOV523303 UEZ523303 TVD523303 TLH523303 TBL523303 SRP523303 SHT523303 RXX523303 ROB523303 REF523303 QUJ523303 QKN523303 QAR523303 PQV523303 PGZ523303 OXD523303 ONH523303 ODL523303 NTP523303 NJT523303 MZX523303 MQB523303 MGF523303 LWJ523303 LMN523303 LCR523303 KSV523303 KIZ523303 JZD523303 JPH523303 JFL523303 IVP523303 ILT523303 IBX523303 HSB523303 HIF523303 GYJ523303 GON523303 GER523303 FUV523303 FKZ523303 FBD523303 ERH523303 EHL523303 DXP523303 DNT523303 DDX523303 CUB523303 CKF523303 CAJ523303 BQN523303 BGR523303 AWV523303 AMZ523303 ADD523303 TH523303 JL523303 WVX457767 WMB457767 WCF457767 VSJ457767 VIN457767 UYR457767 UOV457767 UEZ457767 TVD457767 TLH457767 TBL457767 SRP457767 SHT457767 RXX457767 ROB457767 REF457767 QUJ457767 QKN457767 QAR457767 PQV457767 PGZ457767 OXD457767 ONH457767 ODL457767 NTP457767 NJT457767 MZX457767 MQB457767 MGF457767 LWJ457767 LMN457767 LCR457767 KSV457767 KIZ457767 JZD457767 JPH457767 JFL457767 IVP457767 ILT457767 IBX457767 HSB457767 HIF457767 GYJ457767 GON457767 GER457767 FUV457767 FKZ457767 FBD457767 ERH457767 EHL457767 DXP457767 DNT457767 DDX457767 CUB457767 CKF457767 CAJ457767 BQN457767 BGR457767 AWV457767 AMZ457767 ADD457767 TH457767 JL457767 WVX392231 WMB392231 WCF392231 VSJ392231 VIN392231 UYR392231 UOV392231 UEZ392231 TVD392231 TLH392231 TBL392231 SRP392231 SHT392231 RXX392231 ROB392231 REF392231 QUJ392231 QKN392231 QAR392231 PQV392231 PGZ392231 OXD392231 ONH392231 ODL392231 NTP392231 NJT392231 MZX392231 MQB392231 MGF392231 LWJ392231 LMN392231 LCR392231 KSV392231 KIZ392231 JZD392231 JPH392231 JFL392231 IVP392231 ILT392231 IBX392231 HSB392231 HIF392231 GYJ392231 GON392231 GER392231 FUV392231 FKZ392231 FBD392231 ERH392231 EHL392231 DXP392231 DNT392231 DDX392231 CUB392231 CKF392231 CAJ392231 BQN392231 BGR392231 AWV392231 AMZ392231 ADD392231 TH392231 JL392231 WVX326695 WMB326695 WCF326695 VSJ326695 VIN326695 UYR326695 UOV326695 UEZ326695 TVD326695 TLH326695 TBL326695 SRP326695 SHT326695 RXX326695 ROB326695 REF326695 QUJ326695 QKN326695 QAR326695 PQV326695 PGZ326695 OXD326695 ONH326695 ODL326695 NTP326695 NJT326695 MZX326695 MQB326695 MGF326695 LWJ326695 LMN326695 LCR326695 KSV326695 KIZ326695 JZD326695 JPH326695 JFL326695 IVP326695 ILT326695 IBX326695 HSB326695 HIF326695 GYJ326695 GON326695 GER326695 FUV326695 FKZ326695 FBD326695 ERH326695 EHL326695 DXP326695 DNT326695 DDX326695 CUB326695 CKF326695 CAJ326695 BQN326695 BGR326695 AWV326695 AMZ326695 ADD326695 TH326695 JL326695 WVX261159 WMB261159 WCF261159 VSJ261159 VIN261159 UYR261159 UOV261159 UEZ261159 TVD261159 TLH261159 TBL261159 SRP261159 SHT261159 RXX261159 ROB261159 REF261159 QUJ261159 QKN261159 QAR261159 PQV261159 PGZ261159 OXD261159 ONH261159 ODL261159 NTP261159 NJT261159 MZX261159 MQB261159 MGF261159 LWJ261159 LMN261159 LCR261159 KSV261159 KIZ261159 JZD261159 JPH261159 JFL261159 IVP261159 ILT261159 IBX261159 HSB261159 HIF261159 GYJ261159 GON261159 GER261159 FUV261159 FKZ261159 FBD261159 ERH261159 EHL261159 DXP261159 DNT261159 DDX261159 CUB261159 CKF261159 CAJ261159 BQN261159 BGR261159 AWV261159 AMZ261159 ADD261159 TH261159 JL261159 WVX195623 WMB195623 WCF195623 VSJ195623 VIN195623 UYR195623 UOV195623 UEZ195623 TVD195623 TLH195623 TBL195623 SRP195623 SHT195623 RXX195623 ROB195623 REF195623 QUJ195623 QKN195623 QAR195623 PQV195623 PGZ195623 OXD195623 ONH195623 ODL195623 NTP195623 NJT195623 MZX195623 MQB195623 MGF195623 LWJ195623 LMN195623 LCR195623 KSV195623 KIZ195623 JZD195623 JPH195623 JFL195623 IVP195623 ILT195623 IBX195623 HSB195623 HIF195623 GYJ195623 GON195623 GER195623 FUV195623 FKZ195623 FBD195623 ERH195623 EHL195623 DXP195623 DNT195623 DDX195623 CUB195623 CKF195623 CAJ195623 BQN195623 BGR195623 AWV195623 AMZ195623 ADD195623 TH195623 JL195623 WVX130087 WMB130087 WCF130087 VSJ130087 VIN130087 UYR130087 UOV130087 UEZ130087 TVD130087 TLH130087 TBL130087 SRP130087 SHT130087 RXX130087 ROB130087 REF130087 QUJ130087 QKN130087 QAR130087 PQV130087 PGZ130087 OXD130087 ONH130087 ODL130087 NTP130087 NJT130087 MZX130087 MQB130087 MGF130087 LWJ130087 LMN130087 LCR130087 KSV130087 KIZ130087 JZD130087 JPH130087 JFL130087 IVP130087 ILT130087 IBX130087 HSB130087 HIF130087 GYJ130087 GON130087 GER130087 FUV130087 FKZ130087 FBD130087 ERH130087 EHL130087 DXP130087 DNT130087 DDX130087 CUB130087 CKF130087 CAJ130087 BQN130087 BGR130087 AWV130087 AMZ130087 ADD130087 TH130087 JL130087 WVX64551 WMB64551 WCF64551 VSJ64551 VIN64551 UYR64551 UOV64551 UEZ64551 TVD64551 TLH64551 TBL64551 SRP64551 SHT64551 RXX64551 ROB64551 REF64551 QUJ64551 QKN64551 QAR64551 PQV64551 PGZ64551 OXD64551 ONH64551 ODL64551 NTP64551 NJT64551 MZX64551 MQB64551 MGF64551 LWJ64551 LMN64551 LCR64551 KSV64551 KIZ64551 JZD64551 JPH64551 JFL64551 IVP64551 ILT64551 IBX64551 HSB64551 HIF64551 GYJ64551 GON64551 GER64551 FUV64551 FKZ64551 FBD64551 ERH64551 EHL64551 DXP64551 DNT64551 DDX64551 CUB64551 CKF64551 CAJ64551 BQN64551 BGR64551 AWV64551 AMZ64551 ADD64551 TH64551 JL64551 WVX3:WVX4 WMB3:WMB4 WCF3:WCF4 VSJ3:VSJ4 VIN3:VIN4 UYR3:UYR4 UOV3:UOV4 UEZ3:UEZ4 TVD3:TVD4 TLH3:TLH4 TBL3:TBL4 SRP3:SRP4 SHT3:SHT4 RXX3:RXX4 ROB3:ROB4 REF3:REF4 QUJ3:QUJ4 QKN3:QKN4 QAR3:QAR4 PQV3:PQV4 PGZ3:PGZ4 OXD3:OXD4 ONH3:ONH4 ODL3:ODL4 NTP3:NTP4 NJT3:NJT4 MZX3:MZX4 MQB3:MQB4 MGF3:MGF4 LWJ3:LWJ4 LMN3:LMN4 LCR3:LCR4 KSV3:KSV4 KIZ3:KIZ4 JZD3:JZD4 JPH3:JPH4 JFL3:JFL4 IVP3:IVP4 ILT3:ILT4 IBX3:IBX4 HSB3:HSB4 HIF3:HIF4 GYJ3:GYJ4 GON3:GON4 GER3:GER4 FUV3:FUV4 FKZ3:FKZ4 FBD3:FBD4 ERH3:ERH4 EHL3:EHL4 DXP3:DXP4 DNT3:DNT4 DDX3:DDX4 CUB3:CUB4 CKF3:CKF4 CAJ3:CAJ4 BQN3:BQN4 BGR3:BGR4 AWV3:AWV4 AMZ3:AMZ4 ADD3:ADD4 TH3:TH4 JL3:JL4">
      <formula1>#REF!</formula1>
    </dataValidation>
    <dataValidation type="list" allowBlank="1" showInputMessage="1" showErrorMessage="1" sqref="WVX982056 WMB982056 WCF982056 VSJ982056 VIN982056 UYR982056 UOV982056 UEZ982056 TVD982056 TLH982056 TBL982056 SRP982056 SHT982056 RXX982056 ROB982056 REF982056 QUJ982056 QKN982056 QAR982056 PQV982056 PGZ982056 OXD982056 ONH982056 ODL982056 NTP982056 NJT982056 MZX982056 MQB982056 MGF982056 LWJ982056 LMN982056 LCR982056 KSV982056 KIZ982056 JZD982056 JPH982056 JFL982056 IVP982056 ILT982056 IBX982056 HSB982056 HIF982056 GYJ982056 GON982056 GER982056 FUV982056 FKZ982056 FBD982056 ERH982056 EHL982056 DXP982056 DNT982056 DDX982056 CUB982056 CKF982056 CAJ982056 BQN982056 BGR982056 AWV982056 AMZ982056 ADD982056 TH982056 JL982056 WVX916520 WMB916520 WCF916520 VSJ916520 VIN916520 UYR916520 UOV916520 UEZ916520 TVD916520 TLH916520 TBL916520 SRP916520 SHT916520 RXX916520 ROB916520 REF916520 QUJ916520 QKN916520 QAR916520 PQV916520 PGZ916520 OXD916520 ONH916520 ODL916520 NTP916520 NJT916520 MZX916520 MQB916520 MGF916520 LWJ916520 LMN916520 LCR916520 KSV916520 KIZ916520 JZD916520 JPH916520 JFL916520 IVP916520 ILT916520 IBX916520 HSB916520 HIF916520 GYJ916520 GON916520 GER916520 FUV916520 FKZ916520 FBD916520 ERH916520 EHL916520 DXP916520 DNT916520 DDX916520 CUB916520 CKF916520 CAJ916520 BQN916520 BGR916520 AWV916520 AMZ916520 ADD916520 TH916520 JL916520 WVX850984 WMB850984 WCF850984 VSJ850984 VIN850984 UYR850984 UOV850984 UEZ850984 TVD850984 TLH850984 TBL850984 SRP850984 SHT850984 RXX850984 ROB850984 REF850984 QUJ850984 QKN850984 QAR850984 PQV850984 PGZ850984 OXD850984 ONH850984 ODL850984 NTP850984 NJT850984 MZX850984 MQB850984 MGF850984 LWJ850984 LMN850984 LCR850984 KSV850984 KIZ850984 JZD850984 JPH850984 JFL850984 IVP850984 ILT850984 IBX850984 HSB850984 HIF850984 GYJ850984 GON850984 GER850984 FUV850984 FKZ850984 FBD850984 ERH850984 EHL850984 DXP850984 DNT850984 DDX850984 CUB850984 CKF850984 CAJ850984 BQN850984 BGR850984 AWV850984 AMZ850984 ADD850984 TH850984 JL850984 WVX785448 WMB785448 WCF785448 VSJ785448 VIN785448 UYR785448 UOV785448 UEZ785448 TVD785448 TLH785448 TBL785448 SRP785448 SHT785448 RXX785448 ROB785448 REF785448 QUJ785448 QKN785448 QAR785448 PQV785448 PGZ785448 OXD785448 ONH785448 ODL785448 NTP785448 NJT785448 MZX785448 MQB785448 MGF785448 LWJ785448 LMN785448 LCR785448 KSV785448 KIZ785448 JZD785448 JPH785448 JFL785448 IVP785448 ILT785448 IBX785448 HSB785448 HIF785448 GYJ785448 GON785448 GER785448 FUV785448 FKZ785448 FBD785448 ERH785448 EHL785448 DXP785448 DNT785448 DDX785448 CUB785448 CKF785448 CAJ785448 BQN785448 BGR785448 AWV785448 AMZ785448 ADD785448 TH785448 JL785448 WVX719912 WMB719912 WCF719912 VSJ719912 VIN719912 UYR719912 UOV719912 UEZ719912 TVD719912 TLH719912 TBL719912 SRP719912 SHT719912 RXX719912 ROB719912 REF719912 QUJ719912 QKN719912 QAR719912 PQV719912 PGZ719912 OXD719912 ONH719912 ODL719912 NTP719912 NJT719912 MZX719912 MQB719912 MGF719912 LWJ719912 LMN719912 LCR719912 KSV719912 KIZ719912 JZD719912 JPH719912 JFL719912 IVP719912 ILT719912 IBX719912 HSB719912 HIF719912 GYJ719912 GON719912 GER719912 FUV719912 FKZ719912 FBD719912 ERH719912 EHL719912 DXP719912 DNT719912 DDX719912 CUB719912 CKF719912 CAJ719912 BQN719912 BGR719912 AWV719912 AMZ719912 ADD719912 TH719912 JL719912 WVX654376 WMB654376 WCF654376 VSJ654376 VIN654376 UYR654376 UOV654376 UEZ654376 TVD654376 TLH654376 TBL654376 SRP654376 SHT654376 RXX654376 ROB654376 REF654376 QUJ654376 QKN654376 QAR654376 PQV654376 PGZ654376 OXD654376 ONH654376 ODL654376 NTP654376 NJT654376 MZX654376 MQB654376 MGF654376 LWJ654376 LMN654376 LCR654376 KSV654376 KIZ654376 JZD654376 JPH654376 JFL654376 IVP654376 ILT654376 IBX654376 HSB654376 HIF654376 GYJ654376 GON654376 GER654376 FUV654376 FKZ654376 FBD654376 ERH654376 EHL654376 DXP654376 DNT654376 DDX654376 CUB654376 CKF654376 CAJ654376 BQN654376 BGR654376 AWV654376 AMZ654376 ADD654376 TH654376 JL654376 WVX588840 WMB588840 WCF588840 VSJ588840 VIN588840 UYR588840 UOV588840 UEZ588840 TVD588840 TLH588840 TBL588840 SRP588840 SHT588840 RXX588840 ROB588840 REF588840 QUJ588840 QKN588840 QAR588840 PQV588840 PGZ588840 OXD588840 ONH588840 ODL588840 NTP588840 NJT588840 MZX588840 MQB588840 MGF588840 LWJ588840 LMN588840 LCR588840 KSV588840 KIZ588840 JZD588840 JPH588840 JFL588840 IVP588840 ILT588840 IBX588840 HSB588840 HIF588840 GYJ588840 GON588840 GER588840 FUV588840 FKZ588840 FBD588840 ERH588840 EHL588840 DXP588840 DNT588840 DDX588840 CUB588840 CKF588840 CAJ588840 BQN588840 BGR588840 AWV588840 AMZ588840 ADD588840 TH588840 JL588840 WVX523304 WMB523304 WCF523304 VSJ523304 VIN523304 UYR523304 UOV523304 UEZ523304 TVD523304 TLH523304 TBL523304 SRP523304 SHT523304 RXX523304 ROB523304 REF523304 QUJ523304 QKN523304 QAR523304 PQV523304 PGZ523304 OXD523304 ONH523304 ODL523304 NTP523304 NJT523304 MZX523304 MQB523304 MGF523304 LWJ523304 LMN523304 LCR523304 KSV523304 KIZ523304 JZD523304 JPH523304 JFL523304 IVP523304 ILT523304 IBX523304 HSB523304 HIF523304 GYJ523304 GON523304 GER523304 FUV523304 FKZ523304 FBD523304 ERH523304 EHL523304 DXP523304 DNT523304 DDX523304 CUB523304 CKF523304 CAJ523304 BQN523304 BGR523304 AWV523304 AMZ523304 ADD523304 TH523304 JL523304 WVX457768 WMB457768 WCF457768 VSJ457768 VIN457768 UYR457768 UOV457768 UEZ457768 TVD457768 TLH457768 TBL457768 SRP457768 SHT457768 RXX457768 ROB457768 REF457768 QUJ457768 QKN457768 QAR457768 PQV457768 PGZ457768 OXD457768 ONH457768 ODL457768 NTP457768 NJT457768 MZX457768 MQB457768 MGF457768 LWJ457768 LMN457768 LCR457768 KSV457768 KIZ457768 JZD457768 JPH457768 JFL457768 IVP457768 ILT457768 IBX457768 HSB457768 HIF457768 GYJ457768 GON457768 GER457768 FUV457768 FKZ457768 FBD457768 ERH457768 EHL457768 DXP457768 DNT457768 DDX457768 CUB457768 CKF457768 CAJ457768 BQN457768 BGR457768 AWV457768 AMZ457768 ADD457768 TH457768 JL457768 WVX392232 WMB392232 WCF392232 VSJ392232 VIN392232 UYR392232 UOV392232 UEZ392232 TVD392232 TLH392232 TBL392232 SRP392232 SHT392232 RXX392232 ROB392232 REF392232 QUJ392232 QKN392232 QAR392232 PQV392232 PGZ392232 OXD392232 ONH392232 ODL392232 NTP392232 NJT392232 MZX392232 MQB392232 MGF392232 LWJ392232 LMN392232 LCR392232 KSV392232 KIZ392232 JZD392232 JPH392232 JFL392232 IVP392232 ILT392232 IBX392232 HSB392232 HIF392232 GYJ392232 GON392232 GER392232 FUV392232 FKZ392232 FBD392232 ERH392232 EHL392232 DXP392232 DNT392232 DDX392232 CUB392232 CKF392232 CAJ392232 BQN392232 BGR392232 AWV392232 AMZ392232 ADD392232 TH392232 JL392232 WVX326696 WMB326696 WCF326696 VSJ326696 VIN326696 UYR326696 UOV326696 UEZ326696 TVD326696 TLH326696 TBL326696 SRP326696 SHT326696 RXX326696 ROB326696 REF326696 QUJ326696 QKN326696 QAR326696 PQV326696 PGZ326696 OXD326696 ONH326696 ODL326696 NTP326696 NJT326696 MZX326696 MQB326696 MGF326696 LWJ326696 LMN326696 LCR326696 KSV326696 KIZ326696 JZD326696 JPH326696 JFL326696 IVP326696 ILT326696 IBX326696 HSB326696 HIF326696 GYJ326696 GON326696 GER326696 FUV326696 FKZ326696 FBD326696 ERH326696 EHL326696 DXP326696 DNT326696 DDX326696 CUB326696 CKF326696 CAJ326696 BQN326696 BGR326696 AWV326696 AMZ326696 ADD326696 TH326696 JL326696 WVX261160 WMB261160 WCF261160 VSJ261160 VIN261160 UYR261160 UOV261160 UEZ261160 TVD261160 TLH261160 TBL261160 SRP261160 SHT261160 RXX261160 ROB261160 REF261160 QUJ261160 QKN261160 QAR261160 PQV261160 PGZ261160 OXD261160 ONH261160 ODL261160 NTP261160 NJT261160 MZX261160 MQB261160 MGF261160 LWJ261160 LMN261160 LCR261160 KSV261160 KIZ261160 JZD261160 JPH261160 JFL261160 IVP261160 ILT261160 IBX261160 HSB261160 HIF261160 GYJ261160 GON261160 GER261160 FUV261160 FKZ261160 FBD261160 ERH261160 EHL261160 DXP261160 DNT261160 DDX261160 CUB261160 CKF261160 CAJ261160 BQN261160 BGR261160 AWV261160 AMZ261160 ADD261160 TH261160 JL261160 WVX195624 WMB195624 WCF195624 VSJ195624 VIN195624 UYR195624 UOV195624 UEZ195624 TVD195624 TLH195624 TBL195624 SRP195624 SHT195624 RXX195624 ROB195624 REF195624 QUJ195624 QKN195624 QAR195624 PQV195624 PGZ195624 OXD195624 ONH195624 ODL195624 NTP195624 NJT195624 MZX195624 MQB195624 MGF195624 LWJ195624 LMN195624 LCR195624 KSV195624 KIZ195624 JZD195624 JPH195624 JFL195624 IVP195624 ILT195624 IBX195624 HSB195624 HIF195624 GYJ195624 GON195624 GER195624 FUV195624 FKZ195624 FBD195624 ERH195624 EHL195624 DXP195624 DNT195624 DDX195624 CUB195624 CKF195624 CAJ195624 BQN195624 BGR195624 AWV195624 AMZ195624 ADD195624 TH195624 JL195624 WVX130088 WMB130088 WCF130088 VSJ130088 VIN130088 UYR130088 UOV130088 UEZ130088 TVD130088 TLH130088 TBL130088 SRP130088 SHT130088 RXX130088 ROB130088 REF130088 QUJ130088 QKN130088 QAR130088 PQV130088 PGZ130088 OXD130088 ONH130088 ODL130088 NTP130088 NJT130088 MZX130088 MQB130088 MGF130088 LWJ130088 LMN130088 LCR130088 KSV130088 KIZ130088 JZD130088 JPH130088 JFL130088 IVP130088 ILT130088 IBX130088 HSB130088 HIF130088 GYJ130088 GON130088 GER130088 FUV130088 FKZ130088 FBD130088 ERH130088 EHL130088 DXP130088 DNT130088 DDX130088 CUB130088 CKF130088 CAJ130088 BQN130088 BGR130088 AWV130088 AMZ130088 ADD130088 TH130088 JL130088 WVX64552 WMB64552 WCF64552 VSJ64552 VIN64552 UYR64552 UOV64552 UEZ64552 TVD64552 TLH64552 TBL64552 SRP64552 SHT64552 RXX64552 ROB64552 REF64552 QUJ64552 QKN64552 QAR64552 PQV64552 PGZ64552 OXD64552 ONH64552 ODL64552 NTP64552 NJT64552 MZX64552 MQB64552 MGF64552 LWJ64552 LMN64552 LCR64552 KSV64552 KIZ64552 JZD64552 JPH64552 JFL64552 IVP64552 ILT64552 IBX64552 HSB64552 HIF64552 GYJ64552 GON64552 GER64552 FUV64552 FKZ64552 FBD64552 ERH64552 EHL64552 DXP64552 DNT64552 DDX64552 CUB64552 CKF64552 CAJ64552 BQN64552 BGR64552 AWV64552 AMZ64552 ADD64552 TH64552 JL64552 WVX5 WMB5 WCF5 VSJ5 VIN5 UYR5 UOV5 UEZ5 TVD5 TLH5 TBL5 SRP5 SHT5 RXX5 ROB5 REF5 QUJ5 QKN5 QAR5 PQV5 PGZ5 OXD5 ONH5 ODL5 NTP5 NJT5 MZX5 MQB5 MGF5 LWJ5 LMN5 LCR5 KSV5 KIZ5 JZD5 JPH5 JFL5 IVP5 ILT5 IBX5 HSB5 HIF5 GYJ5 GON5 GER5 FUV5 FKZ5 FBD5 ERH5 EHL5 DXP5 DNT5 DDX5 CUB5 CKF5 CAJ5 BQN5 BGR5 AWV5 AMZ5 ADD5 TH5 JL5">
      <formula1>#REF!</formula1>
    </dataValidation>
    <dataValidation type="list" allowBlank="1" showInputMessage="1" showErrorMessage="1" sqref="U3:V3">
      <formula1>$Y$2:$Y$4</formula1>
    </dataValidation>
  </dataValidations>
  <hyperlinks>
    <hyperlink ref="A32" r:id="rId1"/>
  </hyperlinks>
  <pageMargins left="0.74803149606299213" right="0.74803149606299213" top="0.39370078740157483" bottom="0.39370078740157483" header="0.51181102362204722" footer="0.51181102362204722"/>
  <pageSetup paperSize="9" scale="54"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Cover</vt:lpstr>
      <vt:lpstr>Index</vt:lpstr>
      <vt:lpstr>Denominators</vt:lpstr>
      <vt:lpstr>Table 1a</vt:lpstr>
      <vt:lpstr>Table 1b</vt:lpstr>
      <vt:lpstr>Table 1c</vt:lpstr>
      <vt:lpstr>Table 1d</vt:lpstr>
      <vt:lpstr>Calcs 2ab</vt:lpstr>
      <vt:lpstr>Table 2a</vt:lpstr>
      <vt:lpstr>Table 2b</vt:lpstr>
      <vt:lpstr>Calcs 2c</vt:lpstr>
      <vt:lpstr>Table 2c</vt:lpstr>
      <vt:lpstr>Table 2d</vt:lpstr>
      <vt:lpstr>Table 2e</vt:lpstr>
      <vt:lpstr>Table 3</vt:lpstr>
      <vt:lpstr>Suppression and % 4ab</vt:lpstr>
      <vt:lpstr>Table 4a</vt:lpstr>
      <vt:lpstr>Table 4b</vt:lpstr>
      <vt:lpstr>Suppression and % 4c</vt:lpstr>
      <vt:lpstr>Table 4c</vt:lpstr>
      <vt:lpstr>Table 5a</vt:lpstr>
      <vt:lpstr>Table 5b</vt:lpstr>
      <vt:lpstr>Table 5c</vt:lpstr>
      <vt:lpstr>Table 6</vt:lpstr>
      <vt:lpstr>Table 7</vt:lpstr>
      <vt:lpstr>'Table 2c'!Print_Area</vt:lpstr>
      <vt:lpstr>'Table 2d'!Print_Area</vt:lpstr>
      <vt:lpstr>'Table 2e'!Print_Area</vt:lpstr>
      <vt:lpstr>'Table 3'!Print_Area</vt:lpstr>
      <vt:lpstr>'Table 4a'!Print_Area</vt:lpstr>
      <vt:lpstr>'Table 4b'!Print_Area</vt:lpstr>
      <vt:lpstr>'Table 4c'!Print_Area</vt:lpstr>
      <vt:lpstr>'Table 5a'!Print_Area</vt:lpstr>
      <vt:lpstr>'Table 5b'!Print_Area</vt:lpstr>
      <vt:lpstr>'Table 5c'!Print_Area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KENNEY, Kathryn</cp:lastModifiedBy>
  <cp:lastPrinted>2016-01-19T11:09:58Z</cp:lastPrinted>
  <dcterms:created xsi:type="dcterms:W3CDTF">2012-01-24T15:03:38Z</dcterms:created>
  <dcterms:modified xsi:type="dcterms:W3CDTF">2018-01-24T15:22:47Z</dcterms:modified>
</cp:coreProperties>
</file>