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7545" windowHeight="6300" tabRatio="598" activeTab="0"/>
  </bookViews>
  <sheets>
    <sheet name="List of contents" sheetId="1" r:id="rId1"/>
    <sheet name="Fig4.1" sheetId="2" r:id="rId2"/>
    <sheet name="Fig4.2" sheetId="3" r:id="rId3"/>
    <sheet name="Fig4.3" sheetId="4" r:id="rId4"/>
    <sheet name="Fig4.4" sheetId="5" r:id="rId5"/>
    <sheet name="Fig4.5" sheetId="6" r:id="rId6"/>
    <sheet name="Fig4.6" sheetId="7" r:id="rId7"/>
    <sheet name="Fig4.7" sheetId="8" r:id="rId8"/>
    <sheet name="Fig4.8" sheetId="9" r:id="rId9"/>
    <sheet name="AT 4.1" sheetId="10" r:id="rId10"/>
    <sheet name="AT 4.2" sheetId="11" r:id="rId11"/>
    <sheet name="AT 4.3" sheetId="12" r:id="rId12"/>
    <sheet name="AT 4.4" sheetId="13" r:id="rId13"/>
    <sheet name="AT 4.5" sheetId="14" r:id="rId14"/>
    <sheet name="AT4.6" sheetId="15" r:id="rId15"/>
    <sheet name="AT4.7" sheetId="16" r:id="rId16"/>
    <sheet name="AT 4.8" sheetId="17" r:id="rId17"/>
    <sheet name="AT 4.9" sheetId="18" r:id="rId18"/>
    <sheet name="AT 4.10" sheetId="19" r:id="rId19"/>
    <sheet name="AT4.11" sheetId="20" r:id="rId20"/>
    <sheet name="AT 4.12" sheetId="21" r:id="rId21"/>
    <sheet name="AT 4.13" sheetId="22" r:id="rId22"/>
    <sheet name="AT 4.14" sheetId="23" r:id="rId23"/>
  </sheets>
  <definedNames>
    <definedName name="_xlnm.Print_Area" localSheetId="12">'AT 4.4'!$A$1:$H$20</definedName>
    <definedName name="_xlnm.Print_Area" localSheetId="16">'AT 4.8'!$A$1:$K$14</definedName>
  </definedNames>
  <calcPr fullCalcOnLoad="1"/>
</workbook>
</file>

<file path=xl/sharedStrings.xml><?xml version="1.0" encoding="utf-8"?>
<sst xmlns="http://schemas.openxmlformats.org/spreadsheetml/2006/main" count="491" uniqueCount="173">
  <si>
    <t xml:space="preserve"> </t>
  </si>
  <si>
    <t>Total</t>
  </si>
  <si>
    <t>owner occupied</t>
  </si>
  <si>
    <t>private rented</t>
  </si>
  <si>
    <t>local authority</t>
  </si>
  <si>
    <t>Percentage of dwellings with any damp</t>
  </si>
  <si>
    <t>housing association</t>
  </si>
  <si>
    <t>all dwellings</t>
  </si>
  <si>
    <t>Percentage of dwellings with penetrating  damp</t>
  </si>
  <si>
    <t>Percentage of dwellings with faults</t>
  </si>
  <si>
    <t>All external faults</t>
  </si>
  <si>
    <t>Interior faults</t>
  </si>
  <si>
    <t>Basic Standardised Repair Costs at 2001 prices over time</t>
  </si>
  <si>
    <t>% change 2001-2009</t>
  </si>
  <si>
    <t>thousands of dwellings</t>
  </si>
  <si>
    <t>all tenures</t>
  </si>
  <si>
    <t>percentages</t>
  </si>
  <si>
    <t>Source: English House Condition Survey 1996 to 2007, English Housing Survey 2008 onwards, dwelling sample</t>
  </si>
  <si>
    <t>other faults</t>
  </si>
  <si>
    <t>Length of residence</t>
  </si>
  <si>
    <t>less than 1 year</t>
  </si>
  <si>
    <t>one year</t>
  </si>
  <si>
    <t>two years</t>
  </si>
  <si>
    <t>3-4 years</t>
  </si>
  <si>
    <t>5-9 years</t>
  </si>
  <si>
    <t>10-19 years</t>
  </si>
  <si>
    <t>exterior fabric</t>
  </si>
  <si>
    <t>Interior fabric</t>
  </si>
  <si>
    <t>tenure3x</t>
  </si>
  <si>
    <t>social rented</t>
  </si>
  <si>
    <t>% within Length of residence
cststdbx20 more than £20m2</t>
  </si>
  <si>
    <t>Annex Table 4.1:Exterior and interior faults by tenure, 2009</t>
  </si>
  <si>
    <t xml:space="preserve">English Housing Survey Housing Stock Report 2009: </t>
  </si>
  <si>
    <t>FIGURES</t>
  </si>
  <si>
    <t>ANNEX TABLES</t>
  </si>
  <si>
    <t>Chapter 4, Figures and Tables</t>
  </si>
  <si>
    <t>Fig4.1</t>
  </si>
  <si>
    <t>Fig4.2</t>
  </si>
  <si>
    <t>Fig4.3</t>
  </si>
  <si>
    <t>Fig4.4</t>
  </si>
  <si>
    <t>Fig4.5</t>
  </si>
  <si>
    <t>Fig4.6</t>
  </si>
  <si>
    <t>Fig4.7</t>
  </si>
  <si>
    <t>Fig4.8</t>
  </si>
  <si>
    <t>Figure 4.1: Incidence of types of faults, 1996-2009</t>
  </si>
  <si>
    <t>Figure 4.2: Incidence of types of faults to exterior fabric by tenure 1996-2009</t>
  </si>
  <si>
    <t>Figure 4.3:  Incidence of types of faults to interior fabric by tenure 1996-2009</t>
  </si>
  <si>
    <r>
      <t>Figure 4.4: Percentage of households living in dwellings with repairs over £20/m</t>
    </r>
    <r>
      <rPr>
        <vertAlign val="superscript"/>
        <sz val="11"/>
        <rFont val="Arial"/>
        <family val="2"/>
      </rPr>
      <t>2</t>
    </r>
    <r>
      <rPr>
        <sz val="11"/>
        <rFont val="Arial"/>
        <family val="2"/>
      </rPr>
      <t xml:space="preserve"> by length of residence and tenure, 2009</t>
    </r>
  </si>
  <si>
    <t>Figure 4.5: Average basic standardised repair costs by tenure (at 2001 prices), 2001-2009</t>
  </si>
  <si>
    <t>Figure 4.6: Percentage of households living in dwellings with any damp problems by household size and by specific household groups, 2009</t>
  </si>
  <si>
    <t>Figure 4.7: Any damp problems by tenure, 2001-2009</t>
  </si>
  <si>
    <t>Figure 4.8: Incidence of penetrating damp 2001-2009 by tenure</t>
  </si>
  <si>
    <t>any exterior faults</t>
  </si>
  <si>
    <t>any interior faults</t>
  </si>
  <si>
    <t>percentage of dwellings</t>
  </si>
  <si>
    <t>Source: English Housing Survey 2009, dwelling sample</t>
  </si>
  <si>
    <t>Annex Table 4.2:Exterior and interior faults by tenure, 2009</t>
  </si>
  <si>
    <t>Source: English House Condition Survey 1996, English Housing Survey 2009, dwelling sample</t>
  </si>
  <si>
    <t>interior fabric</t>
  </si>
  <si>
    <t>Annex Tables 4.3: Incidence of types of faults to exterior fabric by tenure 1996 - 2009</t>
  </si>
  <si>
    <t>Annex Table 4.4: Incidence of types of faults to interior fabric by tenure, 1996-2009</t>
  </si>
  <si>
    <t>length of residence</t>
  </si>
  <si>
    <t>Annex Table 4.8:  Average basic standardised repair costs by tenure from 2001-2009 (at 2001 prices)</t>
  </si>
  <si>
    <r>
      <t>£ per m</t>
    </r>
    <r>
      <rPr>
        <sz val="10"/>
        <rFont val="Arial"/>
        <family val="2"/>
      </rPr>
      <t>²</t>
    </r>
    <r>
      <rPr>
        <i/>
        <sz val="10"/>
        <rFont val="Arial"/>
        <family val="2"/>
      </rPr>
      <t xml:space="preserve"> </t>
    </r>
  </si>
  <si>
    <t>Annex Table 4.9: Penetrating damp and exterior faults, 2009</t>
  </si>
  <si>
    <t xml:space="preserve">Annex Table 4.10: Households living in dwellings with any damp problems by household size, 2009 </t>
  </si>
  <si>
    <t>Annex Table 4.11: Households living in dwellings with any damp problems by specific household groups</t>
  </si>
  <si>
    <t>Annex Table 4.12: Damp problems by length of residence and sector, 2009</t>
  </si>
  <si>
    <t>Annex Table 4.13:  Damp problems by tenure, 2001-2009</t>
  </si>
  <si>
    <t>Annex Table 4.14: Incidence of penetrating damp by tenure 2001 - 2009</t>
  </si>
  <si>
    <t>Source: English House Condition Survey 2001, English Housing Survey 2009, dwelling sample</t>
  </si>
  <si>
    <t>roof covering faults</t>
  </si>
  <si>
    <t>chimneys faults</t>
  </si>
  <si>
    <t>downpipes and guttering faults</t>
  </si>
  <si>
    <t>waste pipes and stacks faults</t>
  </si>
  <si>
    <t>wall finish or structure faults</t>
  </si>
  <si>
    <t>windows or doors faults</t>
  </si>
  <si>
    <t>external drains faults</t>
  </si>
  <si>
    <t xml:space="preserve">all dwellings   </t>
  </si>
  <si>
    <t>dwellings where penetrating damp is present</t>
  </si>
  <si>
    <t>AT4.1</t>
  </si>
  <si>
    <t>AT4.2</t>
  </si>
  <si>
    <t>AT4.3</t>
  </si>
  <si>
    <t>AT4.4</t>
  </si>
  <si>
    <t>AT4.5</t>
  </si>
  <si>
    <t>AT4.6</t>
  </si>
  <si>
    <t>AT4.7</t>
  </si>
  <si>
    <t>AT4.8</t>
  </si>
  <si>
    <t>AT4.9</t>
  </si>
  <si>
    <t>AT4.10</t>
  </si>
  <si>
    <t>AT4.11</t>
  </si>
  <si>
    <t>AT4.12</t>
  </si>
  <si>
    <t>AT4.13</t>
  </si>
  <si>
    <t>AT4.14</t>
  </si>
  <si>
    <t>Annex Table 4.7:  Household living in dwellings with repairs over £20/m2 by household size and tenure</t>
  </si>
  <si>
    <r>
      <t>Annex Table 4.5 Percentage of households living in dwellings with repairs over £20/m</t>
    </r>
    <r>
      <rPr>
        <sz val="12"/>
        <rFont val="Calibri"/>
        <family val="2"/>
      </rPr>
      <t>²</t>
    </r>
    <r>
      <rPr>
        <sz val="12"/>
        <rFont val="Arial"/>
        <family val="2"/>
      </rPr>
      <t xml:space="preserve"> by length of residence, 2009</t>
    </r>
  </si>
  <si>
    <r>
      <t>Annex Table 4.6:  Different household groups living in dwellings with repairs over £20/m</t>
    </r>
    <r>
      <rPr>
        <vertAlign val="superscript"/>
        <sz val="11"/>
        <rFont val="Arial"/>
        <family val="2"/>
      </rPr>
      <t xml:space="preserve">2 </t>
    </r>
    <r>
      <rPr>
        <sz val="11"/>
        <rFont val="Arial"/>
        <family val="2"/>
      </rPr>
      <t>by tenure</t>
    </r>
  </si>
  <si>
    <t>para 4.20</t>
  </si>
  <si>
    <t>Base: all dwellings</t>
  </si>
  <si>
    <t>Notes:</t>
  </si>
  <si>
    <t>1) exterior faults include structural faults</t>
  </si>
  <si>
    <t>2) any interior faults includes ceilings, walls, doors and floors.</t>
  </si>
  <si>
    <t>3) other key faults include boundary walls, fences, kitchen and bathroom faults, services and heating</t>
  </si>
  <si>
    <t>4) underpinning data are presented in Annex Table 4.2</t>
  </si>
  <si>
    <t xml:space="preserve">Notes: </t>
  </si>
  <si>
    <t>1) exterior faults include key elements and structural faults</t>
  </si>
  <si>
    <t>2) underpinning data are presented in Annex Table 4.3</t>
  </si>
  <si>
    <t xml:space="preserve">1) interior faults includes ceilings, walls, doors and floors </t>
  </si>
  <si>
    <t>2) underpinning data are presented in Annex Table 4.4</t>
  </si>
  <si>
    <r>
      <t>Figure 4.4: Percentage of households living in dwellings with repairs over £20/m</t>
    </r>
    <r>
      <rPr>
        <b/>
        <vertAlign val="superscript"/>
        <sz val="11"/>
        <color indexed="57"/>
        <rFont val="Arial"/>
        <family val="2"/>
      </rPr>
      <t>2</t>
    </r>
    <r>
      <rPr>
        <b/>
        <sz val="11"/>
        <color indexed="57"/>
        <rFont val="Arial"/>
        <family val="2"/>
      </rPr>
      <t xml:space="preserve"> by length of residence and tenure, 2009</t>
    </r>
  </si>
  <si>
    <t>Note: underpinning data are presented in Annex Table 4.8</t>
  </si>
  <si>
    <t>Source: English House Condition Survey 2001 – 2007, English Housing Survey 2008 onwards, dwelling sample</t>
  </si>
  <si>
    <t>Base: all households</t>
  </si>
  <si>
    <t>Note: underpinning data are presented in Annex Table 4.5</t>
  </si>
  <si>
    <t>Source: English Housing Survey 2009, household sub-sample</t>
  </si>
  <si>
    <t>Note: underpinning data are presented in Annex Tables 4.10 and 4.11</t>
  </si>
  <si>
    <t>Note: underpinning data are presented in Annex Table 4.13</t>
  </si>
  <si>
    <t>Note: underpinning data are presented in Annex Table 4.14</t>
  </si>
  <si>
    <t>20+ years</t>
  </si>
  <si>
    <t>all households</t>
  </si>
  <si>
    <t>owner
occupied</t>
  </si>
  <si>
    <t>private
rented</t>
  </si>
  <si>
    <t>social
rented</t>
  </si>
  <si>
    <t>all
tenures</t>
  </si>
  <si>
    <t>one
year</t>
  </si>
  <si>
    <t>two
years</t>
  </si>
  <si>
    <t>3-4
years</t>
  </si>
  <si>
    <t>5-9
years</t>
  </si>
  <si>
    <t>10-19
years</t>
  </si>
  <si>
    <t>20+
years</t>
  </si>
  <si>
    <t>less than
1 year</t>
  </si>
  <si>
    <t>Count</t>
  </si>
  <si>
    <t>ethnic minority</t>
  </si>
  <si>
    <t>in poverty</t>
  </si>
  <si>
    <t>with 60+</t>
  </si>
  <si>
    <t>under 5s</t>
  </si>
  <si>
    <t>key household group</t>
  </si>
  <si>
    <t>disabled/ill</t>
  </si>
  <si>
    <r>
      <t xml:space="preserve">Note: </t>
    </r>
    <r>
      <rPr>
        <sz val="10"/>
        <color indexed="8"/>
        <rFont val="Calibri"/>
        <family val="2"/>
      </rPr>
      <t>In a small number of cases (0.7% of the sample) there was no response to the question of whether any members of the household had any disability or long term illness.  These cases have been allocated pro rata in the above table for this particular group.</t>
    </r>
  </si>
  <si>
    <t>household size</t>
  </si>
  <si>
    <t>one person</t>
  </si>
  <si>
    <t>two</t>
  </si>
  <si>
    <t>three</t>
  </si>
  <si>
    <t>four</t>
  </si>
  <si>
    <t>five or more</t>
  </si>
  <si>
    <r>
      <t>Annex Table 4.7:  Household living in dwellings with repairs over £20/m</t>
    </r>
    <r>
      <rPr>
        <b/>
        <vertAlign val="superscript"/>
        <sz val="11"/>
        <color indexed="57"/>
        <rFont val="Arial"/>
        <family val="2"/>
      </rPr>
      <t xml:space="preserve">2 </t>
    </r>
    <r>
      <rPr>
        <b/>
        <sz val="11"/>
        <color indexed="57"/>
        <rFont val="Arial"/>
        <family val="2"/>
      </rPr>
      <t>by household size and tenure, 2009</t>
    </r>
  </si>
  <si>
    <r>
      <t>Annex Table 4.6:  Key household groups: number and percentage of households living in dwellings with repairs over £20/m</t>
    </r>
    <r>
      <rPr>
        <b/>
        <vertAlign val="superscript"/>
        <sz val="11"/>
        <color indexed="57"/>
        <rFont val="Arial"/>
        <family val="2"/>
      </rPr>
      <t xml:space="preserve">2 </t>
    </r>
    <r>
      <rPr>
        <b/>
        <sz val="11"/>
        <color indexed="57"/>
        <rFont val="Arial"/>
        <family val="2"/>
      </rPr>
      <t>by tenure, 2009</t>
    </r>
  </si>
  <si>
    <t>thousands of households</t>
  </si>
  <si>
    <t>percentage of each group</t>
  </si>
  <si>
    <r>
      <t>Annex Table 4.5: Households living in dwellings with repairs over £20/m</t>
    </r>
    <r>
      <rPr>
        <b/>
        <sz val="11"/>
        <color indexed="17"/>
        <rFont val="Calibri"/>
        <family val="2"/>
      </rPr>
      <t>²</t>
    </r>
    <r>
      <rPr>
        <b/>
        <sz val="11"/>
        <color indexed="17"/>
        <rFont val="Arial"/>
        <family val="2"/>
      </rPr>
      <t xml:space="preserve"> by length of residence and tenure, 2009</t>
    </r>
  </si>
  <si>
    <t>Annex Table 4.12: Damp problems by length of residence and tenure, 2009</t>
  </si>
  <si>
    <t>percentage of households</t>
  </si>
  <si>
    <t>Dampness problems in one or more rooms=Dampness problems in one or more rooms problem present</t>
  </si>
  <si>
    <t>lenres7</t>
  </si>
  <si>
    <t>less than one year</t>
  </si>
  <si>
    <t>20 years or more</t>
  </si>
  <si>
    <t>% within lenres7</t>
  </si>
  <si>
    <t>lenres7 * Dampness problems in one or more rooms * tenure3x Crosstabulation</t>
  </si>
  <si>
    <t>ageold60 * Dampness problems in one or more rooms * tenure3x Crosstabulation</t>
  </si>
  <si>
    <t>person 60+</t>
  </si>
  <si>
    <t>child under 5</t>
  </si>
  <si>
    <t>Anyone in hhold have &lt; illness or disability? * Dampness problems in one or more rooms * tenure3x Crosstabulation</t>
  </si>
  <si>
    <t>Anyone in hhold have &lt; illness or disability?</t>
  </si>
  <si>
    <t>yes</t>
  </si>
  <si>
    <t>no</t>
  </si>
  <si>
    <t>% within Anyone in hhold have &lt; illness or disability?</t>
  </si>
  <si>
    <t>Below threshold</t>
  </si>
  <si>
    <t>Dampness problems in one or more rooms</t>
  </si>
  <si>
    <t>not present</t>
  </si>
  <si>
    <t>no answer</t>
  </si>
  <si>
    <t>problem present</t>
  </si>
  <si>
    <t>Annex Table 4.11: Key household groups: number and percentage of households living in dwellings with any damp problems by tenure, 2009</t>
  </si>
  <si>
    <r>
      <t xml:space="preserve">Note: </t>
    </r>
    <r>
      <rPr>
        <sz val="10"/>
        <color indexed="8"/>
        <rFont val="Arial"/>
        <family val="2"/>
      </rPr>
      <t>In a small number of cases (0.7% of the sample) there was no response to the question of whether any members of the household had any disability or long term illness.  These cases have been allocated pro rata in the above table for this particular group.</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</si>
</sst>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0.0000"/>
    <numFmt numFmtId="166" formatCode="0.000"/>
    <numFmt numFmtId="167" formatCode="0.0"/>
    <numFmt numFmtId="168" formatCode="0.00000"/>
    <numFmt numFmtId="169" formatCode="####.0"/>
    <numFmt numFmtId="170" formatCode="0.0000000"/>
    <numFmt numFmtId="171" formatCode="0.000000"/>
    <numFmt numFmtId="172" formatCode="####.0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0"/>
    <numFmt numFmtId="183" formatCode="_-* #,##0.0_-;\-* #,##0.0_-;_-* &quot;-&quot;??_-;_-@_-"/>
    <numFmt numFmtId="184" formatCode="_-* #,##0_-;\-* #,##0_-;_-* &quot;-&quot;??_-;_-@_-"/>
    <numFmt numFmtId="185" formatCode="0.00000000000"/>
  </numFmts>
  <fonts count="55">
    <font>
      <sz val="11"/>
      <color indexed="8"/>
      <name val="Calibri"/>
      <family val="2"/>
    </font>
    <font>
      <b/>
      <sz val="10"/>
      <name val="Arial"/>
      <family val="2"/>
    </font>
    <font>
      <b/>
      <sz val="9"/>
      <color indexed="8"/>
      <name val="Arial Bold"/>
      <family val="0"/>
    </font>
    <font>
      <sz val="10"/>
      <name val="Arial"/>
      <family val="2"/>
    </font>
    <font>
      <sz val="9"/>
      <color indexed="8"/>
      <name val="Arial"/>
      <family val="2"/>
    </font>
    <font>
      <b/>
      <sz val="9"/>
      <color indexed="8"/>
      <name val="Arial"/>
      <family val="2"/>
    </font>
    <font>
      <b/>
      <sz val="11"/>
      <name val="Arial"/>
      <family val="2"/>
    </font>
    <font>
      <sz val="10"/>
      <color indexed="8"/>
      <name val="Arial"/>
      <family val="2"/>
    </font>
    <font>
      <b/>
      <sz val="12"/>
      <color indexed="17"/>
      <name val="Arial"/>
      <family val="2"/>
    </font>
    <font>
      <i/>
      <sz val="10"/>
      <name val="Arial"/>
      <family val="2"/>
    </font>
    <font>
      <b/>
      <sz val="11"/>
      <color indexed="8"/>
      <name val="Calibri"/>
      <family val="2"/>
    </font>
    <font>
      <b/>
      <sz val="11"/>
      <color indexed="8"/>
      <name val="Arial"/>
      <family val="2"/>
    </font>
    <font>
      <sz val="11"/>
      <color indexed="8"/>
      <name val="Arial"/>
      <family val="2"/>
    </font>
    <font>
      <sz val="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7"/>
      <color indexed="8"/>
      <name val="Arial"/>
      <family val="2"/>
    </font>
    <font>
      <b/>
      <sz val="10"/>
      <color indexed="8"/>
      <name val="Arial"/>
      <family val="2"/>
    </font>
    <font>
      <b/>
      <sz val="12"/>
      <name val="Arial"/>
      <family val="2"/>
    </font>
    <font>
      <b/>
      <sz val="12"/>
      <color indexed="57"/>
      <name val="Arial"/>
      <family val="2"/>
    </font>
    <font>
      <sz val="11"/>
      <name val="Arial"/>
      <family val="2"/>
    </font>
    <font>
      <vertAlign val="superscript"/>
      <sz val="11"/>
      <name val="Arial"/>
      <family val="2"/>
    </font>
    <font>
      <i/>
      <sz val="10"/>
      <color indexed="8"/>
      <name val="Arial"/>
      <family val="2"/>
    </font>
    <font>
      <sz val="10"/>
      <color indexed="8"/>
      <name val="Calibri"/>
      <family val="2"/>
    </font>
    <font>
      <b/>
      <sz val="11"/>
      <color indexed="57"/>
      <name val="Arial"/>
      <family val="2"/>
    </font>
    <font>
      <b/>
      <vertAlign val="superscript"/>
      <sz val="11"/>
      <color indexed="57"/>
      <name val="Arial"/>
      <family val="2"/>
    </font>
    <font>
      <sz val="11"/>
      <name val="Calibri"/>
      <family val="2"/>
    </font>
    <font>
      <sz val="12"/>
      <name val="Calibri"/>
      <family val="2"/>
    </font>
    <font>
      <sz val="12"/>
      <name val="Arial"/>
      <family val="2"/>
    </font>
    <font>
      <b/>
      <sz val="9"/>
      <name val="Arial"/>
      <family val="2"/>
    </font>
    <font>
      <b/>
      <i/>
      <sz val="10"/>
      <name val="Arial"/>
      <family val="2"/>
    </font>
    <font>
      <b/>
      <sz val="11"/>
      <color indexed="10"/>
      <name val="Calibri"/>
      <family val="2"/>
    </font>
    <font>
      <b/>
      <sz val="10"/>
      <color indexed="8"/>
      <name val="Calibri"/>
      <family val="2"/>
    </font>
    <font>
      <b/>
      <sz val="11"/>
      <color indexed="17"/>
      <name val="Arial"/>
      <family val="2"/>
    </font>
    <font>
      <b/>
      <sz val="11"/>
      <color indexed="17"/>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9.25"/>
      <color indexed="8"/>
      <name val="Arial"/>
      <family val="2"/>
    </font>
    <font>
      <sz val="9.2"/>
      <color indexed="8"/>
      <name val="Arial"/>
      <family val="2"/>
    </font>
    <font>
      <b/>
      <sz val="8"/>
      <color indexed="8"/>
      <name val="Arial"/>
      <family val="2"/>
    </font>
    <font>
      <b/>
      <sz val="7"/>
      <color indexed="8"/>
      <name val="Arial"/>
      <family val="2"/>
    </font>
    <font>
      <sz val="9"/>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8"/>
      </left>
      <right>
        <color indexed="8"/>
      </right>
      <top style="double">
        <color indexed="8"/>
      </top>
      <bottom style="medium">
        <color indexed="8"/>
      </bottom>
    </border>
    <border>
      <left>
        <color indexed="8"/>
      </left>
      <right>
        <color indexed="8"/>
      </right>
      <top style="double">
        <color indexed="8"/>
      </top>
      <bottom>
        <color indexed="8"/>
      </bottom>
    </border>
    <border>
      <left>
        <color indexed="8"/>
      </left>
      <right>
        <color indexed="8"/>
      </right>
      <top>
        <color indexed="8"/>
      </top>
      <bottom style="medium">
        <color indexed="8"/>
      </bottom>
    </border>
    <border>
      <left>
        <color indexed="8"/>
      </left>
      <right>
        <color indexed="9"/>
      </right>
      <top style="thin">
        <color indexed="8"/>
      </top>
      <bottom style="medium">
        <color indexed="8"/>
      </bottom>
    </border>
    <border>
      <left>
        <color indexed="8"/>
      </left>
      <right>
        <color indexed="8"/>
      </right>
      <top style="medium">
        <color indexed="8"/>
      </top>
      <bottom>
        <color indexed="8"/>
      </bottom>
    </border>
    <border>
      <left>
        <color indexed="8"/>
      </left>
      <right>
        <color indexed="8"/>
      </right>
      <top>
        <color indexed="8"/>
      </top>
      <bottom style="double">
        <color indexed="8"/>
      </bottom>
    </border>
    <border>
      <left>
        <color indexed="63"/>
      </left>
      <right style="thin"/>
      <top>
        <color indexed="63"/>
      </top>
      <bottom>
        <color indexed="63"/>
      </bottom>
    </border>
    <border>
      <left>
        <color indexed="63"/>
      </left>
      <right style="thin"/>
      <top>
        <color indexed="63"/>
      </top>
      <bottom style="thin"/>
    </border>
    <border>
      <left>
        <color indexed="8"/>
      </left>
      <right>
        <color indexed="9"/>
      </right>
      <top style="thin">
        <color indexed="8"/>
      </top>
      <bottom style="thin"/>
    </border>
    <border>
      <left>
        <color indexed="8"/>
      </left>
      <right>
        <color indexed="8"/>
      </right>
      <top style="medium">
        <color indexed="8"/>
      </top>
      <bottom style="thin">
        <color indexed="8"/>
      </bottom>
    </border>
    <border>
      <left>
        <color indexed="8"/>
      </left>
      <right>
        <color indexed="8"/>
      </right>
      <top style="thin">
        <color indexed="8"/>
      </top>
      <bottom style="double">
        <color indexed="8"/>
      </bottom>
    </border>
    <border>
      <left>
        <color indexed="8"/>
      </left>
      <right>
        <color indexed="8"/>
      </right>
      <top style="thin">
        <color indexed="8"/>
      </top>
      <bottom>
        <color indexed="9"/>
      </bottom>
    </border>
    <border>
      <left>
        <color indexed="8"/>
      </left>
      <right>
        <color indexed="8"/>
      </right>
      <top>
        <color indexed="8"/>
      </top>
      <bottom style="thin">
        <color indexed="8"/>
      </bottom>
    </border>
    <border>
      <left>
        <color indexed="63"/>
      </left>
      <right>
        <color indexed="8"/>
      </right>
      <top style="double">
        <color indexed="8"/>
      </top>
      <bottom style="thin">
        <color indexed="8"/>
      </bottom>
    </border>
    <border>
      <left>
        <color indexed="63"/>
      </left>
      <right style="thin"/>
      <top style="thin"/>
      <bottom>
        <color indexed="63"/>
      </bottom>
    </border>
    <border>
      <left>
        <color indexed="8"/>
      </left>
      <right>
        <color indexed="8"/>
      </right>
      <top style="medium">
        <color indexed="8"/>
      </top>
      <bottom style="double">
        <color indexed="8"/>
      </bottom>
    </border>
    <border>
      <left>
        <color indexed="8"/>
      </left>
      <right>
        <color indexed="8"/>
      </right>
      <top style="thin">
        <color indexed="8"/>
      </top>
      <bottom style="thin">
        <color indexed="8"/>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44" fillId="0" borderId="0" applyNumberFormat="0" applyFill="0" applyBorder="0" applyAlignment="0" applyProtection="0"/>
    <xf numFmtId="0" fontId="45" fillId="7" borderId="1" applyNumberFormat="0" applyAlignment="0" applyProtection="0"/>
    <xf numFmtId="0" fontId="46" fillId="0" borderId="6" applyNumberFormat="0" applyFill="0" applyAlignment="0" applyProtection="0"/>
    <xf numFmtId="0" fontId="47" fillId="22"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48"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0" fillId="0" borderId="9" applyNumberFormat="0" applyFill="0" applyAlignment="0" applyProtection="0"/>
    <xf numFmtId="0" fontId="49" fillId="0" borderId="0" applyNumberFormat="0" applyFill="0" applyBorder="0" applyAlignment="0" applyProtection="0"/>
  </cellStyleXfs>
  <cellXfs count="306">
    <xf numFmtId="0" fontId="0" fillId="0" borderId="0" xfId="0" applyAlignment="1">
      <alignment/>
    </xf>
    <xf numFmtId="0" fontId="8" fillId="24" borderId="0" xfId="0" applyFont="1" applyFill="1" applyAlignment="1">
      <alignment/>
    </xf>
    <xf numFmtId="0" fontId="0" fillId="24" borderId="0" xfId="0" applyFill="1" applyAlignment="1">
      <alignment/>
    </xf>
    <xf numFmtId="0" fontId="9" fillId="24" borderId="10" xfId="0" applyFont="1" applyFill="1" applyBorder="1" applyAlignment="1">
      <alignment/>
    </xf>
    <xf numFmtId="0" fontId="0" fillId="24" borderId="10" xfId="0" applyFill="1" applyBorder="1" applyAlignment="1">
      <alignment/>
    </xf>
    <xf numFmtId="0" fontId="0" fillId="24" borderId="0" xfId="0" applyFill="1" applyBorder="1" applyAlignment="1">
      <alignment/>
    </xf>
    <xf numFmtId="0" fontId="9" fillId="24" borderId="0" xfId="0" applyFont="1" applyFill="1" applyBorder="1" applyAlignment="1">
      <alignment horizontal="right"/>
    </xf>
    <xf numFmtId="3" fontId="0" fillId="24" borderId="0" xfId="0" applyNumberFormat="1" applyFill="1" applyBorder="1" applyAlignment="1">
      <alignment/>
    </xf>
    <xf numFmtId="3" fontId="9" fillId="24" borderId="0" xfId="0" applyNumberFormat="1" applyFont="1" applyFill="1" applyBorder="1" applyAlignment="1">
      <alignment horizontal="right"/>
    </xf>
    <xf numFmtId="0" fontId="10" fillId="24" borderId="0" xfId="0" applyFont="1" applyFill="1" applyBorder="1" applyAlignment="1">
      <alignment wrapText="1"/>
    </xf>
    <xf numFmtId="0" fontId="0" fillId="24" borderId="0" xfId="0" applyFill="1" applyBorder="1" applyAlignment="1">
      <alignment/>
    </xf>
    <xf numFmtId="0" fontId="1" fillId="24" borderId="0" xfId="0" applyFont="1" applyFill="1" applyAlignment="1">
      <alignment/>
    </xf>
    <xf numFmtId="167" fontId="0" fillId="24" borderId="0" xfId="0" applyNumberFormat="1" applyFill="1" applyAlignment="1">
      <alignment/>
    </xf>
    <xf numFmtId="0" fontId="1" fillId="24" borderId="10" xfId="0" applyFont="1" applyFill="1" applyBorder="1" applyAlignment="1">
      <alignment/>
    </xf>
    <xf numFmtId="167" fontId="1" fillId="24" borderId="10" xfId="0" applyNumberFormat="1" applyFont="1" applyFill="1" applyBorder="1" applyAlignment="1">
      <alignment/>
    </xf>
    <xf numFmtId="0" fontId="1" fillId="24" borderId="0" xfId="0" applyFont="1" applyFill="1" applyBorder="1" applyAlignment="1">
      <alignment/>
    </xf>
    <xf numFmtId="0" fontId="10" fillId="24" borderId="0" xfId="0" applyFont="1" applyFill="1" applyBorder="1" applyAlignment="1">
      <alignment/>
    </xf>
    <xf numFmtId="0" fontId="0" fillId="24" borderId="0" xfId="0" applyFill="1" applyBorder="1" applyAlignment="1">
      <alignment wrapText="1"/>
    </xf>
    <xf numFmtId="0" fontId="9" fillId="24" borderId="11" xfId="0" applyFont="1" applyFill="1" applyBorder="1" applyAlignment="1">
      <alignment horizontal="right"/>
    </xf>
    <xf numFmtId="167" fontId="0" fillId="24" borderId="0" xfId="0" applyNumberFormat="1" applyFill="1" applyBorder="1" applyAlignment="1">
      <alignment/>
    </xf>
    <xf numFmtId="3" fontId="3" fillId="24" borderId="0" xfId="0" applyNumberFormat="1" applyFont="1" applyFill="1" applyBorder="1" applyAlignment="1">
      <alignment horizontal="right"/>
    </xf>
    <xf numFmtId="164" fontId="4" fillId="24" borderId="0" xfId="59" applyNumberFormat="1" applyFont="1" applyFill="1" applyBorder="1" applyAlignment="1">
      <alignment horizontal="right" vertical="top"/>
      <protection/>
    </xf>
    <xf numFmtId="164" fontId="4" fillId="24" borderId="0" xfId="58" applyNumberFormat="1" applyFont="1" applyFill="1" applyBorder="1" applyAlignment="1">
      <alignment horizontal="right" vertical="top"/>
      <protection/>
    </xf>
    <xf numFmtId="0" fontId="20" fillId="24" borderId="0" xfId="0" applyFont="1" applyFill="1" applyAlignment="1">
      <alignment/>
    </xf>
    <xf numFmtId="0" fontId="21" fillId="0" borderId="0" xfId="0" applyFont="1" applyFill="1" applyAlignment="1">
      <alignment/>
    </xf>
    <xf numFmtId="0" fontId="6" fillId="24" borderId="0" xfId="0" applyFont="1" applyFill="1" applyAlignment="1">
      <alignment/>
    </xf>
    <xf numFmtId="0" fontId="22" fillId="24" borderId="0" xfId="0" applyFont="1" applyFill="1" applyAlignment="1">
      <alignment/>
    </xf>
    <xf numFmtId="0" fontId="12" fillId="25" borderId="0" xfId="0" applyFont="1" applyFill="1" applyAlignment="1">
      <alignment/>
    </xf>
    <xf numFmtId="0" fontId="3" fillId="24" borderId="0" xfId="0" applyFont="1" applyFill="1" applyAlignment="1">
      <alignment/>
    </xf>
    <xf numFmtId="0" fontId="12" fillId="5" borderId="0" xfId="0" applyFont="1" applyFill="1" applyAlignment="1">
      <alignment/>
    </xf>
    <xf numFmtId="0" fontId="12" fillId="24" borderId="0" xfId="0" applyFont="1" applyFill="1" applyBorder="1" applyAlignment="1">
      <alignment/>
    </xf>
    <xf numFmtId="0" fontId="12" fillId="24" borderId="10" xfId="0" applyFont="1" applyFill="1" applyBorder="1" applyAlignment="1">
      <alignment/>
    </xf>
    <xf numFmtId="3" fontId="22" fillId="24" borderId="0" xfId="0" applyNumberFormat="1" applyFont="1" applyFill="1" applyBorder="1" applyAlignment="1">
      <alignment horizontal="right"/>
    </xf>
    <xf numFmtId="43" fontId="0" fillId="24" borderId="0" xfId="0" applyNumberFormat="1" applyFill="1" applyBorder="1" applyAlignment="1">
      <alignment/>
    </xf>
    <xf numFmtId="43" fontId="0" fillId="24" borderId="0" xfId="0" applyNumberFormat="1" applyFill="1" applyAlignment="1">
      <alignment/>
    </xf>
    <xf numFmtId="0" fontId="5" fillId="24" borderId="0" xfId="0" applyFont="1" applyFill="1" applyAlignment="1">
      <alignment/>
    </xf>
    <xf numFmtId="0" fontId="8" fillId="24" borderId="0" xfId="0" applyFont="1" applyFill="1" applyAlignment="1">
      <alignment/>
    </xf>
    <xf numFmtId="3" fontId="6" fillId="24" borderId="0" xfId="0" applyNumberFormat="1" applyFont="1" applyFill="1" applyBorder="1" applyAlignment="1">
      <alignment horizontal="right"/>
    </xf>
    <xf numFmtId="0" fontId="10" fillId="24" borderId="0" xfId="0" applyFont="1" applyFill="1" applyBorder="1" applyAlignment="1">
      <alignment/>
    </xf>
    <xf numFmtId="0" fontId="10" fillId="24" borderId="0" xfId="0" applyFont="1" applyFill="1" applyAlignment="1">
      <alignment/>
    </xf>
    <xf numFmtId="43" fontId="10" fillId="24" borderId="0" xfId="0" applyNumberFormat="1" applyFont="1" applyFill="1" applyBorder="1" applyAlignment="1">
      <alignment/>
    </xf>
    <xf numFmtId="0" fontId="10" fillId="24" borderId="0" xfId="0" applyFont="1" applyFill="1" applyAlignment="1">
      <alignment/>
    </xf>
    <xf numFmtId="0" fontId="24" fillId="24" borderId="10" xfId="0" applyFont="1" applyFill="1" applyBorder="1" applyAlignment="1">
      <alignment/>
    </xf>
    <xf numFmtId="0" fontId="7" fillId="24" borderId="10" xfId="0" applyFont="1" applyFill="1" applyBorder="1" applyAlignment="1">
      <alignment/>
    </xf>
    <xf numFmtId="3" fontId="3" fillId="24" borderId="10" xfId="0" applyNumberFormat="1" applyFont="1" applyFill="1" applyBorder="1" applyAlignment="1">
      <alignment horizontal="right"/>
    </xf>
    <xf numFmtId="0" fontId="7" fillId="24" borderId="0" xfId="63" applyFont="1" applyFill="1" applyBorder="1" applyAlignment="1">
      <alignment horizontal="left" wrapText="1"/>
      <protection/>
    </xf>
    <xf numFmtId="167" fontId="7" fillId="24" borderId="0" xfId="0" applyNumberFormat="1" applyFont="1" applyFill="1" applyBorder="1" applyAlignment="1">
      <alignment/>
    </xf>
    <xf numFmtId="0" fontId="19" fillId="24" borderId="10" xfId="0" applyFont="1" applyFill="1" applyBorder="1" applyAlignment="1">
      <alignment/>
    </xf>
    <xf numFmtId="167" fontId="19" fillId="24" borderId="10" xfId="0" applyNumberFormat="1" applyFont="1" applyFill="1" applyBorder="1" applyAlignment="1">
      <alignment/>
    </xf>
    <xf numFmtId="0" fontId="7" fillId="24" borderId="0" xfId="0" applyFont="1" applyFill="1" applyBorder="1" applyAlignment="1">
      <alignment/>
    </xf>
    <xf numFmtId="0" fontId="7" fillId="24" borderId="0" xfId="0" applyFont="1" applyFill="1" applyBorder="1" applyAlignment="1">
      <alignment/>
    </xf>
    <xf numFmtId="184" fontId="7" fillId="24" borderId="0" xfId="42" applyNumberFormat="1" applyFont="1" applyFill="1" applyBorder="1" applyAlignment="1">
      <alignment horizontal="right"/>
    </xf>
    <xf numFmtId="184" fontId="19" fillId="24" borderId="10" xfId="42" applyNumberFormat="1" applyFont="1" applyFill="1" applyBorder="1" applyAlignment="1">
      <alignment horizontal="right"/>
    </xf>
    <xf numFmtId="0" fontId="21" fillId="24" borderId="0" xfId="0" applyFont="1" applyFill="1" applyAlignment="1">
      <alignment/>
    </xf>
    <xf numFmtId="3" fontId="10" fillId="24" borderId="0" xfId="0" applyNumberFormat="1" applyFont="1" applyFill="1" applyBorder="1" applyAlignment="1">
      <alignment/>
    </xf>
    <xf numFmtId="167" fontId="1" fillId="24" borderId="0" xfId="0" applyNumberFormat="1" applyFont="1" applyFill="1" applyBorder="1" applyAlignment="1">
      <alignment/>
    </xf>
    <xf numFmtId="0" fontId="10" fillId="24" borderId="10" xfId="0" applyFont="1" applyFill="1" applyBorder="1" applyAlignment="1">
      <alignment horizontal="right"/>
    </xf>
    <xf numFmtId="0" fontId="12" fillId="24" borderId="0" xfId="0" applyFont="1" applyFill="1" applyAlignment="1">
      <alignment/>
    </xf>
    <xf numFmtId="3" fontId="12" fillId="24" borderId="10" xfId="0" applyNumberFormat="1" applyFont="1" applyFill="1" applyBorder="1" applyAlignment="1">
      <alignment/>
    </xf>
    <xf numFmtId="169" fontId="7" fillId="24" borderId="0" xfId="69" applyNumberFormat="1" applyFont="1" applyFill="1" applyBorder="1" applyAlignment="1">
      <alignment horizontal="right" vertical="top"/>
    </xf>
    <xf numFmtId="167" fontId="7" fillId="24" borderId="0" xfId="69" applyNumberFormat="1" applyFont="1" applyFill="1" applyBorder="1" applyAlignment="1">
      <alignment horizontal="right" vertical="top"/>
    </xf>
    <xf numFmtId="169" fontId="7" fillId="24" borderId="0" xfId="0" applyNumberFormat="1" applyFont="1" applyFill="1" applyBorder="1" applyAlignment="1">
      <alignment/>
    </xf>
    <xf numFmtId="167" fontId="7" fillId="24" borderId="0" xfId="0" applyNumberFormat="1" applyFont="1" applyFill="1" applyBorder="1" applyAlignment="1">
      <alignment/>
    </xf>
    <xf numFmtId="0" fontId="25" fillId="24" borderId="0" xfId="0" applyFont="1" applyFill="1" applyAlignment="1">
      <alignment/>
    </xf>
    <xf numFmtId="0" fontId="7" fillId="24" borderId="0" xfId="0" applyFont="1" applyFill="1" applyBorder="1" applyAlignment="1">
      <alignment vertical="top" wrapText="1"/>
    </xf>
    <xf numFmtId="0" fontId="19" fillId="24" borderId="0" xfId="0" applyFont="1" applyFill="1" applyBorder="1" applyAlignment="1">
      <alignment/>
    </xf>
    <xf numFmtId="0" fontId="0" fillId="24" borderId="0" xfId="0" applyFill="1" applyBorder="1" applyAlignment="1">
      <alignment horizontal="right"/>
    </xf>
    <xf numFmtId="169" fontId="7" fillId="24" borderId="0" xfId="64" applyNumberFormat="1" applyFont="1" applyFill="1" applyBorder="1" applyAlignment="1">
      <alignment horizontal="right" vertical="top"/>
      <protection/>
    </xf>
    <xf numFmtId="0" fontId="24" fillId="24" borderId="0" xfId="0" applyFont="1" applyFill="1" applyBorder="1" applyAlignment="1">
      <alignment horizontal="right"/>
    </xf>
    <xf numFmtId="0" fontId="24" fillId="24" borderId="0" xfId="64" applyFont="1" applyFill="1" applyBorder="1" applyAlignment="1">
      <alignment horizontal="right"/>
      <protection/>
    </xf>
    <xf numFmtId="0" fontId="26" fillId="24" borderId="0" xfId="0" applyFont="1" applyFill="1" applyAlignment="1">
      <alignment/>
    </xf>
    <xf numFmtId="0" fontId="7" fillId="24" borderId="12" xfId="0" applyFont="1" applyFill="1" applyBorder="1" applyAlignment="1">
      <alignment/>
    </xf>
    <xf numFmtId="0" fontId="7" fillId="24" borderId="11" xfId="0" applyFont="1" applyFill="1" applyBorder="1" applyAlignment="1">
      <alignment/>
    </xf>
    <xf numFmtId="0" fontId="19" fillId="24" borderId="10" xfId="0" applyFont="1" applyFill="1" applyBorder="1" applyAlignment="1">
      <alignment wrapText="1"/>
    </xf>
    <xf numFmtId="167" fontId="19" fillId="24" borderId="10" xfId="0" applyNumberFormat="1" applyFont="1" applyFill="1" applyBorder="1" applyAlignment="1">
      <alignment/>
    </xf>
    <xf numFmtId="0" fontId="12" fillId="0" borderId="0" xfId="0" applyFont="1" applyAlignment="1">
      <alignment/>
    </xf>
    <xf numFmtId="0" fontId="26" fillId="0" borderId="0" xfId="0" applyFont="1" applyAlignment="1">
      <alignment/>
    </xf>
    <xf numFmtId="167" fontId="7" fillId="24" borderId="0" xfId="0" applyNumberFormat="1" applyFont="1" applyFill="1" applyAlignment="1">
      <alignment/>
    </xf>
    <xf numFmtId="3" fontId="7" fillId="24" borderId="0" xfId="0" applyNumberFormat="1" applyFont="1" applyFill="1" applyBorder="1" applyAlignment="1">
      <alignment/>
    </xf>
    <xf numFmtId="3" fontId="7" fillId="24" borderId="0" xfId="0" applyNumberFormat="1" applyFont="1" applyFill="1" applyAlignment="1">
      <alignment/>
    </xf>
    <xf numFmtId="3" fontId="19" fillId="24" borderId="10" xfId="0" applyNumberFormat="1" applyFont="1" applyFill="1" applyBorder="1" applyAlignment="1">
      <alignment/>
    </xf>
    <xf numFmtId="0" fontId="7" fillId="24" borderId="0" xfId="0" applyFont="1" applyFill="1" applyAlignment="1">
      <alignment/>
    </xf>
    <xf numFmtId="0" fontId="3" fillId="24" borderId="0" xfId="65" applyFont="1" applyFill="1">
      <alignment/>
      <protection/>
    </xf>
    <xf numFmtId="0" fontId="19" fillId="24" borderId="12" xfId="0" applyFont="1" applyFill="1" applyBorder="1" applyAlignment="1">
      <alignment vertical="top" wrapText="1"/>
    </xf>
    <xf numFmtId="0" fontId="7" fillId="24" borderId="12" xfId="0" applyFont="1" applyFill="1" applyBorder="1" applyAlignment="1">
      <alignment horizontal="right" wrapText="1"/>
    </xf>
    <xf numFmtId="0" fontId="19" fillId="24" borderId="0" xfId="0" applyFont="1" applyFill="1" applyBorder="1" applyAlignment="1">
      <alignment vertical="top" wrapText="1"/>
    </xf>
    <xf numFmtId="0" fontId="7" fillId="24" borderId="0" xfId="0" applyFont="1" applyFill="1" applyBorder="1" applyAlignment="1">
      <alignment horizontal="right" wrapText="1"/>
    </xf>
    <xf numFmtId="0" fontId="24" fillId="24" borderId="0" xfId="0" applyFont="1" applyFill="1" applyBorder="1" applyAlignment="1">
      <alignment horizontal="right" vertical="top"/>
    </xf>
    <xf numFmtId="1" fontId="7" fillId="24" borderId="0" xfId="0" applyNumberFormat="1" applyFont="1" applyFill="1" applyBorder="1" applyAlignment="1">
      <alignment horizontal="right" vertical="top" wrapText="1"/>
    </xf>
    <xf numFmtId="184" fontId="7" fillId="24" borderId="0" xfId="42" applyNumberFormat="1" applyFont="1" applyFill="1" applyAlignment="1">
      <alignment/>
    </xf>
    <xf numFmtId="184" fontId="7" fillId="24" borderId="0" xfId="42" applyNumberFormat="1" applyFont="1" applyFill="1" applyBorder="1" applyAlignment="1">
      <alignment/>
    </xf>
    <xf numFmtId="1" fontId="19" fillId="24" borderId="10" xfId="0" applyNumberFormat="1" applyFont="1" applyFill="1" applyBorder="1" applyAlignment="1">
      <alignment horizontal="right" wrapText="1"/>
    </xf>
    <xf numFmtId="184" fontId="19" fillId="24" borderId="10" xfId="42" applyNumberFormat="1" applyFont="1" applyFill="1" applyBorder="1" applyAlignment="1">
      <alignment/>
    </xf>
    <xf numFmtId="0" fontId="11" fillId="24" borderId="0" xfId="0" applyFont="1" applyFill="1" applyAlignment="1">
      <alignment/>
    </xf>
    <xf numFmtId="0" fontId="1" fillId="24" borderId="0" xfId="65" applyFont="1" applyFill="1">
      <alignment/>
      <protection/>
    </xf>
    <xf numFmtId="0" fontId="19" fillId="24" borderId="0" xfId="0" applyFont="1" applyFill="1" applyBorder="1" applyAlignment="1">
      <alignment horizontal="right" vertical="top" wrapText="1"/>
    </xf>
    <xf numFmtId="169" fontId="7" fillId="24" borderId="0" xfId="0" applyNumberFormat="1" applyFont="1" applyFill="1" applyBorder="1" applyAlignment="1">
      <alignment horizontal="right" vertical="top" wrapText="1"/>
    </xf>
    <xf numFmtId="167" fontId="19" fillId="24" borderId="10" xfId="0" applyNumberFormat="1" applyFont="1" applyFill="1" applyBorder="1" applyAlignment="1">
      <alignment wrapText="1"/>
    </xf>
    <xf numFmtId="0" fontId="28" fillId="24" borderId="0" xfId="0" applyFont="1" applyFill="1" applyAlignment="1">
      <alignment/>
    </xf>
    <xf numFmtId="0" fontId="0" fillId="24" borderId="13" xfId="0" applyFill="1" applyBorder="1" applyAlignment="1">
      <alignment/>
    </xf>
    <xf numFmtId="0" fontId="10" fillId="24" borderId="14" xfId="0" applyFont="1" applyFill="1" applyBorder="1" applyAlignment="1">
      <alignment horizontal="right"/>
    </xf>
    <xf numFmtId="0" fontId="10" fillId="24" borderId="15" xfId="0" applyFont="1" applyFill="1" applyBorder="1" applyAlignment="1">
      <alignment horizontal="right"/>
    </xf>
    <xf numFmtId="0" fontId="4" fillId="24" borderId="16" xfId="0" applyFont="1" applyFill="1" applyBorder="1" applyAlignment="1">
      <alignment vertical="top" wrapText="1"/>
    </xf>
    <xf numFmtId="169" fontId="4" fillId="24" borderId="0" xfId="69" applyNumberFormat="1" applyFont="1" applyFill="1" applyBorder="1" applyAlignment="1">
      <alignment horizontal="right" vertical="top"/>
    </xf>
    <xf numFmtId="167" fontId="4" fillId="24" borderId="17" xfId="69" applyNumberFormat="1" applyFont="1" applyFill="1" applyBorder="1" applyAlignment="1">
      <alignment horizontal="right" vertical="top"/>
    </xf>
    <xf numFmtId="167" fontId="4" fillId="24" borderId="0" xfId="69" applyNumberFormat="1" applyFont="1" applyFill="1" applyBorder="1" applyAlignment="1">
      <alignment horizontal="right" vertical="top"/>
    </xf>
    <xf numFmtId="169" fontId="0" fillId="24" borderId="0" xfId="0" applyNumberFormat="1" applyFill="1" applyBorder="1" applyAlignment="1">
      <alignment/>
    </xf>
    <xf numFmtId="167" fontId="0" fillId="24" borderId="17" xfId="0" applyNumberFormat="1" applyFill="1" applyBorder="1" applyAlignment="1">
      <alignment/>
    </xf>
    <xf numFmtId="0" fontId="4" fillId="24" borderId="18" xfId="0" applyFont="1" applyFill="1" applyBorder="1" applyAlignment="1">
      <alignment vertical="top" wrapText="1"/>
    </xf>
    <xf numFmtId="169" fontId="0" fillId="24" borderId="19" xfId="0" applyNumberFormat="1" applyFill="1" applyBorder="1" applyAlignment="1">
      <alignment/>
    </xf>
    <xf numFmtId="167" fontId="0" fillId="24" borderId="20" xfId="0" applyNumberFormat="1" applyFill="1" applyBorder="1" applyAlignment="1">
      <alignment/>
    </xf>
    <xf numFmtId="0" fontId="5" fillId="24" borderId="0" xfId="0" applyFont="1" applyFill="1" applyAlignment="1">
      <alignment/>
    </xf>
    <xf numFmtId="0" fontId="0" fillId="24" borderId="21" xfId="0" applyFill="1" applyBorder="1" applyAlignment="1">
      <alignment horizontal="center" textRotation="90"/>
    </xf>
    <xf numFmtId="0" fontId="4" fillId="24" borderId="0" xfId="63" applyFont="1" applyFill="1" applyBorder="1" applyAlignment="1">
      <alignment horizontal="left" vertical="top" wrapText="1"/>
      <protection/>
    </xf>
    <xf numFmtId="0" fontId="0" fillId="24" borderId="22" xfId="0" applyFill="1" applyBorder="1" applyAlignment="1">
      <alignment/>
    </xf>
    <xf numFmtId="0" fontId="0" fillId="24" borderId="14" xfId="0" applyFill="1" applyBorder="1" applyAlignment="1">
      <alignment horizontal="center" wrapText="1"/>
    </xf>
    <xf numFmtId="0" fontId="0" fillId="24" borderId="15" xfId="0" applyFill="1" applyBorder="1" applyAlignment="1">
      <alignment horizontal="center" wrapText="1"/>
    </xf>
    <xf numFmtId="0" fontId="0" fillId="24" borderId="16" xfId="0" applyFill="1" applyBorder="1" applyAlignment="1">
      <alignment/>
    </xf>
    <xf numFmtId="0" fontId="0" fillId="24" borderId="21" xfId="0" applyFill="1" applyBorder="1" applyAlignment="1">
      <alignment/>
    </xf>
    <xf numFmtId="0" fontId="0" fillId="24" borderId="16" xfId="0" applyFill="1" applyBorder="1" applyAlignment="1">
      <alignment/>
    </xf>
    <xf numFmtId="0" fontId="0" fillId="24" borderId="17" xfId="0" applyFill="1" applyBorder="1" applyAlignment="1">
      <alignment horizontal="right"/>
    </xf>
    <xf numFmtId="0" fontId="0" fillId="24" borderId="16" xfId="0" applyFill="1" applyBorder="1" applyAlignment="1">
      <alignment horizontal="right"/>
    </xf>
    <xf numFmtId="0" fontId="0" fillId="24" borderId="22" xfId="0" applyFill="1" applyBorder="1" applyAlignment="1">
      <alignment horizontal="center" textRotation="90"/>
    </xf>
    <xf numFmtId="0" fontId="4" fillId="24" borderId="23" xfId="63" applyFont="1" applyFill="1" applyBorder="1" applyAlignment="1">
      <alignment horizontal="left" vertical="top" wrapText="1"/>
      <protection/>
    </xf>
    <xf numFmtId="167" fontId="0" fillId="24" borderId="11" xfId="0" applyNumberFormat="1" applyFill="1" applyBorder="1" applyAlignment="1">
      <alignment/>
    </xf>
    <xf numFmtId="167" fontId="0" fillId="24" borderId="24" xfId="0" applyNumberFormat="1" applyFill="1" applyBorder="1" applyAlignment="1">
      <alignment/>
    </xf>
    <xf numFmtId="9" fontId="0" fillId="24" borderId="0" xfId="69" applyFont="1" applyFill="1" applyAlignment="1">
      <alignment/>
    </xf>
    <xf numFmtId="0" fontId="4" fillId="24" borderId="16" xfId="63" applyFont="1" applyFill="1" applyBorder="1" applyAlignment="1">
      <alignment horizontal="left" vertical="top" wrapText="1"/>
      <protection/>
    </xf>
    <xf numFmtId="0" fontId="0" fillId="24" borderId="25" xfId="0" applyFill="1" applyBorder="1" applyAlignment="1">
      <alignment horizontal="center" textRotation="90"/>
    </xf>
    <xf numFmtId="0" fontId="4" fillId="24" borderId="18" xfId="63" applyFont="1" applyFill="1" applyBorder="1" applyAlignment="1">
      <alignment horizontal="left" vertical="top" wrapText="1"/>
      <protection/>
    </xf>
    <xf numFmtId="167" fontId="0" fillId="24" borderId="19" xfId="0" applyNumberFormat="1" applyFill="1" applyBorder="1" applyAlignment="1">
      <alignment/>
    </xf>
    <xf numFmtId="0" fontId="0" fillId="24" borderId="14" xfId="0" applyFill="1" applyBorder="1" applyAlignment="1">
      <alignment/>
    </xf>
    <xf numFmtId="0" fontId="4" fillId="24" borderId="11" xfId="63" applyFont="1" applyFill="1" applyBorder="1" applyAlignment="1">
      <alignment horizontal="left" vertical="top" wrapText="1"/>
      <protection/>
    </xf>
    <xf numFmtId="0" fontId="4" fillId="24" borderId="19" xfId="63" applyFont="1" applyFill="1" applyBorder="1" applyAlignment="1">
      <alignment horizontal="left" vertical="top" wrapText="1"/>
      <protection/>
    </xf>
    <xf numFmtId="0" fontId="3" fillId="24" borderId="0" xfId="64" applyFill="1">
      <alignment/>
      <protection/>
    </xf>
    <xf numFmtId="0" fontId="0" fillId="24" borderId="0" xfId="0" applyFill="1" applyAlignment="1">
      <alignment/>
    </xf>
    <xf numFmtId="0" fontId="18" fillId="24" borderId="0" xfId="64" applyFont="1" applyFill="1" applyBorder="1" applyAlignment="1">
      <alignment horizontal="left"/>
      <protection/>
    </xf>
    <xf numFmtId="0" fontId="3" fillId="24" borderId="0" xfId="64" applyFont="1" applyFill="1" applyBorder="1" applyAlignment="1">
      <alignment horizontal="center" vertical="center"/>
      <protection/>
    </xf>
    <xf numFmtId="0" fontId="3" fillId="24" borderId="26" xfId="64" applyFill="1" applyBorder="1" applyAlignment="1">
      <alignment horizontal="center" vertical="center"/>
      <protection/>
    </xf>
    <xf numFmtId="0" fontId="3" fillId="24" borderId="27" xfId="64" applyFont="1" applyFill="1" applyBorder="1" applyAlignment="1">
      <alignment horizontal="center" vertical="center"/>
      <protection/>
    </xf>
    <xf numFmtId="0" fontId="18" fillId="24" borderId="27" xfId="64" applyFont="1" applyFill="1" applyBorder="1" applyAlignment="1">
      <alignment horizontal="center"/>
      <protection/>
    </xf>
    <xf numFmtId="0" fontId="3" fillId="24" borderId="28" xfId="64" applyFont="1" applyFill="1" applyBorder="1" applyAlignment="1">
      <alignment horizontal="center" vertical="center"/>
      <protection/>
    </xf>
    <xf numFmtId="0" fontId="18" fillId="24" borderId="29" xfId="64" applyFont="1" applyFill="1" applyBorder="1" applyAlignment="1">
      <alignment horizontal="center"/>
      <protection/>
    </xf>
    <xf numFmtId="0" fontId="18" fillId="24" borderId="30" xfId="64" applyFont="1" applyFill="1" applyBorder="1" applyAlignment="1">
      <alignment horizontal="left" vertical="top"/>
      <protection/>
    </xf>
    <xf numFmtId="0" fontId="3" fillId="24" borderId="31" xfId="64" applyFont="1" applyFill="1" applyBorder="1" applyAlignment="1">
      <alignment horizontal="center" vertical="center"/>
      <protection/>
    </xf>
    <xf numFmtId="0" fontId="18" fillId="24" borderId="31" xfId="64" applyFont="1" applyFill="1" applyBorder="1" applyAlignment="1">
      <alignment horizontal="left" vertical="top"/>
      <protection/>
    </xf>
    <xf numFmtId="0" fontId="0" fillId="24" borderId="0" xfId="57" applyFill="1">
      <alignment/>
      <protection/>
    </xf>
    <xf numFmtId="0" fontId="3" fillId="24" borderId="0" xfId="66" applyFill="1">
      <alignment/>
      <protection/>
    </xf>
    <xf numFmtId="166" fontId="0" fillId="24" borderId="0" xfId="0" applyNumberFormat="1" applyFill="1" applyAlignment="1">
      <alignment/>
    </xf>
    <xf numFmtId="172" fontId="7" fillId="24" borderId="0" xfId="0" applyNumberFormat="1" applyFont="1" applyFill="1" applyBorder="1" applyAlignment="1">
      <alignment horizontal="right" vertical="top"/>
    </xf>
    <xf numFmtId="0" fontId="0" fillId="24" borderId="0" xfId="57" applyFont="1" applyFill="1">
      <alignment/>
      <protection/>
    </xf>
    <xf numFmtId="0" fontId="6" fillId="24" borderId="0" xfId="57" applyFont="1" applyFill="1">
      <alignment/>
      <protection/>
    </xf>
    <xf numFmtId="166" fontId="0" fillId="24" borderId="0" xfId="57" applyNumberFormat="1" applyFill="1">
      <alignment/>
      <protection/>
    </xf>
    <xf numFmtId="0" fontId="1" fillId="24" borderId="0" xfId="57" applyFont="1" applyFill="1" applyAlignment="1">
      <alignment wrapText="1"/>
      <protection/>
    </xf>
    <xf numFmtId="0" fontId="1" fillId="24" borderId="0" xfId="57" applyFont="1" applyFill="1">
      <alignment/>
      <protection/>
    </xf>
    <xf numFmtId="1" fontId="1" fillId="24" borderId="0" xfId="0" applyNumberFormat="1" applyFont="1" applyFill="1" applyAlignment="1">
      <alignment/>
    </xf>
    <xf numFmtId="0" fontId="7" fillId="24" borderId="0" xfId="57" applyFont="1" applyFill="1">
      <alignment/>
      <protection/>
    </xf>
    <xf numFmtId="9" fontId="3" fillId="24" borderId="0" xfId="69" applyFont="1" applyFill="1" applyAlignment="1">
      <alignment/>
    </xf>
    <xf numFmtId="0" fontId="3" fillId="24" borderId="0" xfId="57" applyFont="1" applyFill="1">
      <alignment/>
      <protection/>
    </xf>
    <xf numFmtId="0" fontId="31" fillId="24" borderId="0" xfId="0" applyFont="1" applyFill="1" applyAlignment="1">
      <alignment/>
    </xf>
    <xf numFmtId="0" fontId="19" fillId="24" borderId="0" xfId="0" applyFont="1" applyFill="1" applyAlignment="1">
      <alignment/>
    </xf>
    <xf numFmtId="0" fontId="0" fillId="24" borderId="32" xfId="0" applyFill="1" applyBorder="1" applyAlignment="1">
      <alignment horizontal="right"/>
    </xf>
    <xf numFmtId="0" fontId="4" fillId="24" borderId="21" xfId="0" applyFont="1" applyFill="1" applyBorder="1" applyAlignment="1">
      <alignment vertical="top" wrapText="1"/>
    </xf>
    <xf numFmtId="167" fontId="0" fillId="24" borderId="32" xfId="0" applyNumberFormat="1" applyFill="1" applyBorder="1" applyAlignment="1">
      <alignment/>
    </xf>
    <xf numFmtId="0" fontId="4" fillId="24" borderId="25" xfId="0" applyFont="1" applyFill="1" applyBorder="1" applyAlignment="1">
      <alignment vertical="top" wrapText="1"/>
    </xf>
    <xf numFmtId="167" fontId="0" fillId="24" borderId="10" xfId="0" applyNumberFormat="1" applyFill="1" applyBorder="1" applyAlignment="1">
      <alignment/>
    </xf>
    <xf numFmtId="167" fontId="0" fillId="24" borderId="33" xfId="0" applyNumberFormat="1" applyFill="1" applyBorder="1" applyAlignment="1">
      <alignment/>
    </xf>
    <xf numFmtId="0" fontId="3" fillId="24" borderId="0" xfId="64" applyFont="1" applyFill="1">
      <alignment/>
      <protection/>
    </xf>
    <xf numFmtId="0" fontId="0" fillId="24" borderId="0" xfId="0" applyFill="1" applyAlignment="1">
      <alignment wrapText="1"/>
    </xf>
    <xf numFmtId="167" fontId="3" fillId="24" borderId="31" xfId="64" applyNumberFormat="1" applyFont="1" applyFill="1" applyBorder="1" applyAlignment="1">
      <alignment horizontal="right" vertical="center"/>
      <protection/>
    </xf>
    <xf numFmtId="0" fontId="3" fillId="24" borderId="10" xfId="64" applyFont="1" applyFill="1" applyBorder="1" applyAlignment="1">
      <alignment/>
      <protection/>
    </xf>
    <xf numFmtId="0" fontId="3" fillId="24" borderId="0" xfId="64" applyFont="1" applyFill="1" applyBorder="1" applyAlignment="1">
      <alignment/>
      <protection/>
    </xf>
    <xf numFmtId="0" fontId="7" fillId="24" borderId="0" xfId="64" applyFont="1" applyFill="1" applyBorder="1" applyAlignment="1">
      <alignment/>
      <protection/>
    </xf>
    <xf numFmtId="3" fontId="7" fillId="24" borderId="0" xfId="64" applyNumberFormat="1" applyFont="1" applyFill="1" applyBorder="1" applyAlignment="1">
      <alignment/>
      <protection/>
    </xf>
    <xf numFmtId="0" fontId="7" fillId="24" borderId="10" xfId="64" applyFont="1" applyFill="1" applyBorder="1" applyAlignment="1">
      <alignment/>
      <protection/>
    </xf>
    <xf numFmtId="3" fontId="19" fillId="24" borderId="10" xfId="64" applyNumberFormat="1" applyFont="1" applyFill="1" applyBorder="1" applyAlignment="1">
      <alignment/>
      <protection/>
    </xf>
    <xf numFmtId="0" fontId="25" fillId="24" borderId="0" xfId="0" applyFont="1" applyFill="1" applyBorder="1" applyAlignment="1">
      <alignment/>
    </xf>
    <xf numFmtId="169" fontId="7" fillId="24" borderId="0" xfId="64" applyNumberFormat="1" applyFont="1" applyFill="1" applyBorder="1" applyAlignment="1">
      <alignment/>
      <protection/>
    </xf>
    <xf numFmtId="169" fontId="19" fillId="24" borderId="10" xfId="64" applyNumberFormat="1" applyFont="1" applyFill="1" applyBorder="1" applyAlignment="1">
      <alignment/>
      <protection/>
    </xf>
    <xf numFmtId="0" fontId="19" fillId="24" borderId="34" xfId="64" applyFont="1" applyFill="1" applyBorder="1" applyAlignment="1">
      <alignment horizontal="right" wrapText="1"/>
      <protection/>
    </xf>
    <xf numFmtId="0" fontId="8" fillId="24" borderId="0" xfId="0" applyFont="1" applyFill="1" applyAlignment="1">
      <alignment wrapText="1"/>
    </xf>
    <xf numFmtId="0" fontId="32" fillId="24" borderId="10" xfId="0" applyFont="1" applyFill="1" applyBorder="1" applyAlignment="1">
      <alignment/>
    </xf>
    <xf numFmtId="0" fontId="33" fillId="24" borderId="0" xfId="0" applyFont="1" applyFill="1" applyAlignment="1">
      <alignment/>
    </xf>
    <xf numFmtId="0" fontId="18" fillId="24" borderId="0" xfId="64" applyFont="1" applyFill="1" applyBorder="1" applyAlignment="1">
      <alignment horizontal="left" vertical="top" wrapText="1"/>
      <protection/>
    </xf>
    <xf numFmtId="0" fontId="18" fillId="24" borderId="30" xfId="64" applyFont="1" applyFill="1" applyBorder="1" applyAlignment="1">
      <alignment horizontal="left" vertical="top" wrapText="1"/>
      <protection/>
    </xf>
    <xf numFmtId="0" fontId="26" fillId="24" borderId="0" xfId="0" applyFont="1" applyFill="1" applyAlignment="1">
      <alignment wrapText="1"/>
    </xf>
    <xf numFmtId="0" fontId="34" fillId="24" borderId="0" xfId="0" applyFont="1" applyFill="1" applyAlignment="1">
      <alignment/>
    </xf>
    <xf numFmtId="3" fontId="19" fillId="24" borderId="0" xfId="64" applyNumberFormat="1" applyFont="1" applyFill="1" applyBorder="1" applyAlignment="1">
      <alignment/>
      <protection/>
    </xf>
    <xf numFmtId="0" fontId="24" fillId="24" borderId="10" xfId="0" applyFont="1" applyFill="1" applyBorder="1" applyAlignment="1">
      <alignment horizontal="right"/>
    </xf>
    <xf numFmtId="0" fontId="12" fillId="24" borderId="0" xfId="0" applyFont="1" applyFill="1" applyAlignment="1">
      <alignment/>
    </xf>
    <xf numFmtId="0" fontId="12" fillId="0" borderId="0" xfId="0" applyFont="1" applyAlignment="1">
      <alignment/>
    </xf>
    <xf numFmtId="0" fontId="12" fillId="24" borderId="0" xfId="0" applyFont="1" applyFill="1" applyBorder="1" applyAlignment="1">
      <alignment/>
    </xf>
    <xf numFmtId="0" fontId="12" fillId="24" borderId="0" xfId="0" applyFont="1" applyFill="1" applyBorder="1" applyAlignment="1">
      <alignment/>
    </xf>
    <xf numFmtId="0" fontId="7" fillId="24" borderId="10" xfId="0" applyFont="1" applyFill="1" applyBorder="1" applyAlignment="1">
      <alignment/>
    </xf>
    <xf numFmtId="0" fontId="12" fillId="24" borderId="10" xfId="0" applyFont="1" applyFill="1" applyBorder="1" applyAlignment="1">
      <alignment/>
    </xf>
    <xf numFmtId="0" fontId="3" fillId="0" borderId="0" xfId="61" applyFont="1" applyBorder="1" applyAlignment="1">
      <alignment horizontal="center" vertical="center"/>
      <protection/>
    </xf>
    <xf numFmtId="0" fontId="3" fillId="0" borderId="0" xfId="61" applyFont="1">
      <alignment/>
      <protection/>
    </xf>
    <xf numFmtId="0" fontId="18" fillId="0" borderId="29" xfId="61" applyFont="1" applyBorder="1" applyAlignment="1">
      <alignment horizontal="center" wrapText="1"/>
      <protection/>
    </xf>
    <xf numFmtId="0" fontId="18" fillId="0" borderId="0" xfId="61" applyFont="1" applyBorder="1" applyAlignment="1">
      <alignment horizontal="left" vertical="top" wrapText="1"/>
      <protection/>
    </xf>
    <xf numFmtId="172" fontId="53" fillId="0" borderId="0" xfId="61" applyNumberFormat="1" applyFont="1" applyBorder="1" applyAlignment="1">
      <alignment horizontal="right" vertical="top"/>
      <protection/>
    </xf>
    <xf numFmtId="169" fontId="53" fillId="0" borderId="0" xfId="61" applyNumberFormat="1" applyFont="1" applyBorder="1" applyAlignment="1">
      <alignment horizontal="right" vertical="top"/>
      <protection/>
    </xf>
    <xf numFmtId="0" fontId="18" fillId="0" borderId="35" xfId="61" applyFont="1" applyBorder="1" applyAlignment="1">
      <alignment horizontal="left" vertical="top" wrapText="1"/>
      <protection/>
    </xf>
    <xf numFmtId="0" fontId="18" fillId="0" borderId="30" xfId="61" applyFont="1" applyBorder="1" applyAlignment="1">
      <alignment horizontal="left" vertical="top" wrapText="1"/>
      <protection/>
    </xf>
    <xf numFmtId="172" fontId="53" fillId="0" borderId="30" xfId="61" applyNumberFormat="1" applyFont="1" applyBorder="1" applyAlignment="1">
      <alignment horizontal="right" vertical="top"/>
      <protection/>
    </xf>
    <xf numFmtId="0" fontId="18" fillId="0" borderId="36" xfId="61" applyFont="1" applyBorder="1" applyAlignment="1">
      <alignment horizontal="left" vertical="top" wrapText="1"/>
      <protection/>
    </xf>
    <xf numFmtId="0" fontId="18" fillId="0" borderId="37" xfId="61" applyFont="1" applyBorder="1" applyAlignment="1">
      <alignment horizontal="left" vertical="top" wrapText="1"/>
      <protection/>
    </xf>
    <xf numFmtId="169" fontId="53" fillId="0" borderId="37" xfId="61" applyNumberFormat="1" applyFont="1" applyBorder="1" applyAlignment="1">
      <alignment horizontal="right" vertical="top"/>
      <protection/>
    </xf>
    <xf numFmtId="172" fontId="53" fillId="0" borderId="38" xfId="61" applyNumberFormat="1" applyFont="1" applyBorder="1" applyAlignment="1">
      <alignment horizontal="right" vertical="top"/>
      <protection/>
    </xf>
    <xf numFmtId="169" fontId="53" fillId="0" borderId="31" xfId="61" applyNumberFormat="1" applyFont="1" applyBorder="1" applyAlignment="1">
      <alignment horizontal="right" vertical="top"/>
      <protection/>
    </xf>
    <xf numFmtId="1" fontId="12" fillId="0" borderId="0" xfId="0" applyNumberFormat="1" applyFont="1" applyAlignment="1">
      <alignment/>
    </xf>
    <xf numFmtId="1" fontId="12" fillId="22" borderId="0" xfId="0" applyNumberFormat="1" applyFont="1" applyFill="1" applyAlignment="1">
      <alignment/>
    </xf>
    <xf numFmtId="0" fontId="12" fillId="22" borderId="0" xfId="0" applyFont="1" applyFill="1" applyAlignment="1">
      <alignment/>
    </xf>
    <xf numFmtId="0" fontId="18" fillId="0" borderId="0" xfId="61" applyFont="1" applyBorder="1" applyAlignment="1">
      <alignment horizontal="left"/>
      <protection/>
    </xf>
    <xf numFmtId="0" fontId="18" fillId="0" borderId="0" xfId="61" applyFont="1" applyFill="1" applyBorder="1" applyAlignment="1">
      <alignment horizontal="center" wrapText="1"/>
      <protection/>
    </xf>
    <xf numFmtId="172" fontId="53" fillId="0" borderId="37" xfId="61" applyNumberFormat="1" applyFont="1" applyBorder="1" applyAlignment="1">
      <alignment horizontal="right" vertical="top"/>
      <protection/>
    </xf>
    <xf numFmtId="172" fontId="53" fillId="26" borderId="0" xfId="61" applyNumberFormat="1" applyFont="1" applyFill="1" applyBorder="1" applyAlignment="1">
      <alignment horizontal="right" vertical="top"/>
      <protection/>
    </xf>
    <xf numFmtId="172" fontId="53" fillId="27" borderId="37" xfId="61" applyNumberFormat="1" applyFont="1" applyFill="1" applyBorder="1" applyAlignment="1">
      <alignment horizontal="right" vertical="top"/>
      <protection/>
    </xf>
    <xf numFmtId="172" fontId="53" fillId="0" borderId="31" xfId="61" applyNumberFormat="1" applyFont="1" applyBorder="1" applyAlignment="1">
      <alignment horizontal="right" vertical="top"/>
      <protection/>
    </xf>
    <xf numFmtId="172" fontId="12" fillId="0" borderId="0" xfId="0" applyNumberFormat="1" applyFont="1" applyAlignment="1">
      <alignment/>
    </xf>
    <xf numFmtId="0" fontId="3" fillId="0" borderId="0" xfId="60" applyFont="1">
      <alignment/>
      <protection/>
    </xf>
    <xf numFmtId="0" fontId="18" fillId="0" borderId="29" xfId="60" applyFont="1" applyBorder="1" applyAlignment="1">
      <alignment horizontal="center" wrapText="1"/>
      <protection/>
    </xf>
    <xf numFmtId="0" fontId="18" fillId="0" borderId="30" xfId="60" applyFont="1" applyBorder="1" applyAlignment="1">
      <alignment horizontal="left" vertical="top" wrapText="1"/>
      <protection/>
    </xf>
    <xf numFmtId="172" fontId="53" fillId="0" borderId="30" xfId="60" applyNumberFormat="1" applyFont="1" applyBorder="1" applyAlignment="1">
      <alignment horizontal="right" vertical="top"/>
      <protection/>
    </xf>
    <xf numFmtId="0" fontId="18" fillId="0" borderId="0" xfId="60" applyFont="1" applyBorder="1" applyAlignment="1">
      <alignment horizontal="left" vertical="top" wrapText="1"/>
      <protection/>
    </xf>
    <xf numFmtId="172" fontId="53" fillId="0" borderId="0" xfId="60" applyNumberFormat="1" applyFont="1" applyBorder="1" applyAlignment="1">
      <alignment horizontal="right" vertical="top"/>
      <protection/>
    </xf>
    <xf numFmtId="172" fontId="53" fillId="0" borderId="38" xfId="60" applyNumberFormat="1" applyFont="1" applyBorder="1" applyAlignment="1">
      <alignment horizontal="right" vertical="top"/>
      <protection/>
    </xf>
    <xf numFmtId="0" fontId="18" fillId="0" borderId="37" xfId="60" applyFont="1" applyBorder="1" applyAlignment="1">
      <alignment horizontal="left" vertical="top" wrapText="1"/>
      <protection/>
    </xf>
    <xf numFmtId="169" fontId="53" fillId="0" borderId="37" xfId="60" applyNumberFormat="1" applyFont="1" applyBorder="1" applyAlignment="1">
      <alignment horizontal="right" vertical="top"/>
      <protection/>
    </xf>
    <xf numFmtId="169" fontId="53" fillId="0" borderId="0" xfId="60" applyNumberFormat="1" applyFont="1" applyBorder="1" applyAlignment="1">
      <alignment horizontal="right" vertical="top"/>
      <protection/>
    </xf>
    <xf numFmtId="169" fontId="53" fillId="0" borderId="31" xfId="60" applyNumberFormat="1" applyFont="1" applyBorder="1" applyAlignment="1">
      <alignment horizontal="right" vertical="top"/>
      <protection/>
    </xf>
    <xf numFmtId="0" fontId="18" fillId="0" borderId="39" xfId="61" applyFont="1" applyBorder="1" applyAlignment="1">
      <alignment horizontal="center" wrapText="1"/>
      <protection/>
    </xf>
    <xf numFmtId="0" fontId="19" fillId="24" borderId="0" xfId="0" applyFont="1" applyFill="1" applyAlignment="1">
      <alignment wrapText="1"/>
    </xf>
    <xf numFmtId="0" fontId="7" fillId="24" borderId="0" xfId="0" applyFont="1" applyFill="1" applyAlignment="1">
      <alignment wrapText="1"/>
    </xf>
    <xf numFmtId="0" fontId="18" fillId="0" borderId="0" xfId="61" applyFont="1" applyBorder="1" applyAlignment="1">
      <alignment horizontal="left" wrapText="1"/>
      <protection/>
    </xf>
    <xf numFmtId="0" fontId="3" fillId="0" borderId="26" xfId="61" applyFont="1" applyBorder="1" applyAlignment="1">
      <alignment horizontal="center" vertical="center" wrapText="1"/>
      <protection/>
    </xf>
    <xf numFmtId="0" fontId="18" fillId="0" borderId="27" xfId="61" applyFont="1" applyBorder="1" applyAlignment="1">
      <alignment horizontal="center" wrapText="1"/>
      <protection/>
    </xf>
    <xf numFmtId="0" fontId="3" fillId="0" borderId="27" xfId="61" applyFont="1" applyBorder="1" applyAlignment="1">
      <alignment horizontal="center" vertical="center"/>
      <protection/>
    </xf>
    <xf numFmtId="0" fontId="52" fillId="0" borderId="0" xfId="61" applyFont="1" applyBorder="1" applyAlignment="1">
      <alignment horizontal="center" vertical="center" wrapText="1"/>
      <protection/>
    </xf>
    <xf numFmtId="0" fontId="18" fillId="0" borderId="27" xfId="61" applyFont="1" applyBorder="1" applyAlignment="1">
      <alignment horizontal="left" vertical="top" wrapText="1"/>
      <protection/>
    </xf>
    <xf numFmtId="0" fontId="18" fillId="0" borderId="28" xfId="61" applyFont="1" applyBorder="1" applyAlignment="1">
      <alignment horizontal="left" vertical="top" wrapText="1"/>
      <protection/>
    </xf>
    <xf numFmtId="0" fontId="0" fillId="24" borderId="23" xfId="0" applyFill="1" applyBorder="1" applyAlignment="1">
      <alignment horizontal="center" textRotation="90"/>
    </xf>
    <xf numFmtId="0" fontId="0" fillId="24" borderId="16" xfId="0" applyFill="1" applyBorder="1" applyAlignment="1">
      <alignment horizontal="center" textRotation="90"/>
    </xf>
    <xf numFmtId="0" fontId="0" fillId="24" borderId="18" xfId="0" applyFill="1" applyBorder="1" applyAlignment="1">
      <alignment horizontal="center" textRotation="90"/>
    </xf>
    <xf numFmtId="0" fontId="0" fillId="24" borderId="14" xfId="0" applyFill="1" applyBorder="1" applyAlignment="1">
      <alignment horizontal="center" wrapText="1"/>
    </xf>
    <xf numFmtId="0" fontId="0" fillId="24" borderId="15" xfId="0" applyFill="1" applyBorder="1" applyAlignment="1">
      <alignment horizontal="center" wrapText="1"/>
    </xf>
    <xf numFmtId="0" fontId="0" fillId="24" borderId="11" xfId="0" applyFill="1" applyBorder="1" applyAlignment="1">
      <alignment horizontal="center"/>
    </xf>
    <xf numFmtId="0" fontId="0" fillId="24" borderId="40" xfId="0" applyFill="1" applyBorder="1" applyAlignment="1">
      <alignment horizontal="center"/>
    </xf>
    <xf numFmtId="0" fontId="0" fillId="24" borderId="11" xfId="0" applyFill="1" applyBorder="1" applyAlignment="1">
      <alignment horizontal="center" wrapText="1"/>
    </xf>
    <xf numFmtId="0" fontId="0" fillId="24" borderId="40" xfId="0" applyFill="1" applyBorder="1" applyAlignment="1">
      <alignment horizontal="center" wrapText="1"/>
    </xf>
    <xf numFmtId="0" fontId="35" fillId="24" borderId="0" xfId="0" applyFont="1" applyFill="1" applyAlignment="1">
      <alignment wrapText="1"/>
    </xf>
    <xf numFmtId="0" fontId="0" fillId="24" borderId="0" xfId="0" applyFont="1" applyFill="1" applyAlignment="1">
      <alignment wrapText="1"/>
    </xf>
    <xf numFmtId="0" fontId="26" fillId="24" borderId="0" xfId="0" applyFont="1" applyFill="1" applyAlignment="1">
      <alignment wrapText="1"/>
    </xf>
    <xf numFmtId="0" fontId="0" fillId="24" borderId="0" xfId="0" applyFill="1" applyAlignment="1">
      <alignment wrapText="1"/>
    </xf>
    <xf numFmtId="0" fontId="34" fillId="24" borderId="0" xfId="0" applyFont="1" applyFill="1" applyAlignment="1">
      <alignment wrapText="1"/>
    </xf>
    <xf numFmtId="0" fontId="25" fillId="24" borderId="0" xfId="0" applyFont="1" applyFill="1" applyAlignment="1">
      <alignment wrapText="1"/>
    </xf>
    <xf numFmtId="0" fontId="0" fillId="0" borderId="0" xfId="0" applyAlignment="1">
      <alignment wrapText="1"/>
    </xf>
    <xf numFmtId="0" fontId="12" fillId="24" borderId="0" xfId="0" applyFont="1" applyFill="1" applyAlignment="1">
      <alignment wrapText="1"/>
    </xf>
    <xf numFmtId="0" fontId="18" fillId="0" borderId="37" xfId="61" applyFont="1" applyBorder="1" applyAlignment="1">
      <alignment horizontal="left" vertical="top" wrapText="1"/>
      <protection/>
    </xf>
    <xf numFmtId="0" fontId="3" fillId="0" borderId="0" xfId="61" applyFont="1" applyBorder="1" applyAlignment="1">
      <alignment horizontal="center" vertical="center"/>
      <protection/>
    </xf>
    <xf numFmtId="0" fontId="18" fillId="0" borderId="31" xfId="61" applyFont="1" applyBorder="1" applyAlignment="1">
      <alignment horizontal="left" vertical="top" wrapText="1"/>
      <protection/>
    </xf>
    <xf numFmtId="0" fontId="3" fillId="0" borderId="31" xfId="61" applyFont="1" applyBorder="1" applyAlignment="1">
      <alignment horizontal="center" vertical="center"/>
      <protection/>
    </xf>
    <xf numFmtId="0" fontId="3" fillId="0" borderId="38" xfId="61" applyFont="1" applyBorder="1" applyAlignment="1">
      <alignment horizontal="center" vertical="center"/>
      <protection/>
    </xf>
    <xf numFmtId="0" fontId="18" fillId="0" borderId="38" xfId="61" applyFont="1" applyBorder="1" applyAlignment="1">
      <alignment horizontal="left" vertical="top" wrapText="1"/>
      <protection/>
    </xf>
    <xf numFmtId="0" fontId="18" fillId="0" borderId="30" xfId="61" applyFont="1" applyBorder="1" applyAlignment="1">
      <alignment horizontal="left" vertical="top" wrapText="1"/>
      <protection/>
    </xf>
    <xf numFmtId="0" fontId="3" fillId="0" borderId="41" xfId="61" applyFont="1" applyBorder="1" applyAlignment="1">
      <alignment horizontal="right" vertical="center" wrapText="1"/>
      <protection/>
    </xf>
    <xf numFmtId="0" fontId="18" fillId="0" borderId="35" xfId="61" applyFont="1" applyBorder="1" applyAlignment="1">
      <alignment horizontal="left" vertical="top" wrapText="1"/>
      <protection/>
    </xf>
    <xf numFmtId="0" fontId="3" fillId="0" borderId="35" xfId="61" applyFont="1" applyBorder="1" applyAlignment="1">
      <alignment horizontal="right" vertical="center" wrapText="1"/>
      <protection/>
    </xf>
    <xf numFmtId="0" fontId="18" fillId="0" borderId="42" xfId="61" applyFont="1" applyBorder="1" applyAlignment="1">
      <alignment horizontal="left" vertical="top" wrapText="1"/>
      <protection/>
    </xf>
    <xf numFmtId="0" fontId="3" fillId="0" borderId="42" xfId="61" applyFont="1" applyBorder="1" applyAlignment="1">
      <alignment horizontal="right" vertical="center" wrapText="1"/>
      <protection/>
    </xf>
    <xf numFmtId="0" fontId="18" fillId="0" borderId="36" xfId="61" applyFont="1" applyBorder="1" applyAlignment="1">
      <alignment horizontal="left" vertical="top" wrapText="1"/>
      <protection/>
    </xf>
    <xf numFmtId="0" fontId="3" fillId="0" borderId="37" xfId="61" applyFont="1" applyBorder="1" applyAlignment="1">
      <alignment horizontal="center" vertical="center"/>
      <protection/>
    </xf>
    <xf numFmtId="0" fontId="3" fillId="0" borderId="36" xfId="61" applyFont="1" applyBorder="1" applyAlignment="1">
      <alignment horizontal="right" vertical="center" wrapText="1"/>
      <protection/>
    </xf>
    <xf numFmtId="0" fontId="3" fillId="0" borderId="28" xfId="61" applyFont="1" applyBorder="1" applyAlignment="1">
      <alignment horizontal="center" vertical="center"/>
      <protection/>
    </xf>
    <xf numFmtId="0" fontId="18" fillId="0" borderId="36" xfId="60" applyFont="1" applyBorder="1" applyAlignment="1">
      <alignment horizontal="left" vertical="top" wrapText="1"/>
      <protection/>
    </xf>
    <xf numFmtId="0" fontId="3" fillId="0" borderId="0" xfId="60" applyFont="1" applyBorder="1" applyAlignment="1">
      <alignment horizontal="center" vertical="center"/>
      <protection/>
    </xf>
    <xf numFmtId="0" fontId="3" fillId="0" borderId="31" xfId="60" applyFont="1" applyBorder="1" applyAlignment="1">
      <alignment horizontal="center" vertical="center"/>
      <protection/>
    </xf>
    <xf numFmtId="0" fontId="18" fillId="0" borderId="37" xfId="60" applyFont="1" applyBorder="1" applyAlignment="1">
      <alignment horizontal="left" vertical="top" wrapText="1"/>
      <protection/>
    </xf>
    <xf numFmtId="0" fontId="18" fillId="0" borderId="31" xfId="60" applyFont="1" applyBorder="1" applyAlignment="1">
      <alignment horizontal="left" vertical="top" wrapText="1"/>
      <protection/>
    </xf>
    <xf numFmtId="0" fontId="52" fillId="0" borderId="0" xfId="60" applyFont="1" applyBorder="1" applyAlignment="1">
      <alignment horizontal="center" vertical="center" wrapText="1"/>
      <protection/>
    </xf>
    <xf numFmtId="0" fontId="18" fillId="0" borderId="0" xfId="60" applyFont="1" applyBorder="1" applyAlignment="1">
      <alignment horizontal="left" wrapText="1"/>
      <protection/>
    </xf>
    <xf numFmtId="0" fontId="3" fillId="0" borderId="26" xfId="60" applyFont="1" applyBorder="1" applyAlignment="1">
      <alignment horizontal="center" vertical="center" wrapText="1"/>
      <protection/>
    </xf>
    <xf numFmtId="0" fontId="3" fillId="0" borderId="27" xfId="60" applyFont="1" applyBorder="1" applyAlignment="1">
      <alignment horizontal="center" vertical="center"/>
      <protection/>
    </xf>
    <xf numFmtId="0" fontId="3" fillId="0" borderId="28" xfId="60" applyFont="1" applyBorder="1" applyAlignment="1">
      <alignment horizontal="center" vertical="center"/>
      <protection/>
    </xf>
    <xf numFmtId="0" fontId="18" fillId="0" borderId="27" xfId="60" applyFont="1" applyBorder="1" applyAlignment="1">
      <alignment horizontal="center" wrapText="1"/>
      <protection/>
    </xf>
    <xf numFmtId="0" fontId="18" fillId="0" borderId="35" xfId="60" applyFont="1" applyBorder="1" applyAlignment="1">
      <alignment horizontal="left" vertical="top" wrapText="1"/>
      <protection/>
    </xf>
    <xf numFmtId="0" fontId="3" fillId="0" borderId="38" xfId="60" applyFont="1" applyBorder="1" applyAlignment="1">
      <alignment horizontal="center" vertical="center"/>
      <protection/>
    </xf>
    <xf numFmtId="0" fontId="18" fillId="0" borderId="30" xfId="60" applyFont="1" applyBorder="1" applyAlignment="1">
      <alignment horizontal="left" vertical="top" wrapText="1"/>
      <protection/>
    </xf>
    <xf numFmtId="0" fontId="18" fillId="0" borderId="38" xfId="60" applyFont="1" applyBorder="1" applyAlignment="1">
      <alignment horizontal="left" vertical="top" wrapText="1"/>
      <protection/>
    </xf>
    <xf numFmtId="0" fontId="3" fillId="24" borderId="0" xfId="62" applyFont="1" applyFill="1" applyBorder="1" applyAlignment="1">
      <alignment vertical="center"/>
      <protection/>
    </xf>
    <xf numFmtId="0" fontId="4" fillId="24" borderId="0" xfId="62" applyFont="1" applyFill="1" applyBorder="1" applyAlignment="1">
      <alignment horizontal="center" wrapText="1"/>
      <protection/>
    </xf>
    <xf numFmtId="0" fontId="3" fillId="24" borderId="0" xfId="62" applyFill="1" applyBorder="1">
      <alignment/>
      <protection/>
    </xf>
    <xf numFmtId="9" fontId="3" fillId="24" borderId="0" xfId="69" applyFont="1" applyFill="1" applyBorder="1" applyAlignment="1">
      <alignment vertical="center"/>
    </xf>
    <xf numFmtId="9" fontId="4" fillId="24" borderId="0" xfId="69" applyFont="1" applyFill="1" applyBorder="1" applyAlignment="1">
      <alignment horizontal="center" wrapText="1"/>
    </xf>
    <xf numFmtId="0" fontId="4" fillId="24" borderId="0" xfId="62" applyFont="1" applyFill="1" applyBorder="1" applyAlignment="1">
      <alignment vertical="top" wrapText="1"/>
      <protection/>
    </xf>
    <xf numFmtId="0" fontId="4" fillId="24" borderId="0" xfId="62" applyFont="1" applyFill="1" applyBorder="1" applyAlignment="1">
      <alignment horizontal="left" vertical="top" wrapText="1"/>
      <protection/>
    </xf>
    <xf numFmtId="164" fontId="4" fillId="24" borderId="0" xfId="62" applyNumberFormat="1" applyFont="1" applyFill="1" applyBorder="1" applyAlignment="1">
      <alignment horizontal="right" vertical="top"/>
      <protection/>
    </xf>
    <xf numFmtId="9" fontId="4" fillId="24" borderId="0" xfId="69" applyFont="1" applyFill="1" applyBorder="1" applyAlignment="1">
      <alignment vertical="top" wrapText="1"/>
    </xf>
    <xf numFmtId="9" fontId="4" fillId="24" borderId="0" xfId="69" applyFont="1" applyFill="1" applyBorder="1" applyAlignment="1">
      <alignment horizontal="left" vertical="top" wrapText="1"/>
    </xf>
    <xf numFmtId="9" fontId="4" fillId="24" borderId="0" xfId="69" applyFont="1" applyFill="1" applyBorder="1" applyAlignment="1">
      <alignment horizontal="right" vertical="top"/>
    </xf>
    <xf numFmtId="0" fontId="2" fillId="24" borderId="0" xfId="62" applyFont="1" applyFill="1" applyBorder="1" applyAlignment="1">
      <alignment vertical="center" wrapText="1"/>
      <protection/>
    </xf>
    <xf numFmtId="9" fontId="2" fillId="24" borderId="0" xfId="69" applyFont="1" applyFill="1" applyBorder="1" applyAlignment="1">
      <alignment vertical="center" wrapText="1"/>
    </xf>
    <xf numFmtId="0" fontId="4" fillId="24" borderId="0" xfId="62" applyFont="1" applyFill="1" applyBorder="1" applyAlignment="1">
      <alignment/>
      <protection/>
    </xf>
    <xf numFmtId="9" fontId="4" fillId="24" borderId="0" xfId="69" applyFont="1" applyFill="1" applyBorder="1" applyAlignment="1">
      <alignment/>
    </xf>
    <xf numFmtId="167" fontId="0" fillId="24" borderId="0" xfId="0" applyNumberFormat="1" applyFill="1" applyBorder="1" applyAlignment="1">
      <alignment wrapText="1"/>
    </xf>
    <xf numFmtId="0" fontId="3" fillId="24" borderId="0" xfId="62" applyFont="1" applyFill="1" applyBorder="1" applyAlignment="1">
      <alignment vertical="center" wrapText="1"/>
      <protection/>
    </xf>
    <xf numFmtId="167" fontId="4" fillId="24" borderId="0" xfId="69" applyNumberFormat="1" applyFont="1" applyFill="1" applyBorder="1" applyAlignment="1">
      <alignment horizontal="right" vertical="top"/>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1996 faults" xfId="58"/>
    <cellStyle name="Normal_1996 faults_1" xfId="59"/>
    <cellStyle name="Normal_AT 4.12" xfId="60"/>
    <cellStyle name="Normal_AT4.11" xfId="61"/>
    <cellStyle name="Normal_households &amp; damp 0809_1" xfId="62"/>
    <cellStyle name="Normal_other faults- amenities &amp; servs" xfId="63"/>
    <cellStyle name="Normal_Sheet1" xfId="64"/>
    <cellStyle name="Normal_Table 4.1" xfId="65"/>
    <cellStyle name="Normal_Tenure"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9999"/>
      <rgbColor rgb="00333366"/>
      <rgbColor rgb="00993366"/>
      <rgbColor rgb="00C5C5C5"/>
      <rgbColor rgb="00CC6600"/>
      <rgbColor rgb="00CCCCFF"/>
      <rgbColor rgb="0099CC00"/>
      <rgbColor rgb="00A50021"/>
      <rgbColor rgb="00CC3333"/>
      <rgbColor rgb="00CC6600"/>
      <rgbColor rgb="00993366"/>
      <rgbColor rgb="00666666"/>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5"/>
          <c:y val="0.03025"/>
          <c:w val="0.791"/>
          <c:h val="0.84825"/>
        </c:manualLayout>
      </c:layout>
      <c:barChart>
        <c:barDir val="col"/>
        <c:grouping val="clustered"/>
        <c:varyColors val="0"/>
        <c:ser>
          <c:idx val="0"/>
          <c:order val="0"/>
          <c:tx>
            <c:strRef>
              <c:f>'Fig4.1'!$K$4:$K$4</c:f>
              <c:strCache>
                <c:ptCount val="1"/>
                <c:pt idx="0">
                  <c:v>1996</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'Fig4.1'!$J$5:$J$7</c:f>
              <c:strCache>
                <c:ptCount val="3"/>
                <c:pt idx="0">
                  <c:v>exterior fabric</c:v>
                </c:pt>
                <c:pt idx="1">
                  <c:v>Interior fabric</c:v>
                </c:pt>
                <c:pt idx="2">
                  <c:v>other faults</c:v>
                </c:pt>
              </c:strCache>
            </c:strRef>
          </c:cat>
          <c:val>
            <c:numRef>
              <c:f>'Fig4.1'!$K$5:$K$7</c:f>
              <c:numCache>
                <c:ptCount val="3"/>
                <c:pt idx="0">
                  <c:v>72.60698194321638</c:v>
                </c:pt>
                <c:pt idx="1">
                  <c:v>48.99315653900665</c:v>
                </c:pt>
                <c:pt idx="2">
                  <c:v>49.07914239375571</c:v>
                </c:pt>
              </c:numCache>
            </c:numRef>
          </c:val>
        </c:ser>
        <c:ser>
          <c:idx val="1"/>
          <c:order val="1"/>
          <c:tx>
            <c:strRef>
              <c:f>'Fig4.1'!$L$4:$L$4</c:f>
              <c:strCache>
                <c:ptCount val="1"/>
                <c:pt idx="0">
                  <c:v>2009</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'Fig4.1'!$J$5:$J$7</c:f>
              <c:strCache>
                <c:ptCount val="3"/>
                <c:pt idx="0">
                  <c:v>exterior fabric</c:v>
                </c:pt>
                <c:pt idx="1">
                  <c:v>Interior fabric</c:v>
                </c:pt>
                <c:pt idx="2">
                  <c:v>other faults</c:v>
                </c:pt>
              </c:strCache>
            </c:strRef>
          </c:cat>
          <c:val>
            <c:numRef>
              <c:f>'Fig4.1'!$L$5:$L$7</c:f>
              <c:numCache>
                <c:ptCount val="3"/>
                <c:pt idx="0">
                  <c:v>54.85110208340404</c:v>
                </c:pt>
                <c:pt idx="1">
                  <c:v>29.050121922400738</c:v>
                </c:pt>
                <c:pt idx="2">
                  <c:v>41.085552175364086</c:v>
                </c:pt>
              </c:numCache>
            </c:numRef>
          </c:val>
        </c:ser>
        <c:axId val="34249277"/>
        <c:axId val="39808038"/>
      </c:barChart>
      <c:catAx>
        <c:axId val="34249277"/>
        <c:scaling>
          <c:orientation val="minMax"/>
        </c:scaling>
        <c:axPos val="b"/>
        <c:delete val="0"/>
        <c:numFmt formatCode="General" sourceLinked="1"/>
        <c:majorTickMark val="out"/>
        <c:minorTickMark val="none"/>
        <c:tickLblPos val="nextTo"/>
        <c:spPr>
          <a:ln w="3175">
            <a:solidFill>
              <a:srgbClr val="808080"/>
            </a:solidFill>
          </a:ln>
        </c:spPr>
        <c:crossAx val="39808038"/>
        <c:crosses val="autoZero"/>
        <c:auto val="1"/>
        <c:lblOffset val="100"/>
        <c:tickLblSkip val="1"/>
        <c:noMultiLvlLbl val="0"/>
      </c:catAx>
      <c:valAx>
        <c:axId val="3980803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dwellings</a:t>
                </a:r>
              </a:p>
            </c:rich>
          </c:tx>
          <c:layout>
            <c:manualLayout>
              <c:xMode val="factor"/>
              <c:yMode val="factor"/>
              <c:x val="-0.006"/>
              <c:y val="0.001"/>
            </c:manualLayout>
          </c:layout>
          <c:overlay val="0"/>
          <c:spPr>
            <a:noFill/>
            <a:ln>
              <a:noFill/>
            </a:ln>
          </c:spPr>
        </c:title>
        <c:delete val="0"/>
        <c:numFmt formatCode="0" sourceLinked="0"/>
        <c:majorTickMark val="out"/>
        <c:minorTickMark val="none"/>
        <c:tickLblPos val="nextTo"/>
        <c:spPr>
          <a:ln w="3175">
            <a:solidFill>
              <a:srgbClr val="808080"/>
            </a:solidFill>
          </a:ln>
        </c:spPr>
        <c:crossAx val="34249277"/>
        <c:crossesAt val="1"/>
        <c:crossBetween val="between"/>
        <c:dispUnits/>
      </c:valAx>
      <c:spPr>
        <a:solidFill>
          <a:srgbClr val="FFFFFF"/>
        </a:solidFill>
        <a:ln w="3175">
          <a:noFill/>
        </a:ln>
      </c:spPr>
    </c:plotArea>
    <c:legend>
      <c:legendPos val="r"/>
      <c:layout>
        <c:manualLayout>
          <c:xMode val="edge"/>
          <c:yMode val="edge"/>
          <c:x val="0.3865"/>
          <c:y val="0.92125"/>
          <c:w val="0.1975"/>
          <c:h val="0.066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5"/>
          <c:y val="0.03125"/>
          <c:w val="0.791"/>
          <c:h val="0.8465"/>
        </c:manualLayout>
      </c:layout>
      <c:barChart>
        <c:barDir val="col"/>
        <c:grouping val="clustered"/>
        <c:varyColors val="0"/>
        <c:ser>
          <c:idx val="0"/>
          <c:order val="0"/>
          <c:tx>
            <c:strRef>
              <c:f>'Fig4.2'!$L$4</c:f>
              <c:strCache>
                <c:ptCount val="1"/>
                <c:pt idx="0">
                  <c:v>1996</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'Fig4.2'!$K$5:$K$8</c:f>
              <c:strCache>
                <c:ptCount val="4"/>
                <c:pt idx="0">
                  <c:v>owner occupied</c:v>
                </c:pt>
                <c:pt idx="1">
                  <c:v>private rented</c:v>
                </c:pt>
                <c:pt idx="2">
                  <c:v>local authority</c:v>
                </c:pt>
                <c:pt idx="3">
                  <c:v>housing association</c:v>
                </c:pt>
              </c:strCache>
            </c:strRef>
          </c:cat>
          <c:val>
            <c:numRef>
              <c:f>'Fig4.2'!$L$5:$L$8</c:f>
              <c:numCache>
                <c:ptCount val="4"/>
                <c:pt idx="0">
                  <c:v>72.23987640833073</c:v>
                </c:pt>
                <c:pt idx="1">
                  <c:v>84.47445762838242</c:v>
                </c:pt>
                <c:pt idx="2">
                  <c:v>72.83409396290457</c:v>
                </c:pt>
                <c:pt idx="3">
                  <c:v>52.00304752675353</c:v>
                </c:pt>
              </c:numCache>
            </c:numRef>
          </c:val>
        </c:ser>
        <c:ser>
          <c:idx val="1"/>
          <c:order val="1"/>
          <c:tx>
            <c:strRef>
              <c:f>'Fig4.2'!$M$4</c:f>
              <c:strCache>
                <c:ptCount val="1"/>
                <c:pt idx="0">
                  <c:v>2009</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'Fig4.2'!$K$5:$K$8</c:f>
              <c:strCache>
                <c:ptCount val="4"/>
                <c:pt idx="0">
                  <c:v>owner occupied</c:v>
                </c:pt>
                <c:pt idx="1">
                  <c:v>private rented</c:v>
                </c:pt>
                <c:pt idx="2">
                  <c:v>local authority</c:v>
                </c:pt>
                <c:pt idx="3">
                  <c:v>housing association</c:v>
                </c:pt>
              </c:strCache>
            </c:strRef>
          </c:cat>
          <c:val>
            <c:numRef>
              <c:f>'Fig4.2'!$M$5:$M$8</c:f>
              <c:numCache>
                <c:ptCount val="4"/>
                <c:pt idx="0">
                  <c:v>52.8551207087945</c:v>
                </c:pt>
                <c:pt idx="1">
                  <c:v>66.29891078031477</c:v>
                </c:pt>
                <c:pt idx="2">
                  <c:v>57.10856457951877</c:v>
                </c:pt>
                <c:pt idx="3">
                  <c:v>47.094144780079354</c:v>
                </c:pt>
              </c:numCache>
            </c:numRef>
          </c:val>
        </c:ser>
        <c:axId val="22728023"/>
        <c:axId val="3225616"/>
      </c:barChart>
      <c:catAx>
        <c:axId val="22728023"/>
        <c:scaling>
          <c:orientation val="minMax"/>
        </c:scaling>
        <c:axPos val="b"/>
        <c:delete val="0"/>
        <c:numFmt formatCode="General" sourceLinked="1"/>
        <c:majorTickMark val="out"/>
        <c:minorTickMark val="none"/>
        <c:tickLblPos val="nextTo"/>
        <c:spPr>
          <a:ln w="3175">
            <a:solidFill>
              <a:srgbClr val="808080"/>
            </a:solidFill>
          </a:ln>
        </c:spPr>
        <c:crossAx val="3225616"/>
        <c:crosses val="autoZero"/>
        <c:auto val="1"/>
        <c:lblOffset val="100"/>
        <c:tickLblSkip val="1"/>
        <c:noMultiLvlLbl val="0"/>
      </c:catAx>
      <c:valAx>
        <c:axId val="322561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dwellings</a:t>
                </a:r>
              </a:p>
            </c:rich>
          </c:tx>
          <c:layout>
            <c:manualLayout>
              <c:xMode val="factor"/>
              <c:yMode val="factor"/>
              <c:x val="-0.006"/>
              <c:y val="0.0025"/>
            </c:manualLayout>
          </c:layout>
          <c:overlay val="0"/>
          <c:spPr>
            <a:noFill/>
            <a:ln>
              <a:noFill/>
            </a:ln>
          </c:spPr>
        </c:title>
        <c:delete val="0"/>
        <c:numFmt formatCode="0" sourceLinked="0"/>
        <c:majorTickMark val="out"/>
        <c:minorTickMark val="none"/>
        <c:tickLblPos val="nextTo"/>
        <c:spPr>
          <a:ln w="3175">
            <a:solidFill>
              <a:srgbClr val="808080"/>
            </a:solidFill>
          </a:ln>
        </c:spPr>
        <c:crossAx val="22728023"/>
        <c:crossesAt val="1"/>
        <c:crossBetween val="between"/>
        <c:dispUnits/>
      </c:valAx>
      <c:spPr>
        <a:solidFill>
          <a:srgbClr val="FFFFFF"/>
        </a:solidFill>
        <a:ln w="3175">
          <a:noFill/>
        </a:ln>
      </c:spPr>
    </c:plotArea>
    <c:legend>
      <c:legendPos val="r"/>
      <c:layout>
        <c:manualLayout>
          <c:xMode val="edge"/>
          <c:yMode val="edge"/>
          <c:x val="0.3865"/>
          <c:y val="0.91875"/>
          <c:w val="0.1975"/>
          <c:h val="0.068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2575"/>
          <c:w val="0.804"/>
          <c:h val="0.86575"/>
        </c:manualLayout>
      </c:layout>
      <c:barChart>
        <c:barDir val="col"/>
        <c:grouping val="clustered"/>
        <c:varyColors val="0"/>
        <c:ser>
          <c:idx val="0"/>
          <c:order val="0"/>
          <c:tx>
            <c:strRef>
              <c:f>'Fig4.3'!$M$5</c:f>
              <c:strCache>
                <c:ptCount val="1"/>
                <c:pt idx="0">
                  <c:v>1996</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'Fig4.3'!$L$6:$L$9</c:f>
              <c:strCache/>
            </c:strRef>
          </c:cat>
          <c:val>
            <c:numRef>
              <c:f>'Fig4.3'!$M$6:$M$9</c:f>
              <c:numCache/>
            </c:numRef>
          </c:val>
        </c:ser>
        <c:ser>
          <c:idx val="1"/>
          <c:order val="1"/>
          <c:tx>
            <c:strRef>
              <c:f>'Fig4.3'!$N$5</c:f>
              <c:strCache>
                <c:ptCount val="1"/>
                <c:pt idx="0">
                  <c:v>2009</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'Fig4.3'!$L$6:$L$9</c:f>
              <c:strCache/>
            </c:strRef>
          </c:cat>
          <c:val>
            <c:numRef>
              <c:f>'Fig4.3'!$N$6:$N$9</c:f>
              <c:numCache/>
            </c:numRef>
          </c:val>
        </c:ser>
        <c:axId val="29030545"/>
        <c:axId val="59948314"/>
      </c:barChart>
      <c:catAx>
        <c:axId val="29030545"/>
        <c:scaling>
          <c:orientation val="minMax"/>
        </c:scaling>
        <c:axPos val="b"/>
        <c:delete val="0"/>
        <c:numFmt formatCode="General" sourceLinked="1"/>
        <c:majorTickMark val="out"/>
        <c:minorTickMark val="none"/>
        <c:tickLblPos val="nextTo"/>
        <c:spPr>
          <a:ln w="3175">
            <a:solidFill>
              <a:srgbClr val="808080"/>
            </a:solidFill>
          </a:ln>
        </c:spPr>
        <c:crossAx val="59948314"/>
        <c:crosses val="autoZero"/>
        <c:auto val="1"/>
        <c:lblOffset val="100"/>
        <c:tickLblSkip val="1"/>
        <c:noMultiLvlLbl val="0"/>
      </c:catAx>
      <c:valAx>
        <c:axId val="5994831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dwellings</a:t>
                </a:r>
              </a:p>
            </c:rich>
          </c:tx>
          <c:layout>
            <c:manualLayout>
              <c:xMode val="factor"/>
              <c:yMode val="factor"/>
              <c:x val="-0.00475"/>
              <c:y val="0"/>
            </c:manualLayout>
          </c:layout>
          <c:overlay val="0"/>
          <c:spPr>
            <a:noFill/>
            <a:ln>
              <a:noFill/>
            </a:ln>
          </c:spPr>
        </c:title>
        <c:delete val="0"/>
        <c:numFmt formatCode="0" sourceLinked="0"/>
        <c:majorTickMark val="out"/>
        <c:minorTickMark val="none"/>
        <c:tickLblPos val="nextTo"/>
        <c:spPr>
          <a:ln w="3175">
            <a:solidFill>
              <a:srgbClr val="808080"/>
            </a:solidFill>
          </a:ln>
        </c:spPr>
        <c:crossAx val="29030545"/>
        <c:crossesAt val="1"/>
        <c:crossBetween val="between"/>
        <c:dispUnits/>
      </c:valAx>
      <c:spPr>
        <a:solidFill>
          <a:srgbClr val="FFFFFF"/>
        </a:solidFill>
        <a:ln w="3175">
          <a:noFill/>
        </a:ln>
      </c:spPr>
    </c:plotArea>
    <c:legend>
      <c:legendPos val="r"/>
      <c:layout>
        <c:manualLayout>
          <c:xMode val="edge"/>
          <c:yMode val="edge"/>
          <c:x val="0.394"/>
          <c:y val="0.93275"/>
          <c:w val="0.1615"/>
          <c:h val="0.056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2675"/>
          <c:w val="0.9315"/>
          <c:h val="0.885"/>
        </c:manualLayout>
      </c:layout>
      <c:barChart>
        <c:barDir val="col"/>
        <c:grouping val="clustered"/>
        <c:varyColors val="0"/>
        <c:ser>
          <c:idx val="0"/>
          <c:order val="0"/>
          <c:tx>
            <c:strRef>
              <c:f>'Fig4.4'!$N$7</c:f>
              <c:strCache>
                <c:ptCount val="1"/>
                <c:pt idx="0">
                  <c:v>owner occupied</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'Fig4.4'!$M$8:$M$14</c:f>
              <c:strCache/>
            </c:strRef>
          </c:cat>
          <c:val>
            <c:numRef>
              <c:f>'Fig4.4'!$N$8:$N$14</c:f>
              <c:numCache/>
            </c:numRef>
          </c:val>
        </c:ser>
        <c:ser>
          <c:idx val="1"/>
          <c:order val="1"/>
          <c:tx>
            <c:strRef>
              <c:f>'Fig4.4'!$O$7</c:f>
              <c:strCache>
                <c:ptCount val="1"/>
                <c:pt idx="0">
                  <c:v>private rented</c:v>
                </c:pt>
              </c:strCache>
            </c:strRef>
          </c:tx>
          <c:spPr>
            <a:solidFill>
              <a:srgbClr val="C5C5C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'Fig4.4'!$M$8:$M$14</c:f>
              <c:strCache/>
            </c:strRef>
          </c:cat>
          <c:val>
            <c:numRef>
              <c:f>'Fig4.4'!$O$8:$O$14</c:f>
              <c:numCache/>
            </c:numRef>
          </c:val>
        </c:ser>
        <c:ser>
          <c:idx val="2"/>
          <c:order val="2"/>
          <c:tx>
            <c:strRef>
              <c:f>'Fig4.4'!$P$7</c:f>
              <c:strCache>
                <c:ptCount val="1"/>
                <c:pt idx="0">
                  <c:v>social rented</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'Fig4.4'!$M$8:$M$14</c:f>
              <c:strCache/>
            </c:strRef>
          </c:cat>
          <c:val>
            <c:numRef>
              <c:f>'Fig4.4'!$P$8:$P$14</c:f>
              <c:numCache/>
            </c:numRef>
          </c:val>
        </c:ser>
        <c:axId val="2663915"/>
        <c:axId val="23975236"/>
      </c:barChart>
      <c:catAx>
        <c:axId val="2663915"/>
        <c:scaling>
          <c:orientation val="minMax"/>
        </c:scaling>
        <c:axPos val="b"/>
        <c:delete val="0"/>
        <c:numFmt formatCode="General" sourceLinked="1"/>
        <c:majorTickMark val="out"/>
        <c:minorTickMark val="none"/>
        <c:tickLblPos val="nextTo"/>
        <c:spPr>
          <a:ln w="3175">
            <a:solidFill>
              <a:srgbClr val="000000"/>
            </a:solidFill>
          </a:ln>
        </c:spPr>
        <c:crossAx val="23975236"/>
        <c:crosses val="autoZero"/>
        <c:auto val="1"/>
        <c:lblOffset val="100"/>
        <c:tickLblSkip val="1"/>
        <c:noMultiLvlLbl val="0"/>
      </c:catAx>
      <c:valAx>
        <c:axId val="23975236"/>
        <c:scaling>
          <c:orientation val="minMax"/>
          <c:max val="60"/>
        </c:scaling>
        <c:axPos val="l"/>
        <c:title>
          <c:tx>
            <c:rich>
              <a:bodyPr vert="horz" rot="-5400000" anchor="ctr"/>
              <a:lstStyle/>
              <a:p>
                <a:pPr algn="ctr">
                  <a:defRPr/>
                </a:pPr>
                <a:r>
                  <a:rPr lang="en-US" cap="none" sz="925" b="0" i="0" u="none" baseline="0">
                    <a:solidFill>
                      <a:srgbClr val="000000"/>
                    </a:solidFill>
                  </a:rPr>
                  <a:t>percentage of households</a:t>
                </a:r>
              </a:p>
            </c:rich>
          </c:tx>
          <c:layout>
            <c:manualLayout>
              <c:xMode val="factor"/>
              <c:yMode val="factor"/>
              <c:x val="-0.00275"/>
              <c:y val="0.00325"/>
            </c:manualLayout>
          </c:layout>
          <c:overlay val="0"/>
          <c:spPr>
            <a:noFill/>
            <a:ln>
              <a:noFill/>
            </a:ln>
          </c:spPr>
        </c:title>
        <c:delete val="0"/>
        <c:numFmt formatCode="0" sourceLinked="0"/>
        <c:majorTickMark val="out"/>
        <c:minorTickMark val="none"/>
        <c:tickLblPos val="nextTo"/>
        <c:spPr>
          <a:ln w="3175">
            <a:solidFill>
              <a:srgbClr val="000000"/>
            </a:solidFill>
          </a:ln>
        </c:spPr>
        <c:crossAx val="2663915"/>
        <c:crossesAt val="1"/>
        <c:crossBetween val="between"/>
        <c:dispUnits/>
      </c:valAx>
      <c:spPr>
        <a:noFill/>
        <a:ln w="12700">
          <a:solidFill>
            <a:srgbClr val="808080"/>
          </a:solidFill>
        </a:ln>
      </c:spPr>
    </c:plotArea>
    <c:legend>
      <c:legendPos val="b"/>
      <c:layout>
        <c:manualLayout>
          <c:xMode val="edge"/>
          <c:yMode val="edge"/>
          <c:x val="0.197"/>
          <c:y val="0.9115"/>
          <c:w val="0.6535"/>
          <c:h val="0.0885"/>
        </c:manualLayout>
      </c:layout>
      <c:overlay val="0"/>
      <c:spPr>
        <a:solidFill>
          <a:srgbClr val="FFFFFF"/>
        </a:solid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5175"/>
          <c:w val="0.79825"/>
          <c:h val="0.87725"/>
        </c:manualLayout>
      </c:layout>
      <c:lineChart>
        <c:grouping val="standard"/>
        <c:varyColors val="0"/>
        <c:ser>
          <c:idx val="0"/>
          <c:order val="0"/>
          <c:tx>
            <c:strRef>
              <c:f>'Fig4.5'!$M$11</c:f>
              <c:strCache>
                <c:ptCount val="1"/>
                <c:pt idx="0">
                  <c:v>owner occupied</c:v>
                </c:pt>
              </c:strCache>
            </c:strRef>
          </c:tx>
          <c:spPr>
            <a:ln w="25400">
              <a:solidFill>
                <a:srgbClr val="CC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CC6600"/>
              </a:solidFill>
              <a:ln>
                <a:solidFill>
                  <a:srgbClr val="CC6600"/>
                </a:solidFill>
              </a:ln>
            </c:spPr>
          </c:marker>
          <c:dPt>
            <c:idx val="1"/>
            <c:spPr>
              <a:ln w="25400">
                <a:solidFill>
                  <a:srgbClr val="CC6600"/>
                </a:solidFill>
              </a:ln>
            </c:spPr>
            <c:marker>
              <c:symbol val="none"/>
            </c:marker>
          </c:dPt>
          <c:cat>
            <c:numRef>
              <c:f>'Fig4.5'!$N$10:$V$10</c:f>
              <c:numCache/>
            </c:numRef>
          </c:cat>
          <c:val>
            <c:numRef>
              <c:f>'Fig4.5'!$N$11:$V$11</c:f>
              <c:numCache/>
            </c:numRef>
          </c:val>
          <c:smooth val="0"/>
        </c:ser>
        <c:ser>
          <c:idx val="1"/>
          <c:order val="1"/>
          <c:tx>
            <c:strRef>
              <c:f>'Fig4.5'!$M$12</c:f>
              <c:strCache>
                <c:ptCount val="1"/>
                <c:pt idx="0">
                  <c:v>private rented</c:v>
                </c:pt>
              </c:strCache>
            </c:strRef>
          </c:tx>
          <c:spPr>
            <a:ln w="254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9999"/>
              </a:solidFill>
              <a:ln>
                <a:solidFill>
                  <a:srgbClr val="009999"/>
                </a:solidFill>
              </a:ln>
            </c:spPr>
          </c:marker>
          <c:dPt>
            <c:idx val="1"/>
            <c:spPr>
              <a:ln w="25400">
                <a:solidFill>
                  <a:srgbClr val="009999"/>
                </a:solidFill>
              </a:ln>
            </c:spPr>
            <c:marker>
              <c:symbol val="none"/>
            </c:marker>
          </c:dPt>
          <c:cat>
            <c:numRef>
              <c:f>'Fig4.5'!$N$10:$V$10</c:f>
              <c:numCache/>
            </c:numRef>
          </c:cat>
          <c:val>
            <c:numRef>
              <c:f>'Fig4.5'!$N$12:$V$12</c:f>
              <c:numCache/>
            </c:numRef>
          </c:val>
          <c:smooth val="0"/>
        </c:ser>
        <c:ser>
          <c:idx val="2"/>
          <c:order val="2"/>
          <c:tx>
            <c:strRef>
              <c:f>'Fig4.5'!$M$13</c:f>
              <c:strCache>
                <c:ptCount val="1"/>
                <c:pt idx="0">
                  <c:v>local authority</c:v>
                </c:pt>
              </c:strCache>
            </c:strRef>
          </c:tx>
          <c:spPr>
            <a:ln w="25400">
              <a:solidFill>
                <a:srgbClr val="33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3366"/>
              </a:solidFill>
              <a:ln>
                <a:solidFill>
                  <a:srgbClr val="333366"/>
                </a:solidFill>
              </a:ln>
            </c:spPr>
          </c:marker>
          <c:dPt>
            <c:idx val="1"/>
            <c:spPr>
              <a:ln w="25400">
                <a:solidFill>
                  <a:srgbClr val="333366"/>
                </a:solidFill>
              </a:ln>
            </c:spPr>
            <c:marker>
              <c:symbol val="none"/>
            </c:marker>
          </c:dPt>
          <c:cat>
            <c:numRef>
              <c:f>'Fig4.5'!$N$10:$V$10</c:f>
              <c:numCache/>
            </c:numRef>
          </c:cat>
          <c:val>
            <c:numRef>
              <c:f>'Fig4.5'!$N$13:$V$13</c:f>
              <c:numCache/>
            </c:numRef>
          </c:val>
          <c:smooth val="0"/>
        </c:ser>
        <c:ser>
          <c:idx val="3"/>
          <c:order val="3"/>
          <c:tx>
            <c:strRef>
              <c:f>'Fig4.5'!$M$14</c:f>
              <c:strCache>
                <c:ptCount val="1"/>
                <c:pt idx="0">
                  <c:v>housing association</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808080"/>
              </a:solidFill>
              <a:ln>
                <a:solidFill>
                  <a:srgbClr val="808080"/>
                </a:solidFill>
              </a:ln>
            </c:spPr>
          </c:marker>
          <c:dPt>
            <c:idx val="1"/>
            <c:spPr>
              <a:ln w="25400">
                <a:solidFill>
                  <a:srgbClr val="808080"/>
                </a:solidFill>
              </a:ln>
            </c:spPr>
            <c:marker>
              <c:symbol val="none"/>
            </c:marker>
          </c:dPt>
          <c:cat>
            <c:numRef>
              <c:f>'Fig4.5'!$N$10:$V$10</c:f>
              <c:numCache/>
            </c:numRef>
          </c:cat>
          <c:val>
            <c:numRef>
              <c:f>'Fig4.5'!$N$14:$V$14</c:f>
              <c:numCache/>
            </c:numRef>
          </c:val>
          <c:smooth val="0"/>
        </c:ser>
        <c:ser>
          <c:idx val="4"/>
          <c:order val="4"/>
          <c:tx>
            <c:strRef>
              <c:f>'Fig4.5'!$M$15</c:f>
              <c:strCache>
                <c:ptCount val="1"/>
                <c:pt idx="0">
                  <c:v>all dwellings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993366"/>
              </a:solidFill>
              <a:ln>
                <a:solidFill>
                  <a:srgbClr val="993366"/>
                </a:solidFill>
              </a:ln>
            </c:spPr>
          </c:marker>
          <c:dPt>
            <c:idx val="1"/>
            <c:spPr>
              <a:ln w="25400">
                <a:solidFill>
                  <a:srgbClr val="993366"/>
                </a:solidFill>
              </a:ln>
            </c:spPr>
            <c:marker>
              <c:symbol val="none"/>
            </c:marker>
          </c:dPt>
          <c:cat>
            <c:numRef>
              <c:f>'Fig4.5'!$N$10:$V$10</c:f>
              <c:numCache/>
            </c:numRef>
          </c:cat>
          <c:val>
            <c:numRef>
              <c:f>'Fig4.5'!$N$15:$V$15</c:f>
              <c:numCache/>
            </c:numRef>
          </c:val>
          <c:smooth val="0"/>
        </c:ser>
        <c:marker val="1"/>
        <c:axId val="14450533"/>
        <c:axId val="62945934"/>
      </c:lineChart>
      <c:catAx>
        <c:axId val="1445053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2945934"/>
        <c:crosses val="autoZero"/>
        <c:auto val="1"/>
        <c:lblOffset val="100"/>
        <c:tickLblSkip val="1"/>
        <c:noMultiLvlLbl val="0"/>
      </c:catAx>
      <c:valAx>
        <c:axId val="62945934"/>
        <c:scaling>
          <c:orientation val="minMax"/>
        </c:scaling>
        <c:axPos val="l"/>
        <c:title>
          <c:tx>
            <c:rich>
              <a:bodyPr vert="horz" rot="-5400000" anchor="ctr"/>
              <a:lstStyle/>
              <a:p>
                <a:pPr algn="ctr">
                  <a:defRPr/>
                </a:pPr>
                <a:r>
                  <a:rPr lang="en-US" cap="none" sz="1000" b="1" i="0" u="none" baseline="0">
                    <a:solidFill>
                      <a:srgbClr val="000000"/>
                    </a:solidFill>
                  </a:rPr>
                  <a:t>costs per m² at 2001 prices</a:t>
                </a:r>
              </a:p>
            </c:rich>
          </c:tx>
          <c:layout>
            <c:manualLayout>
              <c:xMode val="factor"/>
              <c:yMode val="factor"/>
              <c:x val="-0.00425"/>
              <c:y val="0.00075"/>
            </c:manualLayout>
          </c:layout>
          <c:overlay val="0"/>
          <c:spPr>
            <a:noFill/>
            <a:ln>
              <a:noFill/>
            </a:ln>
          </c:spPr>
        </c:title>
        <c:delete val="0"/>
        <c:numFmt formatCode="0"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4450533"/>
        <c:crossesAt val="1"/>
        <c:crossBetween val="between"/>
        <c:dispUnits/>
      </c:valAx>
      <c:spPr>
        <a:noFill/>
        <a:ln>
          <a:noFill/>
        </a:ln>
      </c:spPr>
    </c:plotArea>
    <c:legend>
      <c:legendPos val="r"/>
      <c:layout>
        <c:manualLayout>
          <c:xMode val="edge"/>
          <c:yMode val="edge"/>
          <c:x val="0.072"/>
          <c:y val="0.94725"/>
          <c:w val="0.8545"/>
          <c:h val="0.0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3225"/>
          <c:w val="0.97825"/>
          <c:h val="0.8575"/>
        </c:manualLayout>
      </c:layout>
      <c:barChart>
        <c:barDir val="bar"/>
        <c:grouping val="clustered"/>
        <c:varyColors val="0"/>
        <c:ser>
          <c:idx val="0"/>
          <c:order val="0"/>
          <c:tx>
            <c:strRef>
              <c:f>'Fig4.6'!$E$37</c:f>
              <c:strCache>
                <c:ptCount val="1"/>
                <c:pt idx="0">
                  <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'Fig4.6'!$C$38:$D$50</c:f>
              <c:multiLvlStrCache/>
            </c:multiLvlStrRef>
          </c:cat>
          <c:val>
            <c:numRef>
              <c:f>'Fig4.6'!$E$38:$E$50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'Fig4.6'!$F$37</c:f>
              <c:strCache>
                <c:ptCount val="1"/>
                <c:pt idx="0">
                  <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'Fig4.6'!$C$38:$D$50</c:f>
              <c:multiLvlStrCache/>
            </c:multiLvlStrRef>
          </c:cat>
          <c:val>
            <c:numRef>
              <c:f>'Fig4.6'!$F$38:$F$50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29642495"/>
        <c:axId val="65455864"/>
      </c:barChart>
      <c:catAx>
        <c:axId val="2964249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5455864"/>
        <c:crosses val="autoZero"/>
        <c:auto val="1"/>
        <c:lblOffset val="100"/>
        <c:tickLblSkip val="1"/>
        <c:noMultiLvlLbl val="0"/>
      </c:catAx>
      <c:valAx>
        <c:axId val="6545586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percentage of dwellings</a:t>
                </a:r>
              </a:p>
            </c:rich>
          </c:tx>
          <c:layout>
            <c:manualLayout>
              <c:xMode val="factor"/>
              <c:yMode val="factor"/>
              <c:x val="0.00625"/>
              <c:y val="0.05"/>
            </c:manualLayout>
          </c:layout>
          <c:overlay val="0"/>
          <c:spPr>
            <a:noFill/>
            <a:ln>
              <a:noFill/>
            </a:ln>
          </c:spPr>
        </c:title>
        <c:delete val="0"/>
        <c:numFmt formatCode="0" sourceLinked="0"/>
        <c:majorTickMark val="out"/>
        <c:minorTickMark val="none"/>
        <c:tickLblPos val="nextTo"/>
        <c:spPr>
          <a:ln w="3175">
            <a:solidFill>
              <a:srgbClr val="808080"/>
            </a:solidFill>
          </a:ln>
        </c:spPr>
        <c:crossAx val="29642495"/>
        <c:crossesAt val="1"/>
        <c:crossBetween val="between"/>
        <c:dispUnits/>
      </c:valAx>
      <c:spPr>
        <a:solidFill>
          <a:srgbClr val="FFFFFF"/>
        </a:solidFill>
        <a:ln w="3175">
          <a:noFill/>
        </a:ln>
      </c:spPr>
    </c:plotArea>
    <c:legend>
      <c:legendPos val="r"/>
      <c:layout>
        <c:manualLayout>
          <c:xMode val="edge"/>
          <c:yMode val="edge"/>
          <c:x val="0.011"/>
          <c:y val="0.93775"/>
          <c:w val="0.28125"/>
          <c:h val="0.049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25"/>
          <c:y val="0"/>
          <c:w val="0.796"/>
          <c:h val="0.8915"/>
        </c:manualLayout>
      </c:layout>
      <c:lineChart>
        <c:grouping val="standard"/>
        <c:varyColors val="0"/>
        <c:ser>
          <c:idx val="0"/>
          <c:order val="0"/>
          <c:tx>
            <c:strRef>
              <c:f>'Fig4.7'!$L$5</c:f>
              <c:strCache>
                <c:ptCount val="1"/>
                <c:pt idx="0">
                  <c:v>owner occupied</c:v>
                </c:pt>
              </c:strCache>
            </c:strRef>
          </c:tx>
          <c:spPr>
            <a:ln w="25400">
              <a:solidFill>
                <a:srgbClr val="CC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CC6600"/>
              </a:solidFill>
              <a:ln>
                <a:solidFill>
                  <a:srgbClr val="CC6600"/>
                </a:solidFill>
              </a:ln>
            </c:spPr>
          </c:marker>
          <c:dPt>
            <c:idx val="1"/>
            <c:spPr>
              <a:ln w="25400">
                <a:solidFill>
                  <a:srgbClr val="CC6600"/>
                </a:solidFill>
              </a:ln>
            </c:spPr>
            <c:marker>
              <c:symbol val="none"/>
            </c:marker>
          </c:dPt>
          <c:cat>
            <c:numRef>
              <c:f>'Fig4.7'!$M$4:$U$4</c:f>
              <c:numCache>
                <c:ptCount val="9"/>
                <c:pt idx="0">
                  <c:v>2001</c:v>
                </c:pt>
                <c:pt idx="2">
                  <c:v>2003</c:v>
                </c:pt>
                <c:pt idx="3">
                  <c:v>2004</c:v>
                </c:pt>
                <c:pt idx="4">
                  <c:v>2005</c:v>
                </c:pt>
                <c:pt idx="5">
                  <c:v>2006</c:v>
                </c:pt>
                <c:pt idx="6">
                  <c:v>2007</c:v>
                </c:pt>
                <c:pt idx="7">
                  <c:v>2008</c:v>
                </c:pt>
                <c:pt idx="8">
                  <c:v>2009</c:v>
                </c:pt>
              </c:numCache>
            </c:numRef>
          </c:cat>
          <c:val>
            <c:numRef>
              <c:f>'Fig4.7'!$M$5:$U$5</c:f>
              <c:numCache>
                <c:ptCount val="9"/>
                <c:pt idx="0">
                  <c:v>7.600064521460988</c:v>
                </c:pt>
                <c:pt idx="1">
                  <c:v>8.024842154416213</c:v>
                </c:pt>
                <c:pt idx="2">
                  <c:v>8.449619787371436</c:v>
                </c:pt>
                <c:pt idx="3">
                  <c:v>8.302252024034802</c:v>
                </c:pt>
                <c:pt idx="4">
                  <c:v>8.244240671964763</c:v>
                </c:pt>
                <c:pt idx="5">
                  <c:v>7.8151478180231</c:v>
                </c:pt>
                <c:pt idx="6">
                  <c:v>6.610638795876142</c:v>
                </c:pt>
                <c:pt idx="7">
                  <c:v>5.4097927756019315</c:v>
                </c:pt>
                <c:pt idx="8">
                  <c:v>5.812046753062748</c:v>
                </c:pt>
              </c:numCache>
            </c:numRef>
          </c:val>
          <c:smooth val="0"/>
        </c:ser>
        <c:ser>
          <c:idx val="1"/>
          <c:order val="1"/>
          <c:tx>
            <c:strRef>
              <c:f>'Fig4.7'!$L$6</c:f>
              <c:strCache>
                <c:ptCount val="1"/>
                <c:pt idx="0">
                  <c:v>private rented</c:v>
                </c:pt>
              </c:strCache>
            </c:strRef>
          </c:tx>
          <c:spPr>
            <a:ln w="254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9999"/>
              </a:solidFill>
              <a:ln>
                <a:solidFill>
                  <a:srgbClr val="009999"/>
                </a:solidFill>
              </a:ln>
            </c:spPr>
          </c:marker>
          <c:dPt>
            <c:idx val="1"/>
            <c:spPr>
              <a:ln w="25400">
                <a:solidFill>
                  <a:srgbClr val="009999"/>
                </a:solidFill>
              </a:ln>
            </c:spPr>
            <c:marker>
              <c:symbol val="none"/>
            </c:marker>
          </c:dPt>
          <c:cat>
            <c:numRef>
              <c:f>'Fig4.7'!$M$4:$U$4</c:f>
              <c:numCache>
                <c:ptCount val="9"/>
                <c:pt idx="0">
                  <c:v>2001</c:v>
                </c:pt>
                <c:pt idx="2">
                  <c:v>2003</c:v>
                </c:pt>
                <c:pt idx="3">
                  <c:v>2004</c:v>
                </c:pt>
                <c:pt idx="4">
                  <c:v>2005</c:v>
                </c:pt>
                <c:pt idx="5">
                  <c:v>2006</c:v>
                </c:pt>
                <c:pt idx="6">
                  <c:v>2007</c:v>
                </c:pt>
                <c:pt idx="7">
                  <c:v>2008</c:v>
                </c:pt>
                <c:pt idx="8">
                  <c:v>2009</c:v>
                </c:pt>
              </c:numCache>
            </c:numRef>
          </c:cat>
          <c:val>
            <c:numRef>
              <c:f>'Fig4.7'!$M$6:$U$6</c:f>
              <c:numCache>
                <c:ptCount val="9"/>
                <c:pt idx="0">
                  <c:v>21.22980331930609</c:v>
                </c:pt>
                <c:pt idx="1">
                  <c:v>21.859901614301158</c:v>
                </c:pt>
                <c:pt idx="2">
                  <c:v>22.48999990929623</c:v>
                </c:pt>
                <c:pt idx="3">
                  <c:v>21.88419296431084</c:v>
                </c:pt>
                <c:pt idx="4">
                  <c:v>19.8907020097551</c:v>
                </c:pt>
                <c:pt idx="5">
                  <c:v>19.502966856158896</c:v>
                </c:pt>
                <c:pt idx="6">
                  <c:v>17.921955167537373</c:v>
                </c:pt>
                <c:pt idx="7">
                  <c:v>16.022952856608956</c:v>
                </c:pt>
                <c:pt idx="8">
                  <c:v>15.427769165031915</c:v>
                </c:pt>
              </c:numCache>
            </c:numRef>
          </c:val>
          <c:smooth val="0"/>
        </c:ser>
        <c:ser>
          <c:idx val="2"/>
          <c:order val="2"/>
          <c:tx>
            <c:strRef>
              <c:f>'Fig4.7'!$L$7</c:f>
              <c:strCache>
                <c:ptCount val="1"/>
                <c:pt idx="0">
                  <c:v>local authority</c:v>
                </c:pt>
              </c:strCache>
            </c:strRef>
          </c:tx>
          <c:spPr>
            <a:ln w="25400">
              <a:solidFill>
                <a:srgbClr val="33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3366"/>
              </a:solidFill>
              <a:ln>
                <a:solidFill>
                  <a:srgbClr val="333366"/>
                </a:solidFill>
              </a:ln>
            </c:spPr>
          </c:marker>
          <c:dPt>
            <c:idx val="1"/>
            <c:spPr>
              <a:ln w="25400">
                <a:solidFill>
                  <a:srgbClr val="333366"/>
                </a:solidFill>
              </a:ln>
            </c:spPr>
            <c:marker>
              <c:symbol val="none"/>
            </c:marker>
          </c:dPt>
          <c:cat>
            <c:numRef>
              <c:f>'Fig4.7'!$M$4:$U$4</c:f>
              <c:numCache>
                <c:ptCount val="9"/>
                <c:pt idx="0">
                  <c:v>2001</c:v>
                </c:pt>
                <c:pt idx="2">
                  <c:v>2003</c:v>
                </c:pt>
                <c:pt idx="3">
                  <c:v>2004</c:v>
                </c:pt>
                <c:pt idx="4">
                  <c:v>2005</c:v>
                </c:pt>
                <c:pt idx="5">
                  <c:v>2006</c:v>
                </c:pt>
                <c:pt idx="6">
                  <c:v>2007</c:v>
                </c:pt>
                <c:pt idx="7">
                  <c:v>2008</c:v>
                </c:pt>
                <c:pt idx="8">
                  <c:v>2009</c:v>
                </c:pt>
              </c:numCache>
            </c:numRef>
          </c:cat>
          <c:val>
            <c:numRef>
              <c:f>'Fig4.7'!$M$7:$U$7</c:f>
              <c:numCache>
                <c:ptCount val="9"/>
                <c:pt idx="0">
                  <c:v>11.950018137718631</c:v>
                </c:pt>
                <c:pt idx="1">
                  <c:v>12.703289368017</c:v>
                </c:pt>
                <c:pt idx="2">
                  <c:v>13.456560598315368</c:v>
                </c:pt>
                <c:pt idx="3">
                  <c:v>12.62828992870795</c:v>
                </c:pt>
                <c:pt idx="4">
                  <c:v>12.628341353489681</c:v>
                </c:pt>
                <c:pt idx="5">
                  <c:v>13.093209816767354</c:v>
                </c:pt>
                <c:pt idx="6">
                  <c:v>11.702859017924723</c:v>
                </c:pt>
                <c:pt idx="7">
                  <c:v>11.934772210296263</c:v>
                </c:pt>
                <c:pt idx="8">
                  <c:v>11.8252031578169</c:v>
                </c:pt>
              </c:numCache>
            </c:numRef>
          </c:val>
          <c:smooth val="0"/>
        </c:ser>
        <c:ser>
          <c:idx val="3"/>
          <c:order val="3"/>
          <c:tx>
            <c:strRef>
              <c:f>'Fig4.7'!$L$8</c:f>
              <c:strCache>
                <c:ptCount val="1"/>
                <c:pt idx="0">
                  <c:v>housing association</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8080"/>
              </a:solidFill>
              <a:ln>
                <a:solidFill>
                  <a:srgbClr val="808080"/>
                </a:solidFill>
              </a:ln>
            </c:spPr>
          </c:marker>
          <c:dPt>
            <c:idx val="1"/>
            <c:spPr>
              <a:ln w="25400">
                <a:solidFill>
                  <a:srgbClr val="808080"/>
                </a:solidFill>
              </a:ln>
            </c:spPr>
            <c:marker>
              <c:symbol val="none"/>
            </c:marker>
          </c:dPt>
          <c:cat>
            <c:numRef>
              <c:f>'Fig4.7'!$M$4:$U$4</c:f>
              <c:numCache>
                <c:ptCount val="9"/>
                <c:pt idx="0">
                  <c:v>2001</c:v>
                </c:pt>
                <c:pt idx="2">
                  <c:v>2003</c:v>
                </c:pt>
                <c:pt idx="3">
                  <c:v>2004</c:v>
                </c:pt>
                <c:pt idx="4">
                  <c:v>2005</c:v>
                </c:pt>
                <c:pt idx="5">
                  <c:v>2006</c:v>
                </c:pt>
                <c:pt idx="6">
                  <c:v>2007</c:v>
                </c:pt>
                <c:pt idx="7">
                  <c:v>2008</c:v>
                </c:pt>
                <c:pt idx="8">
                  <c:v>2009</c:v>
                </c:pt>
              </c:numCache>
            </c:numRef>
          </c:cat>
          <c:val>
            <c:numRef>
              <c:f>'Fig4.7'!$M$8:$U$8</c:f>
              <c:numCache>
                <c:ptCount val="9"/>
                <c:pt idx="0">
                  <c:v>7.7531385629376475</c:v>
                </c:pt>
                <c:pt idx="1">
                  <c:v>9.184211810467522</c:v>
                </c:pt>
                <c:pt idx="2">
                  <c:v>10.615285057997397</c:v>
                </c:pt>
                <c:pt idx="3">
                  <c:v>10.621263909083975</c:v>
                </c:pt>
                <c:pt idx="4">
                  <c:v>9.983351632778296</c:v>
                </c:pt>
                <c:pt idx="5">
                  <c:v>9.11121381409139</c:v>
                </c:pt>
                <c:pt idx="6">
                  <c:v>8.6860019233365</c:v>
                </c:pt>
                <c:pt idx="7">
                  <c:v>8.642496605088525</c:v>
                </c:pt>
                <c:pt idx="8">
                  <c:v>8.206456036154451</c:v>
                </c:pt>
              </c:numCache>
            </c:numRef>
          </c:val>
          <c:smooth val="0"/>
        </c:ser>
        <c:marker val="1"/>
        <c:axId val="52231865"/>
        <c:axId val="324738"/>
      </c:lineChart>
      <c:catAx>
        <c:axId val="5223186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24738"/>
        <c:crosses val="autoZero"/>
        <c:auto val="1"/>
        <c:lblOffset val="100"/>
        <c:tickLblSkip val="1"/>
        <c:noMultiLvlLbl val="0"/>
      </c:catAx>
      <c:valAx>
        <c:axId val="324738"/>
        <c:scaling>
          <c:orientation val="minMax"/>
        </c:scaling>
        <c:axPos val="l"/>
        <c:title>
          <c:tx>
            <c:rich>
              <a:bodyPr vert="horz" rot="-5400000" anchor="ctr"/>
              <a:lstStyle/>
              <a:p>
                <a:pPr algn="ctr">
                  <a:defRPr/>
                </a:pPr>
                <a:r>
                  <a:rPr lang="en-US" cap="none" sz="1000" b="1" i="0" u="none" baseline="0">
                    <a:solidFill>
                      <a:srgbClr val="000000"/>
                    </a:solidFill>
                  </a:rPr>
                  <a:t>percentage of dwellings</a:t>
                </a:r>
              </a:p>
            </c:rich>
          </c:tx>
          <c:layout>
            <c:manualLayout>
              <c:xMode val="factor"/>
              <c:yMode val="factor"/>
              <c:x val="-0.00475"/>
              <c:y val="0.0045"/>
            </c:manualLayout>
          </c:layout>
          <c:overlay val="0"/>
          <c:spPr>
            <a:noFill/>
            <a:ln>
              <a:noFill/>
            </a:ln>
          </c:spPr>
        </c:title>
        <c:delete val="0"/>
        <c:numFmt formatCode="0" sourceLinked="0"/>
        <c:majorTickMark val="out"/>
        <c:minorTickMark val="none"/>
        <c:tickLblPos val="nextTo"/>
        <c:spPr>
          <a:ln w="3175">
            <a:solidFill>
              <a:srgbClr val="808080"/>
            </a:solidFill>
          </a:ln>
        </c:spPr>
        <c:crossAx val="52231865"/>
        <c:crossesAt val="1"/>
        <c:crossBetween val="between"/>
        <c:dispUnits/>
      </c:valAx>
      <c:spPr>
        <a:solidFill>
          <a:srgbClr val="FFFFFF"/>
        </a:solidFill>
        <a:ln w="3175">
          <a:noFill/>
        </a:ln>
      </c:spPr>
    </c:plotArea>
    <c:legend>
      <c:legendPos val="r"/>
      <c:layout>
        <c:manualLayout>
          <c:xMode val="edge"/>
          <c:yMode val="edge"/>
          <c:x val="0.0635"/>
          <c:y val="0.92675"/>
          <c:w val="0.885"/>
          <c:h val="0.05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0675"/>
          <c:w val="0.80425"/>
          <c:h val="0.90325"/>
        </c:manualLayout>
      </c:layout>
      <c:barChart>
        <c:barDir val="col"/>
        <c:grouping val="clustered"/>
        <c:varyColors val="0"/>
        <c:ser>
          <c:idx val="0"/>
          <c:order val="0"/>
          <c:tx>
            <c:strRef>
              <c:f>'Fig4.8'!$Q$5</c:f>
              <c:strCache>
                <c:ptCount val="1"/>
                <c:pt idx="0">
                  <c:v>2001</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'Fig4.8'!$P$6:$P$10</c:f>
              <c:strCache>
                <c:ptCount val="5"/>
                <c:pt idx="0">
                  <c:v>owner occupied</c:v>
                </c:pt>
                <c:pt idx="1">
                  <c:v>private rented</c:v>
                </c:pt>
                <c:pt idx="2">
                  <c:v>local authority</c:v>
                </c:pt>
                <c:pt idx="3">
                  <c:v>housing association</c:v>
                </c:pt>
                <c:pt idx="4">
                  <c:v>all dwellings</c:v>
                </c:pt>
              </c:strCache>
            </c:strRef>
          </c:cat>
          <c:val>
            <c:numRef>
              <c:f>'Fig4.8'!$Q$6:$Q$10</c:f>
              <c:numCache>
                <c:ptCount val="5"/>
                <c:pt idx="0">
                  <c:v>3.940573220606836</c:v>
                </c:pt>
                <c:pt idx="1">
                  <c:v>12.469886534441335</c:v>
                </c:pt>
                <c:pt idx="2">
                  <c:v>4.487236025065616</c:v>
                </c:pt>
                <c:pt idx="3">
                  <c:v>3.6208085213335224</c:v>
                </c:pt>
                <c:pt idx="4">
                  <c:v>4.865240857364243</c:v>
                </c:pt>
              </c:numCache>
            </c:numRef>
          </c:val>
        </c:ser>
        <c:ser>
          <c:idx val="1"/>
          <c:order val="1"/>
          <c:tx>
            <c:strRef>
              <c:f>'Fig4.8'!$R$5</c:f>
              <c:strCache>
                <c:ptCount val="1"/>
                <c:pt idx="0">
                  <c:v>2009</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'Fig4.8'!$P$6:$P$10</c:f>
              <c:strCache>
                <c:ptCount val="5"/>
                <c:pt idx="0">
                  <c:v>owner occupied</c:v>
                </c:pt>
                <c:pt idx="1">
                  <c:v>private rented</c:v>
                </c:pt>
                <c:pt idx="2">
                  <c:v>local authority</c:v>
                </c:pt>
                <c:pt idx="3">
                  <c:v>housing association</c:v>
                </c:pt>
                <c:pt idx="4">
                  <c:v>all dwellings</c:v>
                </c:pt>
              </c:strCache>
            </c:strRef>
          </c:cat>
          <c:val>
            <c:numRef>
              <c:f>'Fig4.8'!$R$6:$R$10</c:f>
              <c:numCache>
                <c:ptCount val="5"/>
                <c:pt idx="0">
                  <c:v>2.4928573194848314</c:v>
                </c:pt>
                <c:pt idx="1">
                  <c:v>5.726807046062302</c:v>
                </c:pt>
                <c:pt idx="2">
                  <c:v>3.9779531139460675</c:v>
                </c:pt>
                <c:pt idx="3">
                  <c:v>2.5548888834797845</c:v>
                </c:pt>
                <c:pt idx="4">
                  <c:v>3.1383097277608143</c:v>
                </c:pt>
              </c:numCache>
            </c:numRef>
          </c:val>
        </c:ser>
        <c:axId val="2922643"/>
        <c:axId val="26303788"/>
      </c:barChart>
      <c:catAx>
        <c:axId val="2922643"/>
        <c:scaling>
          <c:orientation val="minMax"/>
        </c:scaling>
        <c:axPos val="b"/>
        <c:delete val="0"/>
        <c:numFmt formatCode="General" sourceLinked="1"/>
        <c:majorTickMark val="out"/>
        <c:minorTickMark val="none"/>
        <c:tickLblPos val="nextTo"/>
        <c:spPr>
          <a:ln w="3175">
            <a:solidFill>
              <a:srgbClr val="808080"/>
            </a:solidFill>
          </a:ln>
        </c:spPr>
        <c:crossAx val="26303788"/>
        <c:crosses val="autoZero"/>
        <c:auto val="1"/>
        <c:lblOffset val="100"/>
        <c:tickLblSkip val="1"/>
        <c:noMultiLvlLbl val="0"/>
      </c:catAx>
      <c:valAx>
        <c:axId val="2630378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dwellings</a:t>
                </a:r>
              </a:p>
            </c:rich>
          </c:tx>
          <c:layout>
            <c:manualLayout>
              <c:xMode val="factor"/>
              <c:yMode val="factor"/>
              <c:x val="-0.00525"/>
              <c:y val="0"/>
            </c:manualLayout>
          </c:layout>
          <c:overlay val="0"/>
          <c:spPr>
            <a:noFill/>
            <a:ln>
              <a:noFill/>
            </a:ln>
          </c:spPr>
        </c:title>
        <c:delete val="0"/>
        <c:numFmt formatCode="0" sourceLinked="0"/>
        <c:majorTickMark val="out"/>
        <c:minorTickMark val="none"/>
        <c:tickLblPos val="nextTo"/>
        <c:spPr>
          <a:ln w="3175">
            <a:solidFill>
              <a:srgbClr val="808080"/>
            </a:solidFill>
          </a:ln>
        </c:spPr>
        <c:crossAx val="2922643"/>
        <c:crossesAt val="1"/>
        <c:crossBetween val="between"/>
        <c:dispUnits/>
      </c:valAx>
      <c:spPr>
        <a:solidFill>
          <a:srgbClr val="FFFFFF"/>
        </a:solidFill>
        <a:ln w="3175">
          <a:noFill/>
        </a:ln>
      </c:spPr>
    </c:plotArea>
    <c:legend>
      <c:legendPos val="r"/>
      <c:layout>
        <c:manualLayout>
          <c:xMode val="edge"/>
          <c:yMode val="edge"/>
          <c:x val="0.408"/>
          <c:y val="0.93275"/>
          <c:w val="0.171"/>
          <c:h val="0.058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2</xdr:row>
      <xdr:rowOff>85725</xdr:rowOff>
    </xdr:from>
    <xdr:to>
      <xdr:col>6</xdr:col>
      <xdr:colOff>581025</xdr:colOff>
      <xdr:row>16</xdr:row>
      <xdr:rowOff>161925</xdr:rowOff>
    </xdr:to>
    <xdr:graphicFrame>
      <xdr:nvGraphicFramePr>
        <xdr:cNvPr id="1" name="Chart 2"/>
        <xdr:cNvGraphicFramePr/>
      </xdr:nvGraphicFramePr>
      <xdr:xfrm>
        <a:off x="581025" y="466725"/>
        <a:ext cx="4572000" cy="31051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2</xdr:row>
      <xdr:rowOff>9525</xdr:rowOff>
    </xdr:from>
    <xdr:to>
      <xdr:col>7</xdr:col>
      <xdr:colOff>66675</xdr:colOff>
      <xdr:row>14</xdr:row>
      <xdr:rowOff>180975</xdr:rowOff>
    </xdr:to>
    <xdr:graphicFrame>
      <xdr:nvGraphicFramePr>
        <xdr:cNvPr id="1" name="Chart 3"/>
        <xdr:cNvGraphicFramePr/>
      </xdr:nvGraphicFramePr>
      <xdr:xfrm>
        <a:off x="752475" y="504825"/>
        <a:ext cx="4572000" cy="3019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2</xdr:row>
      <xdr:rowOff>57150</xdr:rowOff>
    </xdr:from>
    <xdr:to>
      <xdr:col>8</xdr:col>
      <xdr:colOff>209550</xdr:colOff>
      <xdr:row>18</xdr:row>
      <xdr:rowOff>9525</xdr:rowOff>
    </xdr:to>
    <xdr:graphicFrame>
      <xdr:nvGraphicFramePr>
        <xdr:cNvPr id="1" name="Chart 2"/>
        <xdr:cNvGraphicFramePr/>
      </xdr:nvGraphicFramePr>
      <xdr:xfrm>
        <a:off x="504825" y="552450"/>
        <a:ext cx="5572125" cy="3629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xdr:row>
      <xdr:rowOff>180975</xdr:rowOff>
    </xdr:from>
    <xdr:to>
      <xdr:col>8</xdr:col>
      <xdr:colOff>466725</xdr:colOff>
      <xdr:row>20</xdr:row>
      <xdr:rowOff>66675</xdr:rowOff>
    </xdr:to>
    <xdr:graphicFrame>
      <xdr:nvGraphicFramePr>
        <xdr:cNvPr id="1" name="Chart 7"/>
        <xdr:cNvGraphicFramePr/>
      </xdr:nvGraphicFramePr>
      <xdr:xfrm>
        <a:off x="666750" y="590550"/>
        <a:ext cx="4676775" cy="36385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3</xdr:row>
      <xdr:rowOff>28575</xdr:rowOff>
    </xdr:from>
    <xdr:to>
      <xdr:col>10</xdr:col>
      <xdr:colOff>504825</xdr:colOff>
      <xdr:row>24</xdr:row>
      <xdr:rowOff>152400</xdr:rowOff>
    </xdr:to>
    <xdr:graphicFrame>
      <xdr:nvGraphicFramePr>
        <xdr:cNvPr id="1" name="Chart 1"/>
        <xdr:cNvGraphicFramePr/>
      </xdr:nvGraphicFramePr>
      <xdr:xfrm>
        <a:off x="762000" y="581025"/>
        <a:ext cx="6962775" cy="4591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53</xdr:row>
      <xdr:rowOff>95250</xdr:rowOff>
    </xdr:from>
    <xdr:to>
      <xdr:col>9</xdr:col>
      <xdr:colOff>419100</xdr:colOff>
      <xdr:row>77</xdr:row>
      <xdr:rowOff>38100</xdr:rowOff>
    </xdr:to>
    <xdr:graphicFrame>
      <xdr:nvGraphicFramePr>
        <xdr:cNvPr id="1" name="Chart 1"/>
        <xdr:cNvGraphicFramePr/>
      </xdr:nvGraphicFramePr>
      <xdr:xfrm>
        <a:off x="2943225" y="10191750"/>
        <a:ext cx="7029450" cy="45148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xdr:row>
      <xdr:rowOff>0</xdr:rowOff>
    </xdr:from>
    <xdr:to>
      <xdr:col>6</xdr:col>
      <xdr:colOff>276225</xdr:colOff>
      <xdr:row>29</xdr:row>
      <xdr:rowOff>0</xdr:rowOff>
    </xdr:to>
    <xdr:pic>
      <xdr:nvPicPr>
        <xdr:cNvPr id="2" name="Picture 124"/>
        <xdr:cNvPicPr preferRelativeResize="1">
          <a:picLocks noChangeAspect="1"/>
        </xdr:cNvPicPr>
      </xdr:nvPicPr>
      <xdr:blipFill>
        <a:blip r:embed="rId2"/>
        <a:stretch>
          <a:fillRect/>
        </a:stretch>
      </xdr:blipFill>
      <xdr:spPr>
        <a:xfrm>
          <a:off x="609600" y="571500"/>
          <a:ext cx="5429250" cy="4953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9</xdr:col>
      <xdr:colOff>381000</xdr:colOff>
      <xdr:row>17</xdr:row>
      <xdr:rowOff>76200</xdr:rowOff>
    </xdr:to>
    <xdr:graphicFrame>
      <xdr:nvGraphicFramePr>
        <xdr:cNvPr id="1" name="Chart 2"/>
        <xdr:cNvGraphicFramePr/>
      </xdr:nvGraphicFramePr>
      <xdr:xfrm>
        <a:off x="609600" y="571500"/>
        <a:ext cx="5629275" cy="34671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180975</xdr:rowOff>
    </xdr:from>
    <xdr:to>
      <xdr:col>9</xdr:col>
      <xdr:colOff>257175</xdr:colOff>
      <xdr:row>15</xdr:row>
      <xdr:rowOff>57150</xdr:rowOff>
    </xdr:to>
    <xdr:graphicFrame>
      <xdr:nvGraphicFramePr>
        <xdr:cNvPr id="1" name="Chart 2"/>
        <xdr:cNvGraphicFramePr/>
      </xdr:nvGraphicFramePr>
      <xdr:xfrm>
        <a:off x="609600" y="571500"/>
        <a:ext cx="5267325" cy="3486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B1:Q34"/>
  <sheetViews>
    <sheetView tabSelected="1" zoomScalePageLayoutView="0" workbookViewId="0" topLeftCell="A1">
      <selection activeCell="H23" sqref="H23"/>
    </sheetView>
  </sheetViews>
  <sheetFormatPr defaultColWidth="9.140625" defaultRowHeight="15"/>
  <cols>
    <col min="1" max="1" width="5.00390625" style="2" customWidth="1"/>
    <col min="2" max="2" width="7.7109375" style="2" customWidth="1"/>
    <col min="3" max="16384" width="9.140625" style="2" customWidth="1"/>
  </cols>
  <sheetData>
    <row r="1" ht="15.75">
      <c r="B1" s="23" t="s">
        <v>32</v>
      </c>
    </row>
    <row r="2" ht="15.75">
      <c r="B2" s="24" t="s">
        <v>35</v>
      </c>
    </row>
    <row r="4" ht="15">
      <c r="B4" s="25" t="s">
        <v>33</v>
      </c>
    </row>
    <row r="5" spans="2:3" ht="15">
      <c r="B5" s="27" t="s">
        <v>36</v>
      </c>
      <c r="C5" s="26" t="s">
        <v>44</v>
      </c>
    </row>
    <row r="6" spans="2:3" ht="15">
      <c r="B6" s="27" t="s">
        <v>37</v>
      </c>
      <c r="C6" s="26" t="s">
        <v>45</v>
      </c>
    </row>
    <row r="7" spans="2:3" ht="15">
      <c r="B7" s="27" t="s">
        <v>38</v>
      </c>
      <c r="C7" s="26" t="s">
        <v>46</v>
      </c>
    </row>
    <row r="8" spans="2:3" ht="17.25">
      <c r="B8" s="27" t="s">
        <v>39</v>
      </c>
      <c r="C8" s="26" t="s">
        <v>47</v>
      </c>
    </row>
    <row r="9" spans="2:4" ht="15">
      <c r="B9" s="27" t="s">
        <v>40</v>
      </c>
      <c r="C9" s="26" t="s">
        <v>48</v>
      </c>
      <c r="D9" s="28"/>
    </row>
    <row r="10" spans="2:4" ht="15">
      <c r="B10" s="27" t="s">
        <v>41</v>
      </c>
      <c r="C10" s="26" t="s">
        <v>49</v>
      </c>
      <c r="D10" s="28"/>
    </row>
    <row r="11" spans="2:4" ht="15">
      <c r="B11" s="27" t="s">
        <v>42</v>
      </c>
      <c r="C11" s="26" t="s">
        <v>50</v>
      </c>
      <c r="D11" s="28"/>
    </row>
    <row r="12" spans="2:4" ht="15">
      <c r="B12" s="27" t="s">
        <v>43</v>
      </c>
      <c r="C12" s="26" t="s">
        <v>51</v>
      </c>
      <c r="D12" s="28"/>
    </row>
    <row r="13" spans="3:4" ht="15">
      <c r="C13" s="28"/>
      <c r="D13" s="28"/>
    </row>
    <row r="14" ht="15">
      <c r="B14" s="25" t="s">
        <v>34</v>
      </c>
    </row>
    <row r="15" spans="2:6" ht="15">
      <c r="B15" s="29" t="s">
        <v>80</v>
      </c>
      <c r="C15" s="26" t="s">
        <v>31</v>
      </c>
      <c r="D15" s="26"/>
      <c r="E15" s="26"/>
      <c r="F15" s="26"/>
    </row>
    <row r="16" spans="2:6" ht="15">
      <c r="B16" s="29" t="s">
        <v>81</v>
      </c>
      <c r="C16" s="26" t="s">
        <v>56</v>
      </c>
      <c r="D16" s="26"/>
      <c r="E16" s="26"/>
      <c r="F16" s="26"/>
    </row>
    <row r="17" spans="2:6" ht="15">
      <c r="B17" s="29" t="s">
        <v>82</v>
      </c>
      <c r="C17" s="26" t="s">
        <v>59</v>
      </c>
      <c r="D17" s="26"/>
      <c r="E17" s="26"/>
      <c r="F17" s="26"/>
    </row>
    <row r="18" spans="2:6" ht="15">
      <c r="B18" s="29" t="s">
        <v>83</v>
      </c>
      <c r="C18" s="26" t="s">
        <v>60</v>
      </c>
      <c r="D18" s="26"/>
      <c r="E18" s="26"/>
      <c r="F18" s="26"/>
    </row>
    <row r="19" spans="2:17" ht="15.75">
      <c r="B19" s="29" t="s">
        <v>84</v>
      </c>
      <c r="C19" s="26" t="s">
        <v>95</v>
      </c>
      <c r="D19" s="26"/>
      <c r="E19" s="26"/>
      <c r="F19" s="26"/>
      <c r="G19" s="98"/>
      <c r="H19" s="98"/>
      <c r="I19" s="98"/>
      <c r="J19" s="98"/>
      <c r="K19" s="98"/>
      <c r="L19" s="98"/>
      <c r="M19" s="98"/>
      <c r="N19" s="98"/>
      <c r="O19" s="98"/>
      <c r="P19" s="98"/>
      <c r="Q19" s="98"/>
    </row>
    <row r="20" spans="2:12" ht="17.25">
      <c r="B20" s="29" t="s">
        <v>85</v>
      </c>
      <c r="C20" s="26" t="s">
        <v>96</v>
      </c>
      <c r="D20" s="26"/>
      <c r="E20" s="26"/>
      <c r="F20" s="26"/>
      <c r="G20" s="98"/>
      <c r="H20" s="98"/>
      <c r="I20" s="98"/>
      <c r="J20" s="98"/>
      <c r="K20" s="98"/>
      <c r="L20" s="98"/>
    </row>
    <row r="21" spans="2:6" ht="15">
      <c r="B21" s="29" t="s">
        <v>86</v>
      </c>
      <c r="C21" s="26" t="s">
        <v>94</v>
      </c>
      <c r="D21" s="26"/>
      <c r="E21" s="26"/>
      <c r="F21" s="26"/>
    </row>
    <row r="22" spans="2:6" ht="15">
      <c r="B22" s="29" t="s">
        <v>87</v>
      </c>
      <c r="C22" s="26" t="s">
        <v>62</v>
      </c>
      <c r="D22" s="26"/>
      <c r="E22" s="26"/>
      <c r="F22" s="26"/>
    </row>
    <row r="23" spans="2:6" ht="15">
      <c r="B23" s="29" t="s">
        <v>88</v>
      </c>
      <c r="C23" s="26" t="s">
        <v>64</v>
      </c>
      <c r="D23" s="26"/>
      <c r="E23" s="26"/>
      <c r="F23" s="26"/>
    </row>
    <row r="24" spans="2:6" ht="15">
      <c r="B24" s="29" t="s">
        <v>89</v>
      </c>
      <c r="C24" s="26" t="s">
        <v>65</v>
      </c>
      <c r="D24" s="26"/>
      <c r="E24" s="26"/>
      <c r="F24" s="26"/>
    </row>
    <row r="25" spans="2:6" ht="15">
      <c r="B25" s="29" t="s">
        <v>90</v>
      </c>
      <c r="C25" s="26" t="s">
        <v>66</v>
      </c>
      <c r="D25" s="26"/>
      <c r="E25" s="26"/>
      <c r="F25" s="26"/>
    </row>
    <row r="26" spans="2:6" ht="15">
      <c r="B26" s="29" t="s">
        <v>91</v>
      </c>
      <c r="C26" s="26" t="s">
        <v>67</v>
      </c>
      <c r="D26" s="26"/>
      <c r="E26" s="26"/>
      <c r="F26" s="26"/>
    </row>
    <row r="27" spans="2:6" ht="15">
      <c r="B27" s="29" t="s">
        <v>92</v>
      </c>
      <c r="C27" s="26" t="s">
        <v>68</v>
      </c>
      <c r="D27" s="26"/>
      <c r="E27" s="26"/>
      <c r="F27" s="26"/>
    </row>
    <row r="28" spans="2:6" ht="13.5" customHeight="1">
      <c r="B28" s="29" t="s">
        <v>93</v>
      </c>
      <c r="C28" s="26" t="s">
        <v>69</v>
      </c>
      <c r="D28" s="26"/>
      <c r="E28" s="26"/>
      <c r="F28" s="26"/>
    </row>
    <row r="34" ht="15.75">
      <c r="D34" s="1"/>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46"/>
  </sheetPr>
  <dimension ref="B2:H32"/>
  <sheetViews>
    <sheetView workbookViewId="0" topLeftCell="A1">
      <selection activeCell="E23" sqref="E23"/>
    </sheetView>
  </sheetViews>
  <sheetFormatPr defaultColWidth="9.140625" defaultRowHeight="15"/>
  <cols>
    <col min="1" max="1" width="9.140625" style="2" customWidth="1"/>
    <col min="2" max="2" width="23.140625" style="2" customWidth="1"/>
    <col min="3" max="3" width="22.28125" style="2" customWidth="1"/>
    <col min="4" max="4" width="22.421875" style="2" customWidth="1"/>
    <col min="5" max="5" width="9.140625" style="2" customWidth="1"/>
    <col min="6" max="6" width="22.28125" style="2" customWidth="1"/>
    <col min="7" max="16384" width="9.140625" style="2" customWidth="1"/>
  </cols>
  <sheetData>
    <row r="2" ht="15.75">
      <c r="B2" s="53" t="s">
        <v>31</v>
      </c>
    </row>
    <row r="4" spans="2:4" ht="15">
      <c r="B4" s="42" t="s">
        <v>7</v>
      </c>
      <c r="C4" s="4"/>
      <c r="D4" s="4"/>
    </row>
    <row r="5" spans="2:6" ht="20.25" customHeight="1">
      <c r="B5" s="43"/>
      <c r="C5" s="44" t="s">
        <v>52</v>
      </c>
      <c r="D5" s="44" t="s">
        <v>53</v>
      </c>
      <c r="E5" s="5"/>
      <c r="F5" s="21"/>
    </row>
    <row r="6" spans="2:6" ht="15.75" customHeight="1">
      <c r="B6" s="50"/>
      <c r="C6" s="20"/>
      <c r="D6" s="8" t="s">
        <v>54</v>
      </c>
      <c r="E6" s="5"/>
      <c r="F6" s="21"/>
    </row>
    <row r="7" spans="2:6" ht="18" customHeight="1">
      <c r="B7" s="45" t="s">
        <v>2</v>
      </c>
      <c r="C7" s="46">
        <v>52.8551207087945</v>
      </c>
      <c r="D7" s="46">
        <v>25.130105387535952</v>
      </c>
      <c r="E7" s="5"/>
      <c r="F7" s="22"/>
    </row>
    <row r="8" spans="2:6" ht="15">
      <c r="B8" s="45" t="s">
        <v>3</v>
      </c>
      <c r="C8" s="46">
        <v>66.29891078031477</v>
      </c>
      <c r="D8" s="46">
        <v>36.756551400811546</v>
      </c>
      <c r="E8" s="5"/>
      <c r="F8" s="22"/>
    </row>
    <row r="9" spans="2:6" ht="15">
      <c r="B9" s="45" t="s">
        <v>4</v>
      </c>
      <c r="C9" s="46">
        <v>57.10856457951877</v>
      </c>
      <c r="D9" s="46">
        <v>43.62007749961648</v>
      </c>
      <c r="E9" s="5"/>
      <c r="F9" s="5"/>
    </row>
    <row r="10" spans="2:6" ht="15">
      <c r="B10" s="45" t="s">
        <v>6</v>
      </c>
      <c r="C10" s="46">
        <v>47.094144780079354</v>
      </c>
      <c r="D10" s="46">
        <v>31.384585270468726</v>
      </c>
      <c r="E10" s="5"/>
      <c r="F10" s="5"/>
    </row>
    <row r="11" spans="2:6" s="39" customFormat="1" ht="18.75" customHeight="1">
      <c r="B11" s="47" t="s">
        <v>15</v>
      </c>
      <c r="C11" s="48">
        <v>54.85110208340404</v>
      </c>
      <c r="D11" s="48">
        <v>29.05012192240074</v>
      </c>
      <c r="E11" s="38"/>
      <c r="F11" s="38"/>
    </row>
    <row r="12" spans="2:6" ht="15">
      <c r="B12" s="49"/>
      <c r="C12" s="46"/>
      <c r="D12" s="8" t="s">
        <v>14</v>
      </c>
      <c r="E12" s="5"/>
      <c r="F12" s="5"/>
    </row>
    <row r="13" spans="2:8" ht="18.75" customHeight="1">
      <c r="B13" s="45" t="s">
        <v>2</v>
      </c>
      <c r="C13" s="51">
        <v>7908.643</v>
      </c>
      <c r="D13" s="51">
        <v>3760.185</v>
      </c>
      <c r="E13" s="5"/>
      <c r="F13" s="32"/>
      <c r="G13" s="33"/>
      <c r="H13" s="34"/>
    </row>
    <row r="14" spans="2:8" ht="15">
      <c r="B14" s="45" t="s">
        <v>3</v>
      </c>
      <c r="C14" s="51">
        <v>2378.61</v>
      </c>
      <c r="D14" s="51">
        <v>1318.717</v>
      </c>
      <c r="E14" s="5"/>
      <c r="F14" s="32"/>
      <c r="G14" s="33"/>
      <c r="H14" s="34"/>
    </row>
    <row r="15" spans="2:8" ht="15">
      <c r="B15" s="45" t="s">
        <v>4</v>
      </c>
      <c r="C15" s="51">
        <v>1034.886</v>
      </c>
      <c r="D15" s="51">
        <v>790.456</v>
      </c>
      <c r="E15" s="5"/>
      <c r="F15" s="32"/>
      <c r="G15" s="33"/>
      <c r="H15" s="34"/>
    </row>
    <row r="16" spans="2:8" ht="15">
      <c r="B16" s="45" t="s">
        <v>6</v>
      </c>
      <c r="C16" s="51">
        <v>928.689</v>
      </c>
      <c r="D16" s="51">
        <v>618.899</v>
      </c>
      <c r="E16" s="5"/>
      <c r="F16" s="32"/>
      <c r="G16" s="33"/>
      <c r="H16" s="33"/>
    </row>
    <row r="17" spans="2:8" s="41" customFormat="1" ht="18.75" customHeight="1">
      <c r="B17" s="47" t="s">
        <v>15</v>
      </c>
      <c r="C17" s="52">
        <v>12250.828</v>
      </c>
      <c r="D17" s="52">
        <v>6488.257</v>
      </c>
      <c r="E17" s="38"/>
      <c r="F17" s="37"/>
      <c r="G17" s="40"/>
      <c r="H17" s="40"/>
    </row>
    <row r="18" spans="2:8" ht="15">
      <c r="B18" s="15" t="s">
        <v>55</v>
      </c>
      <c r="C18" s="5"/>
      <c r="D18" s="5"/>
      <c r="E18" s="5"/>
      <c r="F18" s="5"/>
      <c r="G18" s="5"/>
      <c r="H18" s="5"/>
    </row>
    <row r="19" spans="2:8" ht="15">
      <c r="B19" s="5"/>
      <c r="C19" s="5"/>
      <c r="D19" s="5"/>
      <c r="E19" s="5"/>
      <c r="F19" s="5"/>
      <c r="G19" s="5"/>
      <c r="H19" s="5"/>
    </row>
    <row r="20" spans="2:6" ht="15">
      <c r="B20" s="5"/>
      <c r="C20" s="5"/>
      <c r="D20" s="5"/>
      <c r="E20" s="5"/>
      <c r="F20" s="5"/>
    </row>
    <row r="21" spans="2:6" ht="15">
      <c r="B21" s="5"/>
      <c r="C21" s="5"/>
      <c r="D21" s="5"/>
      <c r="E21" s="5"/>
      <c r="F21" s="5"/>
    </row>
    <row r="22" spans="2:6" ht="15">
      <c r="B22" s="5"/>
      <c r="C22" s="5"/>
      <c r="D22" s="5"/>
      <c r="E22" s="5"/>
      <c r="F22" s="5"/>
    </row>
    <row r="23" spans="2:6" ht="15">
      <c r="B23" s="5"/>
      <c r="C23" s="5"/>
      <c r="D23" s="5"/>
      <c r="E23" s="5"/>
      <c r="F23" s="5"/>
    </row>
    <row r="24" spans="2:6" ht="15">
      <c r="B24" s="5"/>
      <c r="C24" s="5"/>
      <c r="D24" s="5"/>
      <c r="E24" s="5"/>
      <c r="F24" s="5"/>
    </row>
    <row r="26" ht="15">
      <c r="D26" s="35"/>
    </row>
    <row r="27" ht="15">
      <c r="D27" s="35"/>
    </row>
    <row r="28" ht="15">
      <c r="D28" s="35"/>
    </row>
    <row r="29" ht="15">
      <c r="D29" s="35"/>
    </row>
    <row r="30" ht="15">
      <c r="D30" s="35"/>
    </row>
    <row r="31" ht="15">
      <c r="D31" s="35"/>
    </row>
    <row r="32" ht="15.75">
      <c r="D32" s="36"/>
    </row>
  </sheetData>
  <sheetProtection/>
  <printOptions/>
  <pageMargins left="0.7" right="0.7" top="0.75" bottom="0.75" header="0.3" footer="0.3"/>
  <pageSetup horizontalDpi="600" verticalDpi="600" orientation="portrait" paperSize="9" scale="82" r:id="rId1"/>
</worksheet>
</file>

<file path=xl/worksheets/sheet11.xml><?xml version="1.0" encoding="utf-8"?>
<worksheet xmlns="http://schemas.openxmlformats.org/spreadsheetml/2006/main" xmlns:r="http://schemas.openxmlformats.org/officeDocument/2006/relationships">
  <sheetPr>
    <tabColor indexed="41"/>
  </sheetPr>
  <dimension ref="B2:G21"/>
  <sheetViews>
    <sheetView zoomScalePageLayoutView="0" workbookViewId="0" topLeftCell="A1">
      <selection activeCell="C24" sqref="C24"/>
    </sheetView>
  </sheetViews>
  <sheetFormatPr defaultColWidth="9.140625" defaultRowHeight="15"/>
  <cols>
    <col min="1" max="1" width="9.140625" style="2" customWidth="1"/>
    <col min="2" max="2" width="19.421875" style="2" customWidth="1"/>
    <col min="3" max="3" width="16.00390625" style="2" customWidth="1"/>
    <col min="4" max="4" width="14.7109375" style="2" customWidth="1"/>
    <col min="5" max="5" width="9.421875" style="2" customWidth="1"/>
    <col min="6" max="6" width="9.28125" style="2" bestFit="1" customWidth="1"/>
    <col min="7" max="16384" width="9.140625" style="2" customWidth="1"/>
  </cols>
  <sheetData>
    <row r="2" ht="15.75">
      <c r="B2" s="53" t="s">
        <v>56</v>
      </c>
    </row>
    <row r="4" spans="2:4" ht="15">
      <c r="B4" s="42" t="s">
        <v>7</v>
      </c>
      <c r="C4" s="4"/>
      <c r="D4" s="4"/>
    </row>
    <row r="5" spans="2:4" ht="15">
      <c r="B5" s="4"/>
      <c r="C5" s="56">
        <v>1996</v>
      </c>
      <c r="D5" s="56">
        <v>2009</v>
      </c>
    </row>
    <row r="6" spans="2:4" ht="15">
      <c r="B6" s="63"/>
      <c r="D6" s="8" t="s">
        <v>14</v>
      </c>
    </row>
    <row r="7" spans="2:7" ht="15">
      <c r="B7" s="64" t="s">
        <v>26</v>
      </c>
      <c r="C7" s="78">
        <v>14764.441</v>
      </c>
      <c r="D7" s="78">
        <v>12250.828</v>
      </c>
      <c r="E7" s="5"/>
      <c r="F7" s="5"/>
      <c r="G7" s="5"/>
    </row>
    <row r="8" spans="2:7" ht="15">
      <c r="B8" s="64" t="s">
        <v>58</v>
      </c>
      <c r="C8" s="78">
        <v>9962.631</v>
      </c>
      <c r="D8" s="78">
        <v>6488.257</v>
      </c>
      <c r="E8" s="5"/>
      <c r="F8" s="5"/>
      <c r="G8" s="5"/>
    </row>
    <row r="9" spans="2:7" ht="15">
      <c r="B9" s="64" t="s">
        <v>18</v>
      </c>
      <c r="C9" s="78">
        <v>9980.116</v>
      </c>
      <c r="D9" s="78">
        <v>9176.334</v>
      </c>
      <c r="E9" s="5"/>
      <c r="F9" s="5"/>
      <c r="G9" s="5"/>
    </row>
    <row r="10" spans="2:7" ht="15">
      <c r="B10" s="43"/>
      <c r="C10" s="31"/>
      <c r="D10" s="31"/>
      <c r="E10" s="5"/>
      <c r="F10" s="5"/>
      <c r="G10" s="5"/>
    </row>
    <row r="11" spans="2:6" ht="15">
      <c r="B11" s="50"/>
      <c r="C11" s="57"/>
      <c r="D11" s="8" t="s">
        <v>54</v>
      </c>
      <c r="E11" s="5"/>
      <c r="F11" s="5"/>
    </row>
    <row r="12" spans="2:7" ht="15">
      <c r="B12" s="64" t="s">
        <v>26</v>
      </c>
      <c r="C12" s="59">
        <v>72.60698194321638</v>
      </c>
      <c r="D12" s="60">
        <v>54.85110208340404</v>
      </c>
      <c r="E12" s="5"/>
      <c r="F12" s="6"/>
      <c r="G12" s="5"/>
    </row>
    <row r="13" spans="2:7" ht="15">
      <c r="B13" s="64" t="s">
        <v>58</v>
      </c>
      <c r="C13" s="61">
        <v>48.99315653900665</v>
      </c>
      <c r="D13" s="62">
        <v>29.050121922400738</v>
      </c>
      <c r="E13" s="7"/>
      <c r="F13" s="8"/>
      <c r="G13" s="5"/>
    </row>
    <row r="14" spans="2:7" ht="15">
      <c r="B14" s="64" t="s">
        <v>18</v>
      </c>
      <c r="C14" s="61">
        <v>49.07914239375571</v>
      </c>
      <c r="D14" s="62">
        <v>41.085552175364086</v>
      </c>
      <c r="E14" s="7"/>
      <c r="F14" s="8"/>
      <c r="G14" s="5"/>
    </row>
    <row r="15" spans="2:7" ht="15">
      <c r="B15" s="31"/>
      <c r="C15" s="58"/>
      <c r="D15" s="58"/>
      <c r="E15" s="7"/>
      <c r="F15" s="7"/>
      <c r="G15" s="5"/>
    </row>
    <row r="16" spans="2:7" ht="15">
      <c r="B16" s="65" t="s">
        <v>57</v>
      </c>
      <c r="C16" s="7"/>
      <c r="D16" s="7"/>
      <c r="E16" s="7"/>
      <c r="F16" s="7"/>
      <c r="G16" s="5"/>
    </row>
    <row r="17" spans="2:7" ht="15">
      <c r="B17" s="9"/>
      <c r="C17" s="54"/>
      <c r="D17" s="54"/>
      <c r="E17" s="54"/>
      <c r="F17" s="54"/>
      <c r="G17" s="5"/>
    </row>
    <row r="18" spans="2:7" ht="15">
      <c r="B18" s="5"/>
      <c r="C18" s="10"/>
      <c r="D18" s="10"/>
      <c r="E18" s="10"/>
      <c r="F18" s="6"/>
      <c r="G18" s="5"/>
    </row>
    <row r="19" spans="2:7" ht="15">
      <c r="B19" s="5"/>
      <c r="C19" s="19"/>
      <c r="D19" s="19"/>
      <c r="E19" s="19"/>
      <c r="F19" s="19"/>
      <c r="G19" s="5"/>
    </row>
    <row r="20" spans="2:7" ht="15">
      <c r="B20" s="5"/>
      <c r="C20" s="19"/>
      <c r="D20" s="19"/>
      <c r="E20" s="19"/>
      <c r="F20" s="19"/>
      <c r="G20" s="5"/>
    </row>
    <row r="21" spans="2:7" ht="15">
      <c r="B21" s="15"/>
      <c r="C21" s="55"/>
      <c r="D21" s="55"/>
      <c r="E21" s="55"/>
      <c r="F21" s="55"/>
      <c r="G21" s="5"/>
    </row>
  </sheetData>
  <sheetProtection/>
  <printOptions/>
  <pageMargins left="0.7" right="0.7" top="0.75" bottom="0.75" header="0.3" footer="0.3"/>
  <pageSetup horizontalDpi="600" verticalDpi="600" orientation="portrait" paperSize="9" scale="72" r:id="rId1"/>
</worksheet>
</file>

<file path=xl/worksheets/sheet12.xml><?xml version="1.0" encoding="utf-8"?>
<worksheet xmlns="http://schemas.openxmlformats.org/spreadsheetml/2006/main" xmlns:r="http://schemas.openxmlformats.org/officeDocument/2006/relationships">
  <sheetPr>
    <tabColor indexed="27"/>
  </sheetPr>
  <dimension ref="B2:G20"/>
  <sheetViews>
    <sheetView zoomScalePageLayoutView="0" workbookViewId="0" topLeftCell="A1">
      <selection activeCell="E28" sqref="E28"/>
    </sheetView>
  </sheetViews>
  <sheetFormatPr defaultColWidth="9.140625" defaultRowHeight="15"/>
  <cols>
    <col min="1" max="1" width="9.140625" style="2" customWidth="1"/>
    <col min="2" max="2" width="21.57421875" style="2" customWidth="1"/>
    <col min="3" max="3" width="16.7109375" style="2" customWidth="1"/>
    <col min="4" max="4" width="20.7109375" style="2" customWidth="1"/>
    <col min="5" max="16384" width="9.140625" style="2" customWidth="1"/>
  </cols>
  <sheetData>
    <row r="2" ht="15.75">
      <c r="B2" s="53" t="s">
        <v>59</v>
      </c>
    </row>
    <row r="4" spans="2:4" ht="15">
      <c r="B4" s="42" t="s">
        <v>7</v>
      </c>
      <c r="C4" s="4"/>
      <c r="D4" s="4"/>
    </row>
    <row r="5" spans="2:7" ht="15">
      <c r="B5" s="4"/>
      <c r="C5" s="56">
        <v>1996</v>
      </c>
      <c r="D5" s="56">
        <v>2009</v>
      </c>
      <c r="E5" s="5"/>
      <c r="F5" s="5"/>
      <c r="G5" s="5"/>
    </row>
    <row r="6" spans="2:7" ht="15">
      <c r="B6" s="63"/>
      <c r="D6" s="8" t="s">
        <v>14</v>
      </c>
      <c r="E6" s="5"/>
      <c r="F6" s="5"/>
      <c r="G6" s="5"/>
    </row>
    <row r="7" spans="2:7" ht="15">
      <c r="B7" s="45" t="s">
        <v>2</v>
      </c>
      <c r="C7" s="78">
        <v>10060.49</v>
      </c>
      <c r="D7" s="78">
        <v>7908.643</v>
      </c>
      <c r="E7" s="5"/>
      <c r="F7" s="5"/>
      <c r="G7" s="5"/>
    </row>
    <row r="8" spans="2:7" ht="15">
      <c r="B8" s="45" t="s">
        <v>3</v>
      </c>
      <c r="C8" s="78">
        <v>1688.059</v>
      </c>
      <c r="D8" s="78">
        <v>2378.61</v>
      </c>
      <c r="E8" s="5"/>
      <c r="F8" s="5"/>
      <c r="G8" s="5"/>
    </row>
    <row r="9" spans="2:7" ht="15">
      <c r="B9" s="45" t="s">
        <v>4</v>
      </c>
      <c r="C9" s="78">
        <v>2526.496</v>
      </c>
      <c r="D9" s="78">
        <v>1034.886</v>
      </c>
      <c r="E9" s="5"/>
      <c r="F9" s="5"/>
      <c r="G9" s="5"/>
    </row>
    <row r="10" spans="2:7" ht="15">
      <c r="B10" s="45" t="s">
        <v>6</v>
      </c>
      <c r="C10" s="78">
        <v>489.396</v>
      </c>
      <c r="D10" s="78">
        <v>928.689</v>
      </c>
      <c r="E10" s="5"/>
      <c r="F10" s="5"/>
      <c r="G10" s="5"/>
    </row>
    <row r="11" spans="2:7" ht="19.5" customHeight="1">
      <c r="B11" s="47" t="s">
        <v>15</v>
      </c>
      <c r="C11" s="80">
        <v>14764.441</v>
      </c>
      <c r="D11" s="80">
        <v>12250.828</v>
      </c>
      <c r="E11" s="5"/>
      <c r="F11" s="5"/>
      <c r="G11" s="5"/>
    </row>
    <row r="12" spans="2:7" ht="15">
      <c r="B12" s="50"/>
      <c r="C12" s="57"/>
      <c r="D12" s="8" t="s">
        <v>54</v>
      </c>
      <c r="E12" s="5"/>
      <c r="F12" s="5"/>
      <c r="G12" s="5"/>
    </row>
    <row r="13" spans="2:7" ht="14.25" customHeight="1">
      <c r="B13" s="45" t="s">
        <v>2</v>
      </c>
      <c r="C13" s="62">
        <v>72.23987640833073</v>
      </c>
      <c r="D13" s="62">
        <v>52.8551207087945</v>
      </c>
      <c r="E13" s="5"/>
      <c r="F13" s="5"/>
      <c r="G13" s="5"/>
    </row>
    <row r="14" spans="2:7" ht="15">
      <c r="B14" s="45" t="s">
        <v>3</v>
      </c>
      <c r="C14" s="62">
        <v>84.47445762838242</v>
      </c>
      <c r="D14" s="62">
        <v>66.29891078031477</v>
      </c>
      <c r="E14" s="5"/>
      <c r="F14" s="5"/>
      <c r="G14" s="5"/>
    </row>
    <row r="15" spans="2:7" ht="15">
      <c r="B15" s="45" t="s">
        <v>4</v>
      </c>
      <c r="C15" s="62">
        <v>72.83409396290457</v>
      </c>
      <c r="D15" s="62">
        <v>57.10856457951877</v>
      </c>
      <c r="E15" s="5"/>
      <c r="F15" s="5"/>
      <c r="G15" s="5"/>
    </row>
    <row r="16" spans="2:7" ht="15">
      <c r="B16" s="45" t="s">
        <v>6</v>
      </c>
      <c r="C16" s="62">
        <v>52.00304752675353</v>
      </c>
      <c r="D16" s="62">
        <v>47.094144780079354</v>
      </c>
      <c r="E16" s="5"/>
      <c r="F16" s="5"/>
      <c r="G16" s="5"/>
    </row>
    <row r="17" spans="2:7" ht="24" customHeight="1">
      <c r="B17" s="47" t="s">
        <v>15</v>
      </c>
      <c r="C17" s="74">
        <v>72.6069819432164</v>
      </c>
      <c r="D17" s="74">
        <v>54.85110208340404</v>
      </c>
      <c r="E17" s="5"/>
      <c r="F17" s="5"/>
      <c r="G17" s="5"/>
    </row>
    <row r="18" spans="2:7" ht="15">
      <c r="B18" s="65" t="s">
        <v>57</v>
      </c>
      <c r="C18" s="7"/>
      <c r="D18" s="7"/>
      <c r="E18" s="5"/>
      <c r="F18" s="5"/>
      <c r="G18" s="5"/>
    </row>
    <row r="19" spans="2:7" ht="15">
      <c r="B19" s="5"/>
      <c r="C19" s="19"/>
      <c r="D19" s="19"/>
      <c r="E19" s="5"/>
      <c r="F19" s="5"/>
      <c r="G19" s="5"/>
    </row>
    <row r="20" spans="2:7" ht="15">
      <c r="B20" s="15"/>
      <c r="C20" s="55"/>
      <c r="D20" s="55"/>
      <c r="E20" s="5"/>
      <c r="F20" s="5"/>
      <c r="G20" s="5"/>
    </row>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27"/>
  </sheetPr>
  <dimension ref="A2:J20"/>
  <sheetViews>
    <sheetView zoomScalePageLayoutView="0" workbookViewId="0" topLeftCell="A1">
      <selection activeCell="D25" sqref="D25"/>
    </sheetView>
  </sheetViews>
  <sheetFormatPr defaultColWidth="9.140625" defaultRowHeight="15"/>
  <cols>
    <col min="1" max="1" width="3.8515625" style="2" customWidth="1"/>
    <col min="2" max="2" width="19.7109375" style="2" customWidth="1"/>
    <col min="3" max="3" width="22.140625" style="2" customWidth="1"/>
    <col min="4" max="4" width="21.7109375" style="2" customWidth="1"/>
    <col min="5" max="16384" width="9.140625" style="2" customWidth="1"/>
  </cols>
  <sheetData>
    <row r="2" ht="15.75">
      <c r="B2" s="53" t="s">
        <v>60</v>
      </c>
    </row>
    <row r="4" spans="2:7" ht="15">
      <c r="B4" s="42" t="s">
        <v>7</v>
      </c>
      <c r="C4" s="4"/>
      <c r="D4" s="4"/>
      <c r="F4" s="5"/>
      <c r="G4" s="5"/>
    </row>
    <row r="5" spans="2:7" ht="15">
      <c r="B5" s="4"/>
      <c r="C5" s="56">
        <v>1996</v>
      </c>
      <c r="D5" s="56">
        <v>2009</v>
      </c>
      <c r="E5" s="5"/>
      <c r="F5" s="5"/>
      <c r="G5" s="5"/>
    </row>
    <row r="6" spans="2:7" ht="15">
      <c r="B6" s="63"/>
      <c r="D6" s="8" t="s">
        <v>54</v>
      </c>
      <c r="E6" s="5"/>
      <c r="F6" s="5"/>
      <c r="G6" s="5"/>
    </row>
    <row r="7" spans="2:7" ht="15">
      <c r="B7" s="45" t="s">
        <v>2</v>
      </c>
      <c r="C7" s="78">
        <v>6357.213</v>
      </c>
      <c r="D7" s="78">
        <v>3760.185</v>
      </c>
      <c r="E7" s="5"/>
      <c r="F7" s="5"/>
      <c r="G7" s="5"/>
    </row>
    <row r="8" spans="2:7" ht="15">
      <c r="B8" s="45" t="s">
        <v>3</v>
      </c>
      <c r="C8" s="78">
        <v>1232.43</v>
      </c>
      <c r="D8" s="78">
        <v>1318.717</v>
      </c>
      <c r="E8" s="5"/>
      <c r="F8" s="5"/>
      <c r="G8" s="5"/>
    </row>
    <row r="9" spans="2:7" ht="15">
      <c r="B9" s="45" t="s">
        <v>4</v>
      </c>
      <c r="C9" s="78">
        <v>1937.959</v>
      </c>
      <c r="D9" s="78">
        <v>790.456</v>
      </c>
      <c r="E9" s="5"/>
      <c r="F9" s="5"/>
      <c r="G9" s="5"/>
    </row>
    <row r="10" spans="2:7" ht="13.5" customHeight="1">
      <c r="B10" s="45" t="s">
        <v>6</v>
      </c>
      <c r="C10" s="78">
        <v>435.029</v>
      </c>
      <c r="D10" s="78">
        <v>618.899</v>
      </c>
      <c r="E10" s="5"/>
      <c r="F10" s="5"/>
      <c r="G10" s="5"/>
    </row>
    <row r="11" spans="2:7" ht="25.5" customHeight="1">
      <c r="B11" s="47" t="s">
        <v>15</v>
      </c>
      <c r="C11" s="80">
        <v>9962.631</v>
      </c>
      <c r="D11" s="80">
        <v>6488.257</v>
      </c>
      <c r="E11" s="5"/>
      <c r="F11" s="5"/>
      <c r="G11" s="5"/>
    </row>
    <row r="12" spans="2:7" ht="15">
      <c r="B12" s="50"/>
      <c r="C12" s="57"/>
      <c r="D12" s="8" t="s">
        <v>14</v>
      </c>
      <c r="E12" s="5"/>
      <c r="F12" s="5"/>
      <c r="G12" s="5"/>
    </row>
    <row r="13" spans="2:7" ht="15">
      <c r="B13" s="45" t="s">
        <v>2</v>
      </c>
      <c r="C13" s="62">
        <v>45.64830156597079</v>
      </c>
      <c r="D13" s="62">
        <v>25.130105387535952</v>
      </c>
      <c r="E13" s="5"/>
      <c r="F13" s="5"/>
      <c r="G13" s="5"/>
    </row>
    <row r="14" spans="2:7" ht="15">
      <c r="B14" s="45" t="s">
        <v>3</v>
      </c>
      <c r="C14" s="62">
        <v>61.67370679280011</v>
      </c>
      <c r="D14" s="62">
        <v>36.756551400811546</v>
      </c>
      <c r="E14" s="5"/>
      <c r="F14" s="5"/>
      <c r="G14" s="5"/>
    </row>
    <row r="15" spans="1:10" ht="15">
      <c r="A15" s="41"/>
      <c r="B15" s="45" t="s">
        <v>4</v>
      </c>
      <c r="C15" s="62">
        <v>55.86768706629917</v>
      </c>
      <c r="D15" s="62">
        <v>43.62007749961648</v>
      </c>
      <c r="E15" s="5"/>
      <c r="F15" s="16"/>
      <c r="G15" s="16"/>
      <c r="H15" s="41"/>
      <c r="I15" s="41"/>
      <c r="J15" s="41"/>
    </row>
    <row r="16" spans="2:7" ht="15">
      <c r="B16" s="45" t="s">
        <v>6</v>
      </c>
      <c r="C16" s="62">
        <v>46.2260291512723</v>
      </c>
      <c r="D16" s="62">
        <v>31.384585270468726</v>
      </c>
      <c r="E16" s="5"/>
      <c r="F16" s="5"/>
      <c r="G16" s="5"/>
    </row>
    <row r="17" spans="2:7" ht="24" customHeight="1">
      <c r="B17" s="47" t="s">
        <v>15</v>
      </c>
      <c r="C17" s="74">
        <v>48.99315653900665</v>
      </c>
      <c r="D17" s="74">
        <v>29.050121922400738</v>
      </c>
      <c r="E17" s="5"/>
      <c r="F17" s="5"/>
      <c r="G17" s="5"/>
    </row>
    <row r="18" spans="2:7" ht="15">
      <c r="B18" s="65" t="s">
        <v>57</v>
      </c>
      <c r="C18" s="7"/>
      <c r="D18" s="7"/>
      <c r="E18" s="5"/>
      <c r="F18" s="5"/>
      <c r="G18" s="5"/>
    </row>
    <row r="19" spans="2:7" ht="15">
      <c r="B19" s="17"/>
      <c r="C19" s="19"/>
      <c r="D19" s="19"/>
      <c r="E19" s="5"/>
      <c r="F19" s="5"/>
      <c r="G19" s="5"/>
    </row>
    <row r="20" spans="2:7" ht="15">
      <c r="B20" s="9"/>
      <c r="C20" s="5"/>
      <c r="D20" s="5"/>
      <c r="E20" s="5"/>
      <c r="F20" s="5"/>
      <c r="G20" s="5"/>
    </row>
  </sheetData>
  <sheetProtection/>
  <printOptions/>
  <pageMargins left="0.7" right="0.7" top="0.75" bottom="0.75" header="0.3" footer="0.3"/>
  <pageSetup horizontalDpi="600" verticalDpi="600" orientation="portrait" paperSize="9" scale="66" r:id="rId1"/>
  <colBreaks count="1" manualBreakCount="1">
    <brk id="8" max="65535" man="1"/>
  </colBreaks>
</worksheet>
</file>

<file path=xl/worksheets/sheet14.xml><?xml version="1.0" encoding="utf-8"?>
<worksheet xmlns="http://schemas.openxmlformats.org/spreadsheetml/2006/main" xmlns:r="http://schemas.openxmlformats.org/officeDocument/2006/relationships">
  <sheetPr>
    <tabColor indexed="10"/>
  </sheetPr>
  <dimension ref="B2:G27"/>
  <sheetViews>
    <sheetView zoomScalePageLayoutView="0" workbookViewId="0" topLeftCell="A1">
      <selection activeCell="I13" sqref="I13"/>
    </sheetView>
  </sheetViews>
  <sheetFormatPr defaultColWidth="9.140625" defaultRowHeight="15"/>
  <cols>
    <col min="1" max="1" width="9.140625" style="2" customWidth="1"/>
    <col min="2" max="2" width="22.7109375" style="2" customWidth="1"/>
    <col min="3" max="6" width="11.7109375" style="2" customWidth="1"/>
    <col min="7" max="16384" width="9.140625" style="2" customWidth="1"/>
  </cols>
  <sheetData>
    <row r="2" spans="2:6" ht="33" customHeight="1">
      <c r="B2" s="249" t="s">
        <v>149</v>
      </c>
      <c r="C2" s="250"/>
      <c r="D2" s="250"/>
      <c r="E2" s="250"/>
      <c r="F2" s="250"/>
    </row>
    <row r="3" spans="2:6" ht="10.5" customHeight="1">
      <c r="B3" s="180"/>
      <c r="C3" s="168"/>
      <c r="D3" s="168"/>
      <c r="E3" s="168"/>
      <c r="F3" s="168"/>
    </row>
    <row r="4" ht="15">
      <c r="B4" s="181" t="s">
        <v>119</v>
      </c>
    </row>
    <row r="5" spans="2:6" s="5" customFormat="1" ht="26.25">
      <c r="B5" s="170"/>
      <c r="C5" s="179" t="s">
        <v>120</v>
      </c>
      <c r="D5" s="179" t="s">
        <v>121</v>
      </c>
      <c r="E5" s="179" t="s">
        <v>122</v>
      </c>
      <c r="F5" s="179" t="s">
        <v>123</v>
      </c>
    </row>
    <row r="6" spans="2:6" s="5" customFormat="1" ht="20.25" customHeight="1">
      <c r="B6" s="171"/>
      <c r="C6" s="172"/>
      <c r="D6" s="172"/>
      <c r="F6" s="69" t="s">
        <v>147</v>
      </c>
    </row>
    <row r="7" spans="2:5" s="5" customFormat="1" ht="15">
      <c r="B7" s="172" t="s">
        <v>61</v>
      </c>
      <c r="C7" s="172"/>
      <c r="D7" s="172"/>
      <c r="E7" s="172"/>
    </row>
    <row r="8" spans="2:6" s="5" customFormat="1" ht="15">
      <c r="B8" s="172" t="s">
        <v>20</v>
      </c>
      <c r="C8" s="173">
        <v>87.09099999999998</v>
      </c>
      <c r="D8" s="173">
        <v>311.1080000000001</v>
      </c>
      <c r="E8" s="173">
        <v>44.888999999999996</v>
      </c>
      <c r="F8" s="173">
        <v>443.0880000000003</v>
      </c>
    </row>
    <row r="9" spans="2:6" s="5" customFormat="1" ht="15">
      <c r="B9" s="172" t="s">
        <v>21</v>
      </c>
      <c r="C9" s="173">
        <v>102.809</v>
      </c>
      <c r="D9" s="173">
        <v>160.36100000000005</v>
      </c>
      <c r="E9" s="173">
        <v>43.255</v>
      </c>
      <c r="F9" s="173">
        <v>306.425</v>
      </c>
    </row>
    <row r="10" spans="2:6" s="5" customFormat="1" ht="15">
      <c r="B10" s="172" t="s">
        <v>22</v>
      </c>
      <c r="C10" s="173">
        <v>154.218</v>
      </c>
      <c r="D10" s="173">
        <v>129.56</v>
      </c>
      <c r="E10" s="173">
        <v>63.27699999999999</v>
      </c>
      <c r="F10" s="173">
        <v>347.055</v>
      </c>
    </row>
    <row r="11" spans="2:7" s="5" customFormat="1" ht="15">
      <c r="B11" s="172" t="s">
        <v>23</v>
      </c>
      <c r="C11" s="173">
        <v>201.37600000000003</v>
      </c>
      <c r="D11" s="173">
        <v>150.99199999999993</v>
      </c>
      <c r="E11" s="173">
        <v>93.96699999999998</v>
      </c>
      <c r="F11" s="173">
        <v>446.335</v>
      </c>
      <c r="G11" s="16"/>
    </row>
    <row r="12" spans="2:6" s="5" customFormat="1" ht="15">
      <c r="B12" s="172" t="s">
        <v>24</v>
      </c>
      <c r="C12" s="173">
        <v>481.1070000000001</v>
      </c>
      <c r="D12" s="173">
        <v>128.96100000000004</v>
      </c>
      <c r="E12" s="173">
        <v>154.85599999999997</v>
      </c>
      <c r="F12" s="173">
        <v>764.924</v>
      </c>
    </row>
    <row r="13" spans="2:6" s="5" customFormat="1" ht="15">
      <c r="B13" s="172" t="s">
        <v>25</v>
      </c>
      <c r="C13" s="173">
        <v>511.56799999999976</v>
      </c>
      <c r="D13" s="173">
        <v>79.9</v>
      </c>
      <c r="E13" s="173">
        <v>167.4490000000001</v>
      </c>
      <c r="F13" s="173">
        <v>758.9169999999993</v>
      </c>
    </row>
    <row r="14" spans="2:6" s="5" customFormat="1" ht="15">
      <c r="B14" s="172" t="s">
        <v>118</v>
      </c>
      <c r="C14" s="173">
        <v>933.2660000000001</v>
      </c>
      <c r="D14" s="173">
        <v>81.963</v>
      </c>
      <c r="E14" s="173">
        <v>139.25799999999995</v>
      </c>
      <c r="F14" s="173">
        <v>1154.4869999999999</v>
      </c>
    </row>
    <row r="15" spans="2:6" s="5" customFormat="1" ht="21" customHeight="1">
      <c r="B15" s="174" t="s">
        <v>119</v>
      </c>
      <c r="C15" s="175">
        <v>2471.435</v>
      </c>
      <c r="D15" s="175">
        <v>1042.845</v>
      </c>
      <c r="E15" s="175">
        <v>706.9509999999999</v>
      </c>
      <c r="F15" s="175">
        <v>4221.231</v>
      </c>
    </row>
    <row r="16" spans="2:6" s="5" customFormat="1" ht="20.25" customHeight="1">
      <c r="B16" s="176"/>
      <c r="C16" s="176"/>
      <c r="D16" s="176"/>
      <c r="F16" s="68" t="s">
        <v>151</v>
      </c>
    </row>
    <row r="17" spans="2:5" s="5" customFormat="1" ht="15">
      <c r="B17" s="172" t="s">
        <v>61</v>
      </c>
      <c r="C17" s="10"/>
      <c r="D17" s="10"/>
      <c r="E17" s="10"/>
    </row>
    <row r="18" spans="2:6" s="5" customFormat="1" ht="15">
      <c r="B18" s="172" t="s">
        <v>20</v>
      </c>
      <c r="C18" s="177">
        <v>18.658585443085432</v>
      </c>
      <c r="D18" s="177">
        <v>26.8704774374982</v>
      </c>
      <c r="E18" s="177">
        <v>14.335671035487087</v>
      </c>
      <c r="F18" s="177">
        <v>22.866756636106278</v>
      </c>
    </row>
    <row r="19" spans="2:6" ht="15">
      <c r="B19" s="172" t="s">
        <v>21</v>
      </c>
      <c r="C19" s="177">
        <v>19.10596377246566</v>
      </c>
      <c r="D19" s="177">
        <v>27.023324239110124</v>
      </c>
      <c r="E19" s="177">
        <v>16.879736511430067</v>
      </c>
      <c r="F19" s="177">
        <v>22.080387960541003</v>
      </c>
    </row>
    <row r="20" spans="2:6" ht="15">
      <c r="B20" s="172" t="s">
        <v>22</v>
      </c>
      <c r="C20" s="177">
        <v>14.7120467296228</v>
      </c>
      <c r="D20" s="177">
        <v>29.50459785296888</v>
      </c>
      <c r="E20" s="177">
        <v>19.497382457070145</v>
      </c>
      <c r="F20" s="177">
        <v>19.15418162792467</v>
      </c>
    </row>
    <row r="21" spans="2:6" ht="15">
      <c r="B21" s="172" t="s">
        <v>23</v>
      </c>
      <c r="C21" s="177">
        <v>13.35378416678438</v>
      </c>
      <c r="D21" s="177">
        <v>34.14918783953102</v>
      </c>
      <c r="E21" s="177">
        <v>20.58215382458721</v>
      </c>
      <c r="F21" s="177">
        <v>18.545464819772405</v>
      </c>
    </row>
    <row r="22" spans="2:6" ht="15">
      <c r="B22" s="172" t="s">
        <v>24</v>
      </c>
      <c r="C22" s="177">
        <v>16.136402436222564</v>
      </c>
      <c r="D22" s="177">
        <v>38.34769576620457</v>
      </c>
      <c r="E22" s="177">
        <v>18.89416383905749</v>
      </c>
      <c r="F22" s="177">
        <v>18.48807171280846</v>
      </c>
    </row>
    <row r="23" spans="2:6" ht="15">
      <c r="B23" s="172" t="s">
        <v>25</v>
      </c>
      <c r="C23" s="177">
        <v>15.50965093523039</v>
      </c>
      <c r="D23" s="177">
        <v>47.9424930096365</v>
      </c>
      <c r="E23" s="177">
        <v>20.7979143585336</v>
      </c>
      <c r="F23" s="177">
        <v>17.772536764955536</v>
      </c>
    </row>
    <row r="24" spans="2:6" ht="15">
      <c r="B24" s="172" t="s">
        <v>118</v>
      </c>
      <c r="C24" s="177">
        <v>19.753680640793547</v>
      </c>
      <c r="D24" s="177">
        <v>54.21550469638841</v>
      </c>
      <c r="E24" s="177">
        <v>19.666875681416332</v>
      </c>
      <c r="F24" s="177">
        <v>20.6757213436559</v>
      </c>
    </row>
    <row r="25" spans="2:6" ht="21" customHeight="1">
      <c r="B25" s="174" t="s">
        <v>119</v>
      </c>
      <c r="C25" s="178">
        <v>16.96771682535314</v>
      </c>
      <c r="D25" s="178">
        <v>31.729946842157638</v>
      </c>
      <c r="E25" s="178">
        <v>19.19354900015584</v>
      </c>
      <c r="F25" s="178">
        <v>19.601345950442383</v>
      </c>
    </row>
    <row r="26" ht="6.75" customHeight="1"/>
    <row r="27" ht="15">
      <c r="B27" s="186" t="s">
        <v>114</v>
      </c>
    </row>
    <row r="33" ht="15" customHeight="1"/>
    <row r="34" ht="15.75" customHeight="1"/>
  </sheetData>
  <sheetProtection/>
  <mergeCells count="1">
    <mergeCell ref="B2:F2"/>
  </mergeCells>
  <printOptions/>
  <pageMargins left="0.7" right="0.7" top="0.75" bottom="0.75" header="0.3" footer="0.3"/>
  <pageSetup horizontalDpi="600" verticalDpi="600" orientation="portrait" paperSize="9" scale="71" r:id="rId1"/>
  <colBreaks count="1" manualBreakCount="1">
    <brk id="6" max="65535" man="1"/>
  </colBreaks>
</worksheet>
</file>

<file path=xl/worksheets/sheet15.xml><?xml version="1.0" encoding="utf-8"?>
<worksheet xmlns="http://schemas.openxmlformats.org/spreadsheetml/2006/main" xmlns:r="http://schemas.openxmlformats.org/officeDocument/2006/relationships">
  <sheetPr>
    <tabColor indexed="10"/>
  </sheetPr>
  <dimension ref="A1:H28"/>
  <sheetViews>
    <sheetView zoomScalePageLayoutView="0" workbookViewId="0" topLeftCell="A7">
      <selection activeCell="B25" sqref="B25:F25"/>
    </sheetView>
  </sheetViews>
  <sheetFormatPr defaultColWidth="9.140625" defaultRowHeight="15"/>
  <cols>
    <col min="2" max="2" width="23.140625" style="0" customWidth="1"/>
    <col min="3" max="6" width="12.140625" style="0" customWidth="1"/>
  </cols>
  <sheetData>
    <row r="1" spans="1:8" ht="15">
      <c r="A1" s="2"/>
      <c r="B1" s="2"/>
      <c r="C1" s="2"/>
      <c r="D1" s="2"/>
      <c r="E1" s="2"/>
      <c r="F1" s="2"/>
      <c r="G1" s="2"/>
      <c r="H1" s="2"/>
    </row>
    <row r="2" spans="1:8" ht="15">
      <c r="A2" s="2"/>
      <c r="B2" s="2"/>
      <c r="C2" s="2"/>
      <c r="D2" s="2"/>
      <c r="E2" s="2"/>
      <c r="F2" s="2"/>
      <c r="G2" s="2"/>
      <c r="H2" s="2"/>
    </row>
    <row r="3" spans="1:8" ht="50.25" customHeight="1">
      <c r="A3" s="2"/>
      <c r="B3" s="251" t="s">
        <v>146</v>
      </c>
      <c r="C3" s="252"/>
      <c r="D3" s="252"/>
      <c r="E3" s="252"/>
      <c r="F3" s="252"/>
      <c r="G3" s="2"/>
      <c r="H3" s="2"/>
    </row>
    <row r="4" spans="1:8" ht="9" customHeight="1">
      <c r="A4" s="2"/>
      <c r="B4" s="185"/>
      <c r="C4" s="168"/>
      <c r="D4" s="168"/>
      <c r="E4" s="168"/>
      <c r="F4" s="168"/>
      <c r="G4" s="2"/>
      <c r="H4" s="2"/>
    </row>
    <row r="5" spans="1:8" ht="15">
      <c r="A5" s="2"/>
      <c r="B5" s="181" t="s">
        <v>119</v>
      </c>
      <c r="C5" s="2"/>
      <c r="D5" s="2"/>
      <c r="E5" s="2"/>
      <c r="F5" s="2"/>
      <c r="G5" s="2"/>
      <c r="H5" s="2"/>
    </row>
    <row r="6" spans="1:8" ht="26.25">
      <c r="A6" s="2"/>
      <c r="B6" s="170"/>
      <c r="C6" s="179" t="s">
        <v>120</v>
      </c>
      <c r="D6" s="179" t="s">
        <v>121</v>
      </c>
      <c r="E6" s="179" t="s">
        <v>122</v>
      </c>
      <c r="F6" s="179" t="s">
        <v>123</v>
      </c>
      <c r="G6" s="2"/>
      <c r="H6" s="2"/>
    </row>
    <row r="7" spans="1:8" ht="19.5" customHeight="1">
      <c r="A7" s="2"/>
      <c r="B7" s="171"/>
      <c r="C7" s="172"/>
      <c r="D7" s="172"/>
      <c r="E7" s="5"/>
      <c r="F7" s="69" t="s">
        <v>147</v>
      </c>
      <c r="G7" s="2"/>
      <c r="H7" s="2"/>
    </row>
    <row r="8" spans="1:8" ht="15">
      <c r="A8" s="2"/>
      <c r="B8" s="172" t="s">
        <v>136</v>
      </c>
      <c r="C8" s="172"/>
      <c r="D8" s="172"/>
      <c r="E8" s="172"/>
      <c r="F8" s="5"/>
      <c r="G8" s="2"/>
      <c r="H8" s="2"/>
    </row>
    <row r="9" spans="1:8" ht="18.75" customHeight="1">
      <c r="A9" s="2"/>
      <c r="B9" s="172" t="s">
        <v>134</v>
      </c>
      <c r="C9" s="173">
        <v>929</v>
      </c>
      <c r="D9" s="173">
        <v>136.36600000000004</v>
      </c>
      <c r="E9" s="173">
        <v>190.30099999999985</v>
      </c>
      <c r="F9" s="173">
        <v>1255.6669999999997</v>
      </c>
      <c r="G9" s="2"/>
      <c r="H9" s="2"/>
    </row>
    <row r="10" spans="1:8" ht="15">
      <c r="A10" s="2"/>
      <c r="B10" s="172" t="s">
        <v>135</v>
      </c>
      <c r="C10" s="173">
        <v>277.3370000000003</v>
      </c>
      <c r="D10" s="173">
        <v>192.49099999999996</v>
      </c>
      <c r="E10" s="173">
        <v>143.242</v>
      </c>
      <c r="F10" s="173">
        <v>613.07</v>
      </c>
      <c r="G10" s="2"/>
      <c r="H10" s="2"/>
    </row>
    <row r="11" spans="1:8" ht="15">
      <c r="A11" s="2"/>
      <c r="B11" s="172" t="s">
        <v>137</v>
      </c>
      <c r="C11" s="173">
        <v>735.4808759664002</v>
      </c>
      <c r="D11" s="173">
        <v>240.43942056907682</v>
      </c>
      <c r="E11" s="173">
        <v>323.43114189557497</v>
      </c>
      <c r="F11" s="173">
        <v>1298.8321973853115</v>
      </c>
      <c r="G11" s="2"/>
      <c r="H11" s="2"/>
    </row>
    <row r="12" spans="1:8" ht="15">
      <c r="A12" s="2"/>
      <c r="B12" s="172" t="s">
        <v>133</v>
      </c>
      <c r="C12" s="173">
        <v>438.5880000000002</v>
      </c>
      <c r="D12" s="173">
        <v>265.7759999999999</v>
      </c>
      <c r="E12" s="173">
        <v>263.58699999999993</v>
      </c>
      <c r="F12" s="173">
        <v>967.9509999999992</v>
      </c>
      <c r="G12" s="2"/>
      <c r="H12" s="2"/>
    </row>
    <row r="13" spans="1:8" ht="15">
      <c r="A13" s="2"/>
      <c r="B13" s="172" t="s">
        <v>132</v>
      </c>
      <c r="C13" s="173">
        <v>202.875</v>
      </c>
      <c r="D13" s="173">
        <v>187.3579999999999</v>
      </c>
      <c r="E13" s="173">
        <v>158.64</v>
      </c>
      <c r="F13" s="173">
        <v>548.8730000000002</v>
      </c>
      <c r="G13" s="2"/>
      <c r="H13" s="2"/>
    </row>
    <row r="14" spans="1:8" ht="18.75" customHeight="1">
      <c r="A14" s="2"/>
      <c r="B14" s="172" t="s">
        <v>119</v>
      </c>
      <c r="C14" s="187">
        <v>2471.435</v>
      </c>
      <c r="D14" s="187">
        <v>1042.845</v>
      </c>
      <c r="E14" s="187">
        <v>706.9510000000004</v>
      </c>
      <c r="F14" s="187">
        <v>4221.231000000005</v>
      </c>
      <c r="G14" s="2"/>
      <c r="H14" s="2"/>
    </row>
    <row r="15" spans="1:8" ht="19.5" customHeight="1">
      <c r="A15" s="2"/>
      <c r="B15" s="176"/>
      <c r="C15" s="176"/>
      <c r="D15" s="176"/>
      <c r="E15" s="5"/>
      <c r="F15" s="68" t="s">
        <v>148</v>
      </c>
      <c r="G15" s="2"/>
      <c r="H15" s="2"/>
    </row>
    <row r="16" spans="1:8" ht="15">
      <c r="A16" s="2"/>
      <c r="B16" s="172" t="s">
        <v>136</v>
      </c>
      <c r="C16" s="10"/>
      <c r="D16" s="10"/>
      <c r="E16" s="10"/>
      <c r="F16" s="5"/>
      <c r="G16" s="2"/>
      <c r="H16" s="2"/>
    </row>
    <row r="17" spans="1:8" ht="18.75" customHeight="1">
      <c r="A17" s="2"/>
      <c r="B17" s="172" t="s">
        <v>134</v>
      </c>
      <c r="C17" s="177">
        <v>15.625149797083324</v>
      </c>
      <c r="D17" s="177">
        <v>34.19914179881176</v>
      </c>
      <c r="E17" s="177">
        <v>13.758044762933427</v>
      </c>
      <c r="F17" s="177">
        <v>16.249368164170445</v>
      </c>
      <c r="G17" s="2"/>
      <c r="H17" s="2"/>
    </row>
    <row r="18" spans="1:8" ht="15">
      <c r="A18" s="2"/>
      <c r="B18" s="172" t="s">
        <v>135</v>
      </c>
      <c r="C18" s="177">
        <v>17.622830244189462</v>
      </c>
      <c r="D18" s="177">
        <v>31.736487455669867</v>
      </c>
      <c r="E18" s="177">
        <v>25.602885557199944</v>
      </c>
      <c r="F18" s="177">
        <v>22.3769245425299</v>
      </c>
      <c r="G18" s="2"/>
      <c r="H18" s="2"/>
    </row>
    <row r="19" spans="1:8" ht="15">
      <c r="A19" s="2"/>
      <c r="B19" s="172" t="s">
        <v>137</v>
      </c>
      <c r="C19" s="177">
        <v>18.89935839096491</v>
      </c>
      <c r="D19" s="177">
        <v>36.58311085739458</v>
      </c>
      <c r="E19" s="177">
        <v>18.322119382674728</v>
      </c>
      <c r="F19" s="177">
        <v>20.553347218355224</v>
      </c>
      <c r="G19" s="2"/>
      <c r="H19" s="2"/>
    </row>
    <row r="20" spans="1:8" ht="15">
      <c r="A20" s="2"/>
      <c r="B20" s="172" t="s">
        <v>133</v>
      </c>
      <c r="C20" s="177">
        <v>21.744948474564517</v>
      </c>
      <c r="D20" s="177">
        <v>43.491693612787486</v>
      </c>
      <c r="E20" s="177">
        <v>23.38437162047672</v>
      </c>
      <c r="F20" s="177">
        <v>25.775912894307503</v>
      </c>
      <c r="G20" s="2"/>
      <c r="H20" s="2"/>
    </row>
    <row r="21" spans="1:8" ht="15">
      <c r="A21" s="2"/>
      <c r="B21" s="172" t="s">
        <v>132</v>
      </c>
      <c r="C21" s="177">
        <v>23.234120917064928</v>
      </c>
      <c r="D21" s="177">
        <v>34.158810263067195</v>
      </c>
      <c r="E21" s="177">
        <v>27.180813059948903</v>
      </c>
      <c r="F21" s="177">
        <v>27.37091180188648</v>
      </c>
      <c r="G21" s="2"/>
      <c r="H21" s="2"/>
    </row>
    <row r="22" spans="1:8" ht="18.75" customHeight="1">
      <c r="A22" s="2"/>
      <c r="B22" s="174" t="s">
        <v>119</v>
      </c>
      <c r="C22" s="178">
        <v>16.967716825353147</v>
      </c>
      <c r="D22" s="178">
        <v>31.729946842157624</v>
      </c>
      <c r="E22" s="178">
        <v>19.193549000155844</v>
      </c>
      <c r="F22" s="178">
        <v>19.60134595044243</v>
      </c>
      <c r="G22" s="2"/>
      <c r="H22" s="2"/>
    </row>
    <row r="23" spans="1:8" ht="8.25" customHeight="1">
      <c r="A23" s="2"/>
      <c r="B23" s="2"/>
      <c r="C23" s="2"/>
      <c r="D23" s="2"/>
      <c r="E23" s="2"/>
      <c r="F23" s="2"/>
      <c r="G23" s="2"/>
      <c r="H23" s="2"/>
    </row>
    <row r="24" spans="1:8" ht="15">
      <c r="A24" s="2"/>
      <c r="B24" s="186" t="s">
        <v>114</v>
      </c>
      <c r="C24" s="63"/>
      <c r="D24" s="63"/>
      <c r="E24" s="63"/>
      <c r="F24" s="63"/>
      <c r="G24" s="2"/>
      <c r="H24" s="2"/>
    </row>
    <row r="25" spans="1:8" ht="51.75" customHeight="1">
      <c r="A25" s="2"/>
      <c r="B25" s="253" t="s">
        <v>138</v>
      </c>
      <c r="C25" s="254"/>
      <c r="D25" s="254"/>
      <c r="E25" s="254"/>
      <c r="F25" s="254"/>
      <c r="G25" s="2"/>
      <c r="H25" s="2"/>
    </row>
    <row r="26" spans="1:8" ht="15">
      <c r="A26" s="2"/>
      <c r="B26" s="2"/>
      <c r="C26" s="2"/>
      <c r="D26" s="2"/>
      <c r="E26" s="2"/>
      <c r="F26" s="2"/>
      <c r="G26" s="2"/>
      <c r="H26" s="2"/>
    </row>
    <row r="27" spans="1:8" ht="15">
      <c r="A27" s="2"/>
      <c r="B27" s="2"/>
      <c r="C27" s="2"/>
      <c r="D27" s="2"/>
      <c r="E27" s="2"/>
      <c r="F27" s="2"/>
      <c r="G27" s="2"/>
      <c r="H27" s="2"/>
    </row>
    <row r="28" spans="1:8" ht="15">
      <c r="A28" s="2"/>
      <c r="B28" s="2"/>
      <c r="C28" s="2"/>
      <c r="D28" s="2"/>
      <c r="E28" s="2"/>
      <c r="F28" s="2"/>
      <c r="G28" s="2"/>
      <c r="H28" s="2"/>
    </row>
  </sheetData>
  <sheetProtection/>
  <mergeCells count="2">
    <mergeCell ref="B3:F3"/>
    <mergeCell ref="B25:F25"/>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10"/>
  </sheetPr>
  <dimension ref="A1:I26"/>
  <sheetViews>
    <sheetView zoomScalePageLayoutView="0" workbookViewId="0" topLeftCell="A1">
      <selection activeCell="C21" sqref="C21:F21"/>
    </sheetView>
  </sheetViews>
  <sheetFormatPr defaultColWidth="9.140625" defaultRowHeight="15"/>
  <cols>
    <col min="2" max="2" width="19.8515625" style="0" customWidth="1"/>
    <col min="3" max="6" width="11.57421875" style="0" customWidth="1"/>
  </cols>
  <sheetData>
    <row r="1" spans="1:9" ht="15">
      <c r="A1" s="2"/>
      <c r="B1" s="2"/>
      <c r="C1" s="2"/>
      <c r="D1" s="2"/>
      <c r="E1" s="2"/>
      <c r="F1" s="2"/>
      <c r="G1" s="2"/>
      <c r="H1" s="2"/>
      <c r="I1" s="2"/>
    </row>
    <row r="2" spans="1:9" ht="36" customHeight="1">
      <c r="A2" s="2"/>
      <c r="B2" s="251" t="s">
        <v>145</v>
      </c>
      <c r="C2" s="255"/>
      <c r="D2" s="255"/>
      <c r="E2" s="255"/>
      <c r="F2" s="255"/>
      <c r="G2" s="2"/>
      <c r="H2" s="2"/>
      <c r="I2" s="2"/>
    </row>
    <row r="3" spans="1:9" ht="8.25" customHeight="1">
      <c r="A3" s="2"/>
      <c r="B3" s="2"/>
      <c r="C3" s="2"/>
      <c r="D3" s="2"/>
      <c r="E3" s="2"/>
      <c r="F3" s="2"/>
      <c r="G3" s="2"/>
      <c r="H3" s="2"/>
      <c r="I3" s="2"/>
    </row>
    <row r="4" spans="1:9" ht="15">
      <c r="A4" s="2"/>
      <c r="B4" s="181" t="s">
        <v>119</v>
      </c>
      <c r="C4" s="2"/>
      <c r="D4" s="2"/>
      <c r="E4" s="2"/>
      <c r="F4" s="2"/>
      <c r="G4" s="2"/>
      <c r="H4" s="2"/>
      <c r="I4" s="2"/>
    </row>
    <row r="5" spans="1:9" ht="30" customHeight="1">
      <c r="A5" s="2"/>
      <c r="B5" s="170"/>
      <c r="C5" s="179" t="s">
        <v>120</v>
      </c>
      <c r="D5" s="179" t="s">
        <v>121</v>
      </c>
      <c r="E5" s="179" t="s">
        <v>122</v>
      </c>
      <c r="F5" s="179" t="s">
        <v>123</v>
      </c>
      <c r="G5" s="2"/>
      <c r="H5" s="2"/>
      <c r="I5" s="2"/>
    </row>
    <row r="6" spans="1:9" ht="20.25" customHeight="1">
      <c r="A6" s="2"/>
      <c r="B6" s="171"/>
      <c r="C6" s="172"/>
      <c r="D6" s="172"/>
      <c r="E6" s="5"/>
      <c r="F6" s="69" t="s">
        <v>147</v>
      </c>
      <c r="G6" s="2"/>
      <c r="H6" s="2"/>
      <c r="I6" s="2"/>
    </row>
    <row r="7" spans="1:9" ht="15">
      <c r="A7" s="2"/>
      <c r="B7" s="172" t="s">
        <v>139</v>
      </c>
      <c r="C7" s="172"/>
      <c r="D7" s="172"/>
      <c r="E7" s="172"/>
      <c r="F7" s="5"/>
      <c r="G7" s="2"/>
      <c r="H7" s="2"/>
      <c r="I7" s="2"/>
    </row>
    <row r="8" spans="1:9" ht="19.5" customHeight="1">
      <c r="A8" s="2"/>
      <c r="B8" s="172" t="s">
        <v>140</v>
      </c>
      <c r="C8" s="173">
        <v>813.01</v>
      </c>
      <c r="D8" s="173">
        <v>311.3619999999999</v>
      </c>
      <c r="E8" s="173">
        <v>234.8129999999999</v>
      </c>
      <c r="F8" s="173">
        <v>1359.185</v>
      </c>
      <c r="G8" s="2"/>
      <c r="H8" s="2"/>
      <c r="I8" s="2"/>
    </row>
    <row r="9" spans="1:9" ht="15">
      <c r="A9" s="2"/>
      <c r="B9" s="172" t="s">
        <v>141</v>
      </c>
      <c r="C9" s="173">
        <v>830.0939999999996</v>
      </c>
      <c r="D9" s="173">
        <v>342.415</v>
      </c>
      <c r="E9" s="173">
        <v>181.545</v>
      </c>
      <c r="F9" s="173">
        <v>1354.0540000000021</v>
      </c>
      <c r="G9" s="2"/>
      <c r="H9" s="2"/>
      <c r="I9" s="2"/>
    </row>
    <row r="10" spans="1:9" ht="15">
      <c r="A10" s="2"/>
      <c r="B10" s="172" t="s">
        <v>142</v>
      </c>
      <c r="C10" s="173">
        <v>364.0719999999999</v>
      </c>
      <c r="D10" s="173">
        <v>197.85099999999997</v>
      </c>
      <c r="E10" s="173">
        <v>124.60300000000001</v>
      </c>
      <c r="F10" s="173">
        <v>686.5259999999994</v>
      </c>
      <c r="G10" s="2"/>
      <c r="H10" s="2"/>
      <c r="I10" s="2"/>
    </row>
    <row r="11" spans="1:9" ht="15">
      <c r="A11" s="2"/>
      <c r="B11" s="172" t="s">
        <v>143</v>
      </c>
      <c r="C11" s="173">
        <v>304.8490000000003</v>
      </c>
      <c r="D11" s="173">
        <v>113.96199999999996</v>
      </c>
      <c r="E11" s="173">
        <v>74.736</v>
      </c>
      <c r="F11" s="173">
        <v>493.5470000000001</v>
      </c>
      <c r="G11" s="2"/>
      <c r="H11" s="2"/>
      <c r="I11" s="2"/>
    </row>
    <row r="12" spans="1:9" ht="15">
      <c r="A12" s="2"/>
      <c r="B12" s="172" t="s">
        <v>144</v>
      </c>
      <c r="C12" s="173">
        <v>159.41</v>
      </c>
      <c r="D12" s="173">
        <v>77.255</v>
      </c>
      <c r="E12" s="173">
        <v>91.254</v>
      </c>
      <c r="F12" s="173">
        <v>327.919</v>
      </c>
      <c r="G12" s="2"/>
      <c r="H12" s="2"/>
      <c r="I12" s="2"/>
    </row>
    <row r="13" spans="1:9" ht="19.5" customHeight="1">
      <c r="A13" s="2"/>
      <c r="B13" s="172" t="s">
        <v>119</v>
      </c>
      <c r="C13" s="187">
        <v>2471.435</v>
      </c>
      <c r="D13" s="187">
        <v>1042.845</v>
      </c>
      <c r="E13" s="187">
        <v>706.951</v>
      </c>
      <c r="F13" s="187">
        <v>4221.231000000001</v>
      </c>
      <c r="G13" s="2"/>
      <c r="H13" s="2"/>
      <c r="I13" s="2"/>
    </row>
    <row r="14" spans="1:9" ht="20.25" customHeight="1">
      <c r="A14" s="2"/>
      <c r="B14" s="176"/>
      <c r="C14" s="176"/>
      <c r="D14" s="176"/>
      <c r="E14" s="5"/>
      <c r="F14" s="68" t="s">
        <v>151</v>
      </c>
      <c r="G14" s="2"/>
      <c r="H14" s="2"/>
      <c r="I14" s="2"/>
    </row>
    <row r="15" spans="1:9" ht="15">
      <c r="A15" s="2"/>
      <c r="B15" s="172" t="s">
        <v>139</v>
      </c>
      <c r="C15" s="10"/>
      <c r="D15" s="10"/>
      <c r="E15" s="10"/>
      <c r="F15" s="5"/>
      <c r="G15" s="2"/>
      <c r="H15" s="2"/>
      <c r="I15" s="2"/>
    </row>
    <row r="16" spans="1:9" ht="19.5" customHeight="1">
      <c r="A16" s="2"/>
      <c r="B16" s="172" t="s">
        <v>140</v>
      </c>
      <c r="C16" s="177">
        <v>22.309520065835578</v>
      </c>
      <c r="D16" s="177">
        <v>33.83637669677972</v>
      </c>
      <c r="E16" s="177">
        <v>16.207289977781777</v>
      </c>
      <c r="F16" s="177">
        <v>22.603209351898375</v>
      </c>
      <c r="G16" s="2"/>
      <c r="H16" s="2"/>
      <c r="I16" s="2"/>
    </row>
    <row r="17" spans="1:9" ht="15">
      <c r="A17" s="2"/>
      <c r="B17" s="172" t="s">
        <v>141</v>
      </c>
      <c r="C17" s="177">
        <v>14.423396200056615</v>
      </c>
      <c r="D17" s="177">
        <v>30.65611416753585</v>
      </c>
      <c r="E17" s="177">
        <v>18.517592962814874</v>
      </c>
      <c r="F17" s="177">
        <v>17.243520502543255</v>
      </c>
      <c r="G17" s="2"/>
      <c r="H17" s="2"/>
      <c r="I17" s="2"/>
    </row>
    <row r="18" spans="1:9" ht="15">
      <c r="A18" s="2"/>
      <c r="B18" s="172" t="s">
        <v>142</v>
      </c>
      <c r="C18" s="177">
        <v>16.999682486318875</v>
      </c>
      <c r="D18" s="177">
        <v>32.372445682141326</v>
      </c>
      <c r="E18" s="177">
        <v>22.38154770244396</v>
      </c>
      <c r="F18" s="177">
        <v>20.74389347379219</v>
      </c>
      <c r="G18" s="2"/>
      <c r="H18" s="2"/>
      <c r="I18" s="2"/>
    </row>
    <row r="19" spans="1:9" ht="15">
      <c r="A19" s="2"/>
      <c r="B19" s="172" t="s">
        <v>143</v>
      </c>
      <c r="C19" s="177">
        <v>14.230252163602941</v>
      </c>
      <c r="D19" s="177">
        <v>28.767531326675893</v>
      </c>
      <c r="E19" s="177">
        <v>20.306653950553873</v>
      </c>
      <c r="F19" s="177">
        <v>16.981122987016775</v>
      </c>
      <c r="G19" s="2"/>
      <c r="H19" s="2"/>
      <c r="I19" s="2"/>
    </row>
    <row r="20" spans="1:9" ht="15">
      <c r="A20" s="2"/>
      <c r="B20" s="172" t="s">
        <v>144</v>
      </c>
      <c r="C20" s="177">
        <v>18.069742108586226</v>
      </c>
      <c r="D20" s="177">
        <v>31.903251649776596</v>
      </c>
      <c r="E20" s="177">
        <v>27.710499465552445</v>
      </c>
      <c r="F20" s="177">
        <v>22.558179050244938</v>
      </c>
      <c r="G20" s="2"/>
      <c r="H20" s="2"/>
      <c r="I20" s="2"/>
    </row>
    <row r="21" spans="1:9" ht="19.5" customHeight="1">
      <c r="A21" s="2"/>
      <c r="B21" s="174" t="s">
        <v>119</v>
      </c>
      <c r="C21" s="178">
        <v>16.96771682535315</v>
      </c>
      <c r="D21" s="178">
        <v>31.729946842157634</v>
      </c>
      <c r="E21" s="178">
        <v>19.193549000155837</v>
      </c>
      <c r="F21" s="178">
        <v>19.60134595044237</v>
      </c>
      <c r="G21" s="2"/>
      <c r="H21" s="2"/>
      <c r="I21" s="2"/>
    </row>
    <row r="22" spans="1:9" ht="5.25" customHeight="1">
      <c r="A22" s="2"/>
      <c r="B22" s="2"/>
      <c r="C22" s="2"/>
      <c r="D22" s="2"/>
      <c r="E22" s="2"/>
      <c r="F22" s="2"/>
      <c r="G22" s="2"/>
      <c r="H22" s="2"/>
      <c r="I22" s="2"/>
    </row>
    <row r="23" spans="1:9" ht="15">
      <c r="A23" s="2"/>
      <c r="B23" s="186" t="s">
        <v>114</v>
      </c>
      <c r="C23" s="63"/>
      <c r="D23" s="63"/>
      <c r="E23" s="63"/>
      <c r="F23" s="63"/>
      <c r="G23" s="2"/>
      <c r="H23" s="2"/>
      <c r="I23" s="2"/>
    </row>
    <row r="24" spans="1:9" ht="15">
      <c r="A24" s="2"/>
      <c r="B24" s="2"/>
      <c r="C24" s="2"/>
      <c r="D24" s="2"/>
      <c r="E24" s="2"/>
      <c r="F24" s="2"/>
      <c r="G24" s="2"/>
      <c r="H24" s="2"/>
      <c r="I24" s="2"/>
    </row>
    <row r="25" spans="1:9" ht="15">
      <c r="A25" s="2"/>
      <c r="B25" s="2"/>
      <c r="C25" s="2"/>
      <c r="D25" s="2"/>
      <c r="E25" s="2"/>
      <c r="F25" s="2"/>
      <c r="G25" s="2"/>
      <c r="H25" s="2"/>
      <c r="I25" s="2"/>
    </row>
    <row r="26" spans="1:9" ht="15">
      <c r="A26" s="2"/>
      <c r="B26" s="2"/>
      <c r="C26" s="2"/>
      <c r="D26" s="2"/>
      <c r="E26" s="2"/>
      <c r="F26" s="2"/>
      <c r="G26" s="2"/>
      <c r="H26" s="2"/>
      <c r="I26" s="2"/>
    </row>
  </sheetData>
  <sheetProtection/>
  <mergeCells count="1">
    <mergeCell ref="B2:F2"/>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46"/>
  </sheetPr>
  <dimension ref="B2:L12"/>
  <sheetViews>
    <sheetView zoomScalePageLayoutView="0" workbookViewId="0" topLeftCell="A1">
      <selection activeCell="I24" sqref="I24"/>
    </sheetView>
  </sheetViews>
  <sheetFormatPr defaultColWidth="9.140625" defaultRowHeight="15"/>
  <cols>
    <col min="1" max="1" width="9.140625" style="2" customWidth="1"/>
    <col min="2" max="2" width="26.140625" style="2" customWidth="1"/>
    <col min="3" max="16384" width="9.140625" style="2" customWidth="1"/>
  </cols>
  <sheetData>
    <row r="2" ht="15.75">
      <c r="B2" s="1" t="s">
        <v>62</v>
      </c>
    </row>
    <row r="3" ht="15.75">
      <c r="B3" s="1"/>
    </row>
    <row r="4" spans="2:10" ht="15">
      <c r="B4" s="3" t="s">
        <v>7</v>
      </c>
      <c r="C4" s="4"/>
      <c r="D4" s="4"/>
      <c r="E4" s="4"/>
      <c r="F4" s="4"/>
      <c r="G4" s="4"/>
      <c r="H4" s="4"/>
      <c r="I4" s="4"/>
      <c r="J4" s="4"/>
    </row>
    <row r="5" spans="2:12" ht="15">
      <c r="B5" s="71"/>
      <c r="C5" s="43">
        <v>2001</v>
      </c>
      <c r="D5" s="43">
        <v>2003</v>
      </c>
      <c r="E5" s="43">
        <v>2004</v>
      </c>
      <c r="F5" s="43">
        <v>2005</v>
      </c>
      <c r="G5" s="43">
        <v>2006</v>
      </c>
      <c r="H5" s="43">
        <v>2007</v>
      </c>
      <c r="I5" s="43">
        <v>2008</v>
      </c>
      <c r="J5" s="43">
        <v>2009</v>
      </c>
      <c r="K5" s="57"/>
      <c r="L5" s="57"/>
    </row>
    <row r="6" spans="2:12" ht="15">
      <c r="B6" s="72"/>
      <c r="C6" s="72"/>
      <c r="D6" s="72"/>
      <c r="E6" s="72"/>
      <c r="F6" s="72"/>
      <c r="G6" s="72"/>
      <c r="H6" s="72"/>
      <c r="I6" s="72"/>
      <c r="J6" s="18" t="s">
        <v>63</v>
      </c>
      <c r="K6" s="57"/>
      <c r="L6" s="57"/>
    </row>
    <row r="7" spans="2:12" ht="15">
      <c r="B7" s="50" t="s">
        <v>2</v>
      </c>
      <c r="C7" s="62">
        <v>16.229776707468517</v>
      </c>
      <c r="D7" s="62">
        <v>16.89295805121096</v>
      </c>
      <c r="E7" s="62">
        <v>15.588971335566598</v>
      </c>
      <c r="F7" s="62">
        <v>13.696770356877446</v>
      </c>
      <c r="G7" s="62">
        <v>12.42765702557259</v>
      </c>
      <c r="H7" s="62">
        <v>11.102371299378474</v>
      </c>
      <c r="I7" s="62">
        <v>9.640275058968347</v>
      </c>
      <c r="J7" s="62">
        <v>10.274293281150726</v>
      </c>
      <c r="K7" s="57"/>
      <c r="L7" s="57"/>
    </row>
    <row r="8" spans="2:12" ht="15">
      <c r="B8" s="50" t="s">
        <v>3</v>
      </c>
      <c r="C8" s="62">
        <v>40.33198725934116</v>
      </c>
      <c r="D8" s="62">
        <v>35.34633708162485</v>
      </c>
      <c r="E8" s="62">
        <v>32.056912898505956</v>
      </c>
      <c r="F8" s="62">
        <v>28.15387115666407</v>
      </c>
      <c r="G8" s="62">
        <v>26.57462629369956</v>
      </c>
      <c r="H8" s="62">
        <v>24.2764359212615</v>
      </c>
      <c r="I8" s="62">
        <v>21.669354469237515</v>
      </c>
      <c r="J8" s="62">
        <v>19.78921703120934</v>
      </c>
      <c r="K8" s="57"/>
      <c r="L8" s="57"/>
    </row>
    <row r="9" spans="2:12" ht="15">
      <c r="B9" s="50" t="s">
        <v>4</v>
      </c>
      <c r="C9" s="62">
        <v>21.113935945432825</v>
      </c>
      <c r="D9" s="62">
        <v>20.66806413961648</v>
      </c>
      <c r="E9" s="62">
        <v>20.423274274150558</v>
      </c>
      <c r="F9" s="62">
        <v>17.79274336478458</v>
      </c>
      <c r="G9" s="62">
        <v>15.737619642285626</v>
      </c>
      <c r="H9" s="62">
        <v>15.889736554432156</v>
      </c>
      <c r="I9" s="62">
        <v>14.903983337666686</v>
      </c>
      <c r="J9" s="62">
        <v>14.257449641425309</v>
      </c>
      <c r="K9" s="57"/>
      <c r="L9" s="57"/>
    </row>
    <row r="10" spans="2:12" ht="15">
      <c r="B10" s="50" t="s">
        <v>6</v>
      </c>
      <c r="C10" s="62">
        <v>11.98756192720228</v>
      </c>
      <c r="D10" s="62">
        <v>15.181762357937416</v>
      </c>
      <c r="E10" s="62">
        <v>12.607226649239246</v>
      </c>
      <c r="F10" s="62">
        <v>10.708904165705924</v>
      </c>
      <c r="G10" s="62">
        <v>10.088456348785465</v>
      </c>
      <c r="H10" s="62">
        <v>9.504719731328711</v>
      </c>
      <c r="I10" s="62">
        <v>9.409799557178149</v>
      </c>
      <c r="J10" s="62">
        <v>9.076564900500278</v>
      </c>
      <c r="K10" s="57"/>
      <c r="L10" s="57"/>
    </row>
    <row r="11" spans="2:12" ht="25.5" customHeight="1">
      <c r="B11" s="73" t="s">
        <v>15</v>
      </c>
      <c r="C11" s="74">
        <v>19.061242998264046</v>
      </c>
      <c r="D11" s="74">
        <v>19.089523020798378</v>
      </c>
      <c r="E11" s="74">
        <v>17.659924793123622</v>
      </c>
      <c r="F11" s="74">
        <v>15.49231502378449</v>
      </c>
      <c r="G11" s="74">
        <v>14.224692971025325</v>
      </c>
      <c r="H11" s="74">
        <v>13.019597925905911</v>
      </c>
      <c r="I11" s="74">
        <v>11.87267600931384</v>
      </c>
      <c r="J11" s="74">
        <v>12.020136310908</v>
      </c>
      <c r="K11" s="57"/>
      <c r="L11" s="57"/>
    </row>
    <row r="12" spans="2:12" ht="15">
      <c r="B12" s="15" t="s">
        <v>17</v>
      </c>
      <c r="C12" s="30"/>
      <c r="D12" s="30"/>
      <c r="E12" s="30"/>
      <c r="F12" s="30"/>
      <c r="G12" s="30"/>
      <c r="H12" s="30"/>
      <c r="I12" s="30"/>
      <c r="J12" s="30"/>
      <c r="K12" s="57"/>
      <c r="L12" s="57"/>
    </row>
  </sheetData>
  <sheetProtection/>
  <printOptions/>
  <pageMargins left="0.7" right="0.7" top="0.75" bottom="0.75" header="0.3" footer="0.3"/>
  <pageSetup horizontalDpi="600" verticalDpi="600" orientation="portrait" paperSize="9" scale="74" r:id="rId1"/>
  <colBreaks count="1" manualBreakCount="1">
    <brk id="11" max="65535" man="1"/>
  </colBreaks>
</worksheet>
</file>

<file path=xl/worksheets/sheet18.xml><?xml version="1.0" encoding="utf-8"?>
<worksheet xmlns="http://schemas.openxmlformats.org/spreadsheetml/2006/main" xmlns:r="http://schemas.openxmlformats.org/officeDocument/2006/relationships">
  <sheetPr>
    <tabColor indexed="46"/>
  </sheetPr>
  <dimension ref="B2:H23"/>
  <sheetViews>
    <sheetView zoomScalePageLayoutView="0" workbookViewId="0" topLeftCell="A12">
      <selection activeCell="C32" sqref="C32"/>
    </sheetView>
  </sheetViews>
  <sheetFormatPr defaultColWidth="9.140625" defaultRowHeight="15"/>
  <cols>
    <col min="1" max="1" width="9.140625" style="57" customWidth="1"/>
    <col min="2" max="2" width="29.140625" style="57" customWidth="1"/>
    <col min="3" max="3" width="26.421875" style="57" customWidth="1"/>
    <col min="4" max="4" width="21.57421875" style="57" customWidth="1"/>
    <col min="5" max="16384" width="9.140625" style="57" customWidth="1"/>
  </cols>
  <sheetData>
    <row r="2" ht="15">
      <c r="B2" s="70" t="s">
        <v>64</v>
      </c>
    </row>
    <row r="3" spans="2:8" ht="23.25" customHeight="1">
      <c r="B3" s="42" t="s">
        <v>7</v>
      </c>
      <c r="C3" s="43"/>
      <c r="D3" s="43"/>
      <c r="H3" s="82"/>
    </row>
    <row r="4" spans="2:8" ht="36" customHeight="1">
      <c r="B4" s="83"/>
      <c r="C4" s="84" t="s">
        <v>79</v>
      </c>
      <c r="D4" s="84" t="s">
        <v>78</v>
      </c>
      <c r="H4" s="82"/>
    </row>
    <row r="5" spans="2:8" ht="29.25" customHeight="1">
      <c r="B5" s="85"/>
      <c r="C5" s="86"/>
      <c r="D5" s="87" t="s">
        <v>14</v>
      </c>
      <c r="H5" s="82"/>
    </row>
    <row r="6" spans="2:8" ht="15" customHeight="1">
      <c r="B6" s="64" t="s">
        <v>71</v>
      </c>
      <c r="C6" s="88">
        <v>272.911</v>
      </c>
      <c r="D6" s="89">
        <v>3397.727</v>
      </c>
      <c r="H6" s="82"/>
    </row>
    <row r="7" spans="2:8" ht="14.25">
      <c r="B7" s="64" t="s">
        <v>72</v>
      </c>
      <c r="C7" s="88">
        <v>243.753</v>
      </c>
      <c r="D7" s="89">
        <v>3434.574</v>
      </c>
      <c r="H7" s="82"/>
    </row>
    <row r="8" spans="2:8" ht="14.25">
      <c r="B8" s="64" t="s">
        <v>73</v>
      </c>
      <c r="C8" s="88">
        <v>250.6</v>
      </c>
      <c r="D8" s="89">
        <v>3156.2</v>
      </c>
      <c r="H8" s="82"/>
    </row>
    <row r="9" spans="2:8" ht="14.25">
      <c r="B9" s="64" t="s">
        <v>74</v>
      </c>
      <c r="C9" s="88">
        <v>96.98</v>
      </c>
      <c r="D9" s="89">
        <v>1194.282</v>
      </c>
      <c r="H9" s="82"/>
    </row>
    <row r="10" spans="2:8" ht="14.25">
      <c r="B10" s="64" t="s">
        <v>75</v>
      </c>
      <c r="C10" s="88">
        <v>362.904</v>
      </c>
      <c r="D10" s="89">
        <v>5458.803</v>
      </c>
      <c r="H10" s="82"/>
    </row>
    <row r="11" spans="2:8" ht="14.25">
      <c r="B11" s="64" t="s">
        <v>76</v>
      </c>
      <c r="C11" s="88">
        <v>352.58</v>
      </c>
      <c r="D11" s="89">
        <v>5215.118</v>
      </c>
      <c r="H11" s="82"/>
    </row>
    <row r="12" spans="2:8" ht="14.25">
      <c r="B12" s="64" t="s">
        <v>77</v>
      </c>
      <c r="C12" s="88">
        <v>441.185</v>
      </c>
      <c r="D12" s="90">
        <v>441.185</v>
      </c>
      <c r="H12" s="82"/>
    </row>
    <row r="13" spans="2:8" s="93" customFormat="1" ht="30.75" customHeight="1">
      <c r="B13" s="73" t="s">
        <v>7</v>
      </c>
      <c r="C13" s="91">
        <v>700.932</v>
      </c>
      <c r="D13" s="92">
        <v>22334.698</v>
      </c>
      <c r="H13" s="94"/>
    </row>
    <row r="14" spans="2:8" ht="26.25" customHeight="1">
      <c r="B14" s="64"/>
      <c r="C14" s="95"/>
      <c r="D14" s="87" t="s">
        <v>54</v>
      </c>
      <c r="H14" s="82"/>
    </row>
    <row r="15" spans="2:8" ht="14.25">
      <c r="B15" s="64" t="s">
        <v>71</v>
      </c>
      <c r="C15" s="96">
        <v>38.93544594910776</v>
      </c>
      <c r="D15" s="96">
        <v>15.212773416501983</v>
      </c>
      <c r="H15" s="82"/>
    </row>
    <row r="16" spans="2:8" ht="14.25">
      <c r="B16" s="64" t="s">
        <v>72</v>
      </c>
      <c r="C16" s="96">
        <v>34.775555974045986</v>
      </c>
      <c r="D16" s="96">
        <v>15.377749902864144</v>
      </c>
      <c r="H16" s="82"/>
    </row>
    <row r="17" spans="2:8" ht="14.25">
      <c r="B17" s="64" t="s">
        <v>73</v>
      </c>
      <c r="C17" s="96">
        <v>35.75239823549217</v>
      </c>
      <c r="D17" s="96">
        <v>14.131375315663547</v>
      </c>
      <c r="H17" s="82"/>
    </row>
    <row r="18" spans="2:8" ht="14.25">
      <c r="B18" s="64" t="s">
        <v>74</v>
      </c>
      <c r="C18" s="96">
        <v>13.83586424931377</v>
      </c>
      <c r="D18" s="96">
        <v>5.347204605139501</v>
      </c>
      <c r="H18" s="82"/>
    </row>
    <row r="19" spans="2:8" ht="14.25">
      <c r="B19" s="64" t="s">
        <v>75</v>
      </c>
      <c r="C19" s="96">
        <v>51.77449453013987</v>
      </c>
      <c r="D19" s="96">
        <v>24.440908043618947</v>
      </c>
      <c r="H19" s="82"/>
    </row>
    <row r="20" spans="2:8" ht="14.25">
      <c r="B20" s="64" t="s">
        <v>76</v>
      </c>
      <c r="C20" s="96">
        <v>50.3015984432156</v>
      </c>
      <c r="D20" s="96">
        <v>23.349847846610686</v>
      </c>
      <c r="H20" s="82"/>
    </row>
    <row r="21" spans="2:8" ht="14.25">
      <c r="B21" s="64" t="s">
        <v>77</v>
      </c>
      <c r="C21" s="96">
        <v>7.196703817203381</v>
      </c>
      <c r="D21" s="96">
        <v>1.9753345220965155</v>
      </c>
      <c r="H21" s="82"/>
    </row>
    <row r="22" spans="2:8" s="93" customFormat="1" ht="27" customHeight="1">
      <c r="B22" s="73" t="s">
        <v>7</v>
      </c>
      <c r="C22" s="97">
        <v>100</v>
      </c>
      <c r="D22" s="97">
        <v>100</v>
      </c>
      <c r="H22" s="94"/>
    </row>
    <row r="23" ht="24" customHeight="1">
      <c r="B23" s="15" t="s">
        <v>55</v>
      </c>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10"/>
  </sheetPr>
  <dimension ref="A1:H25"/>
  <sheetViews>
    <sheetView zoomScalePageLayoutView="0" workbookViewId="0" topLeftCell="A1">
      <selection activeCell="D25" sqref="D25"/>
    </sheetView>
  </sheetViews>
  <sheetFormatPr defaultColWidth="9.140625" defaultRowHeight="15"/>
  <cols>
    <col min="1" max="1" width="9.140625" style="190" customWidth="1"/>
    <col min="2" max="2" width="18.00390625" style="190" customWidth="1"/>
    <col min="3" max="6" width="12.7109375" style="190" customWidth="1"/>
    <col min="7" max="16384" width="9.140625" style="190" customWidth="1"/>
  </cols>
  <sheetData>
    <row r="1" spans="1:8" ht="14.25">
      <c r="A1" s="189"/>
      <c r="B1" s="189"/>
      <c r="C1" s="189"/>
      <c r="D1" s="189"/>
      <c r="E1" s="189"/>
      <c r="F1" s="189"/>
      <c r="G1" s="189"/>
      <c r="H1" s="189"/>
    </row>
    <row r="2" spans="1:8" ht="33.75" customHeight="1">
      <c r="A2" s="189"/>
      <c r="B2" s="251" t="s">
        <v>65</v>
      </c>
      <c r="C2" s="256"/>
      <c r="D2" s="256"/>
      <c r="E2" s="256"/>
      <c r="F2" s="256"/>
      <c r="G2" s="189"/>
      <c r="H2" s="189"/>
    </row>
    <row r="3" spans="1:8" ht="10.5" customHeight="1">
      <c r="A3" s="189"/>
      <c r="B3" s="189"/>
      <c r="C3" s="189"/>
      <c r="D3" s="189"/>
      <c r="E3" s="189"/>
      <c r="F3" s="189"/>
      <c r="G3" s="189"/>
      <c r="H3" s="189"/>
    </row>
    <row r="4" spans="1:8" ht="14.25">
      <c r="A4" s="189"/>
      <c r="B4" s="181" t="s">
        <v>119</v>
      </c>
      <c r="C4" s="189"/>
      <c r="D4" s="189"/>
      <c r="E4" s="189"/>
      <c r="F4" s="189"/>
      <c r="G4" s="189"/>
      <c r="H4" s="189"/>
    </row>
    <row r="5" spans="1:8" ht="25.5">
      <c r="A5" s="189"/>
      <c r="B5" s="170"/>
      <c r="C5" s="179" t="s">
        <v>120</v>
      </c>
      <c r="D5" s="179" t="s">
        <v>121</v>
      </c>
      <c r="E5" s="179" t="s">
        <v>122</v>
      </c>
      <c r="F5" s="179" t="s">
        <v>123</v>
      </c>
      <c r="G5" s="189"/>
      <c r="H5" s="189"/>
    </row>
    <row r="6" spans="1:8" ht="22.5" customHeight="1">
      <c r="A6" s="189"/>
      <c r="B6" s="171"/>
      <c r="C6" s="172"/>
      <c r="D6" s="172"/>
      <c r="E6" s="191"/>
      <c r="F6" s="69" t="s">
        <v>147</v>
      </c>
      <c r="G6" s="189"/>
      <c r="H6" s="189"/>
    </row>
    <row r="7" spans="1:8" ht="14.25">
      <c r="A7" s="189"/>
      <c r="B7" s="172" t="s">
        <v>139</v>
      </c>
      <c r="C7" s="172"/>
      <c r="D7" s="172"/>
      <c r="E7" s="172"/>
      <c r="F7" s="191"/>
      <c r="G7" s="189"/>
      <c r="H7" s="189"/>
    </row>
    <row r="8" spans="1:8" ht="22.5" customHeight="1">
      <c r="A8" s="189"/>
      <c r="B8" s="172" t="s">
        <v>140</v>
      </c>
      <c r="C8" s="173">
        <v>251.609</v>
      </c>
      <c r="D8" s="173">
        <v>138.85600000000008</v>
      </c>
      <c r="E8" s="173">
        <v>106.163</v>
      </c>
      <c r="F8" s="173">
        <v>496.6280000000003</v>
      </c>
      <c r="G8" s="189"/>
      <c r="H8" s="189"/>
    </row>
    <row r="9" spans="1:8" ht="14.25">
      <c r="A9" s="189"/>
      <c r="B9" s="172" t="s">
        <v>141</v>
      </c>
      <c r="C9" s="173">
        <v>247.36700000000005</v>
      </c>
      <c r="D9" s="173">
        <v>161.495</v>
      </c>
      <c r="E9" s="173">
        <v>67.575</v>
      </c>
      <c r="F9" s="173">
        <v>476.43699999999956</v>
      </c>
      <c r="G9" s="189"/>
      <c r="H9" s="189"/>
    </row>
    <row r="10" spans="1:8" ht="14.25">
      <c r="A10" s="189"/>
      <c r="B10" s="172" t="s">
        <v>142</v>
      </c>
      <c r="C10" s="173">
        <v>143.16099999999997</v>
      </c>
      <c r="D10" s="173">
        <v>96.50200000000002</v>
      </c>
      <c r="E10" s="173">
        <v>60.498000000000005</v>
      </c>
      <c r="F10" s="173">
        <v>300.1610000000002</v>
      </c>
      <c r="G10" s="189"/>
      <c r="H10" s="189"/>
    </row>
    <row r="11" spans="1:8" ht="14.25">
      <c r="A11" s="189"/>
      <c r="B11" s="172" t="s">
        <v>143</v>
      </c>
      <c r="C11" s="173">
        <v>120.19699999999997</v>
      </c>
      <c r="D11" s="173">
        <v>74.93</v>
      </c>
      <c r="E11" s="173">
        <v>63.66599999999999</v>
      </c>
      <c r="F11" s="173">
        <v>258.7930000000001</v>
      </c>
      <c r="G11" s="189"/>
      <c r="H11" s="189"/>
    </row>
    <row r="12" spans="1:8" ht="14.25">
      <c r="A12" s="189"/>
      <c r="B12" s="172" t="s">
        <v>144</v>
      </c>
      <c r="C12" s="173">
        <v>66.204</v>
      </c>
      <c r="D12" s="173">
        <v>35.995</v>
      </c>
      <c r="E12" s="173">
        <v>58.56799999999998</v>
      </c>
      <c r="F12" s="173">
        <v>160.76699999999997</v>
      </c>
      <c r="G12" s="189"/>
      <c r="H12" s="189"/>
    </row>
    <row r="13" spans="1:8" ht="22.5" customHeight="1">
      <c r="A13" s="189"/>
      <c r="B13" s="174" t="s">
        <v>119</v>
      </c>
      <c r="C13" s="175">
        <v>828.538</v>
      </c>
      <c r="D13" s="175">
        <v>507.77800000000013</v>
      </c>
      <c r="E13" s="175">
        <v>356.47</v>
      </c>
      <c r="F13" s="175">
        <v>1692.7860000000003</v>
      </c>
      <c r="G13" s="189"/>
      <c r="H13" s="189"/>
    </row>
    <row r="14" spans="1:8" ht="22.5" customHeight="1">
      <c r="A14" s="189"/>
      <c r="B14" s="49"/>
      <c r="C14" s="49"/>
      <c r="D14" s="49"/>
      <c r="E14" s="191"/>
      <c r="F14" s="68" t="s">
        <v>151</v>
      </c>
      <c r="G14" s="189"/>
      <c r="H14" s="189"/>
    </row>
    <row r="15" spans="1:8" ht="14.25">
      <c r="A15" s="189"/>
      <c r="B15" s="172" t="s">
        <v>139</v>
      </c>
      <c r="C15" s="192"/>
      <c r="D15" s="192"/>
      <c r="E15" s="192"/>
      <c r="F15" s="191"/>
      <c r="G15" s="189"/>
      <c r="H15" s="189"/>
    </row>
    <row r="16" spans="1:8" ht="22.5" customHeight="1">
      <c r="A16" s="189"/>
      <c r="B16" s="172" t="s">
        <v>140</v>
      </c>
      <c r="C16" s="177">
        <v>6.904313642199766</v>
      </c>
      <c r="D16" s="177">
        <v>15.089779493348734</v>
      </c>
      <c r="E16" s="177">
        <v>7.327594834660991</v>
      </c>
      <c r="F16" s="177">
        <v>8.258910048311744</v>
      </c>
      <c r="G16" s="189"/>
      <c r="H16" s="189"/>
    </row>
    <row r="17" spans="1:8" ht="14.25">
      <c r="A17" s="189"/>
      <c r="B17" s="172" t="s">
        <v>141</v>
      </c>
      <c r="C17" s="177">
        <v>4.298154483491513</v>
      </c>
      <c r="D17" s="177">
        <v>14.458505490373387</v>
      </c>
      <c r="E17" s="177">
        <v>6.8926511028241775</v>
      </c>
      <c r="F17" s="177">
        <v>6.0672995151376465</v>
      </c>
      <c r="G17" s="189"/>
      <c r="H17" s="189"/>
    </row>
    <row r="18" spans="1:8" ht="14.25">
      <c r="A18" s="189"/>
      <c r="B18" s="172" t="s">
        <v>142</v>
      </c>
      <c r="C18" s="177">
        <v>6.684643544199766</v>
      </c>
      <c r="D18" s="177">
        <v>15.789688974116906</v>
      </c>
      <c r="E18" s="177">
        <v>10.866824016295391</v>
      </c>
      <c r="F18" s="177">
        <v>9.069587763590816</v>
      </c>
      <c r="G18" s="189"/>
      <c r="H18" s="189"/>
    </row>
    <row r="19" spans="1:8" ht="14.25">
      <c r="A19" s="189"/>
      <c r="B19" s="172" t="s">
        <v>143</v>
      </c>
      <c r="C19" s="177">
        <v>5.610756864246176</v>
      </c>
      <c r="D19" s="177">
        <v>18.91464806082575</v>
      </c>
      <c r="E19" s="177">
        <v>17.2988041963172</v>
      </c>
      <c r="F19" s="177">
        <v>8.904107939424271</v>
      </c>
      <c r="G19" s="189"/>
      <c r="H19" s="189"/>
    </row>
    <row r="20" spans="1:8" ht="14.25">
      <c r="A20" s="189"/>
      <c r="B20" s="172" t="s">
        <v>144</v>
      </c>
      <c r="C20" s="177">
        <v>7.504480312131245</v>
      </c>
      <c r="D20" s="177">
        <v>14.86450770996969</v>
      </c>
      <c r="E20" s="177">
        <v>17.784957730055382</v>
      </c>
      <c r="F20" s="177">
        <v>11.059471306544388</v>
      </c>
      <c r="G20" s="189"/>
      <c r="H20" s="189"/>
    </row>
    <row r="21" spans="1:8" ht="22.5" customHeight="1">
      <c r="A21" s="189"/>
      <c r="B21" s="174" t="s">
        <v>119</v>
      </c>
      <c r="C21" s="178">
        <v>5.688354402622141</v>
      </c>
      <c r="D21" s="178">
        <v>15.449821351799285</v>
      </c>
      <c r="E21" s="178">
        <v>9.678074452240052</v>
      </c>
      <c r="F21" s="178">
        <v>7.860475772604139</v>
      </c>
      <c r="G21" s="189"/>
      <c r="H21" s="189"/>
    </row>
    <row r="22" spans="1:8" ht="6" customHeight="1">
      <c r="A22" s="189"/>
      <c r="B22" s="189"/>
      <c r="C22" s="189"/>
      <c r="D22" s="189"/>
      <c r="E22" s="189"/>
      <c r="F22" s="189"/>
      <c r="G22" s="189"/>
      <c r="H22" s="189"/>
    </row>
    <row r="23" spans="1:8" ht="14.25">
      <c r="A23" s="189"/>
      <c r="B23" s="160" t="s">
        <v>114</v>
      </c>
      <c r="C23" s="81"/>
      <c r="D23" s="81"/>
      <c r="E23" s="81"/>
      <c r="F23" s="81"/>
      <c r="G23" s="189"/>
      <c r="H23" s="189"/>
    </row>
    <row r="24" spans="1:8" ht="14.25">
      <c r="A24" s="189"/>
      <c r="B24" s="189"/>
      <c r="C24" s="189"/>
      <c r="D24" s="189"/>
      <c r="E24" s="189"/>
      <c r="F24" s="189"/>
      <c r="G24" s="189"/>
      <c r="H24" s="189"/>
    </row>
    <row r="25" spans="1:8" ht="14.25">
      <c r="A25" s="189"/>
      <c r="B25" s="189"/>
      <c r="C25" s="189"/>
      <c r="D25" s="189"/>
      <c r="E25" s="189"/>
      <c r="F25" s="189"/>
      <c r="G25" s="189"/>
      <c r="H25" s="189"/>
    </row>
    <row r="27" ht="15" customHeight="1"/>
    <row r="28" ht="15.75" customHeight="1"/>
    <row r="29" ht="15.75" customHeight="1"/>
    <row r="35" ht="15.75" customHeight="1"/>
    <row r="38" ht="15.75" customHeight="1"/>
  </sheetData>
  <sheetProtection/>
  <mergeCells count="1">
    <mergeCell ref="B2:F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5"/>
  </sheetPr>
  <dimension ref="B1:M24"/>
  <sheetViews>
    <sheetView zoomScalePageLayoutView="0" workbookViewId="0" topLeftCell="A1">
      <selection activeCell="P6" sqref="P6"/>
    </sheetView>
  </sheetViews>
  <sheetFormatPr defaultColWidth="9.140625" defaultRowHeight="15"/>
  <cols>
    <col min="1" max="1" width="9.140625" style="2" customWidth="1"/>
    <col min="2" max="2" width="22.8515625" style="2" customWidth="1"/>
    <col min="3" max="16384" width="9.140625" style="2" customWidth="1"/>
  </cols>
  <sheetData>
    <row r="1" spans="6:7" ht="15">
      <c r="F1" s="19"/>
      <c r="G1" s="19"/>
    </row>
    <row r="2" spans="2:7" ht="15">
      <c r="B2" s="70" t="s">
        <v>44</v>
      </c>
      <c r="F2" s="19"/>
      <c r="G2" s="19"/>
    </row>
    <row r="3" ht="15.75" thickBot="1"/>
    <row r="4" spans="10:13" ht="15">
      <c r="J4" s="99"/>
      <c r="K4" s="100">
        <v>1996</v>
      </c>
      <c r="L4" s="101">
        <v>2009</v>
      </c>
      <c r="M4" s="66"/>
    </row>
    <row r="5" spans="3:13" ht="24">
      <c r="C5" s="12"/>
      <c r="D5" s="12"/>
      <c r="E5" s="12"/>
      <c r="F5" s="12"/>
      <c r="G5" s="12"/>
      <c r="J5" s="102" t="s">
        <v>26</v>
      </c>
      <c r="K5" s="103">
        <v>72.60698194321638</v>
      </c>
      <c r="L5" s="104">
        <v>54.85110208340404</v>
      </c>
      <c r="M5" s="105">
        <f>L5/K5*100</f>
        <v>75.54521702375861</v>
      </c>
    </row>
    <row r="6" spans="10:13" ht="24">
      <c r="J6" s="102" t="s">
        <v>27</v>
      </c>
      <c r="K6" s="106">
        <v>48.99315653900665</v>
      </c>
      <c r="L6" s="107">
        <v>29.050121922400738</v>
      </c>
      <c r="M6" s="105">
        <f>L6/K6*100</f>
        <v>59.29424428750991</v>
      </c>
    </row>
    <row r="7" spans="10:13" ht="24.75" thickBot="1">
      <c r="J7" s="108" t="s">
        <v>18</v>
      </c>
      <c r="K7" s="109">
        <v>49.07914239375571</v>
      </c>
      <c r="L7" s="110">
        <v>41.085552175364086</v>
      </c>
      <c r="M7" s="19"/>
    </row>
    <row r="18" ht="15">
      <c r="B18" s="111" t="s">
        <v>98</v>
      </c>
    </row>
    <row r="19" ht="15">
      <c r="B19" s="111" t="s">
        <v>99</v>
      </c>
    </row>
    <row r="20" ht="15">
      <c r="B20" s="111" t="s">
        <v>100</v>
      </c>
    </row>
    <row r="21" ht="15">
      <c r="B21" s="111" t="s">
        <v>101</v>
      </c>
    </row>
    <row r="22" ht="15">
      <c r="B22" s="111" t="s">
        <v>102</v>
      </c>
    </row>
    <row r="23" ht="15">
      <c r="B23" s="111" t="s">
        <v>103</v>
      </c>
    </row>
    <row r="24" ht="15">
      <c r="B24" s="111" t="s">
        <v>55</v>
      </c>
    </row>
  </sheetData>
  <sheetProtection/>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indexed="10"/>
  </sheetPr>
  <dimension ref="A1:W83"/>
  <sheetViews>
    <sheetView zoomScalePageLayoutView="0" workbookViewId="0" topLeftCell="A4">
      <selection activeCell="B24" sqref="B24:F24"/>
    </sheetView>
  </sheetViews>
  <sheetFormatPr defaultColWidth="9.140625" defaultRowHeight="15"/>
  <cols>
    <col min="1" max="1" width="9.140625" style="190" customWidth="1"/>
    <col min="2" max="2" width="21.00390625" style="190" customWidth="1"/>
    <col min="3" max="6" width="12.421875" style="190" customWidth="1"/>
    <col min="7" max="12" width="9.140625" style="190" customWidth="1"/>
    <col min="13" max="13" width="9.57421875" style="190" bestFit="1" customWidth="1"/>
    <col min="14" max="21" width="9.140625" style="190" customWidth="1"/>
    <col min="22" max="22" width="7.8515625" style="190" customWidth="1"/>
    <col min="23" max="16384" width="9.140625" style="190" customWidth="1"/>
  </cols>
  <sheetData>
    <row r="1" spans="1:10" ht="14.25">
      <c r="A1" s="189"/>
      <c r="B1" s="189"/>
      <c r="C1" s="189"/>
      <c r="D1" s="189"/>
      <c r="E1" s="189"/>
      <c r="F1" s="189"/>
      <c r="G1" s="189"/>
      <c r="H1" s="189"/>
      <c r="I1" s="189"/>
      <c r="J1" s="189"/>
    </row>
    <row r="2" spans="1:10" ht="49.5" customHeight="1">
      <c r="A2" s="189"/>
      <c r="B2" s="251" t="s">
        <v>171</v>
      </c>
      <c r="C2" s="256"/>
      <c r="D2" s="256"/>
      <c r="E2" s="256"/>
      <c r="F2" s="256"/>
      <c r="G2" s="189"/>
      <c r="H2" s="189"/>
      <c r="I2" s="189"/>
      <c r="J2" s="189"/>
    </row>
    <row r="3" spans="1:10" ht="7.5" customHeight="1">
      <c r="A3" s="189"/>
      <c r="B3" s="189"/>
      <c r="C3" s="189"/>
      <c r="D3" s="189"/>
      <c r="E3" s="189"/>
      <c r="F3" s="189"/>
      <c r="G3" s="189"/>
      <c r="H3" s="189"/>
      <c r="I3" s="189"/>
      <c r="J3" s="189"/>
    </row>
    <row r="4" spans="1:10" ht="14.25">
      <c r="A4" s="189"/>
      <c r="B4" s="181" t="s">
        <v>119</v>
      </c>
      <c r="C4" s="189"/>
      <c r="D4" s="189"/>
      <c r="E4" s="189"/>
      <c r="F4" s="189"/>
      <c r="G4" s="189"/>
      <c r="H4" s="189"/>
      <c r="I4" s="189"/>
      <c r="J4" s="189"/>
    </row>
    <row r="5" spans="1:10" ht="25.5">
      <c r="A5" s="189"/>
      <c r="B5" s="170"/>
      <c r="C5" s="179" t="s">
        <v>120</v>
      </c>
      <c r="D5" s="179" t="s">
        <v>121</v>
      </c>
      <c r="E5" s="179" t="s">
        <v>122</v>
      </c>
      <c r="F5" s="179" t="s">
        <v>123</v>
      </c>
      <c r="G5" s="189"/>
      <c r="H5" s="189"/>
      <c r="I5" s="189"/>
      <c r="J5" s="189"/>
    </row>
    <row r="6" spans="1:10" ht="18.75" customHeight="1">
      <c r="A6" s="189"/>
      <c r="B6" s="171"/>
      <c r="C6" s="172"/>
      <c r="D6" s="172"/>
      <c r="E6" s="191"/>
      <c r="F6" s="69" t="s">
        <v>147</v>
      </c>
      <c r="G6" s="189"/>
      <c r="H6" s="189"/>
      <c r="I6" s="189"/>
      <c r="J6" s="189"/>
    </row>
    <row r="7" spans="1:10" ht="14.25">
      <c r="A7" s="189"/>
      <c r="B7" s="172" t="s">
        <v>136</v>
      </c>
      <c r="C7" s="172"/>
      <c r="D7" s="172"/>
      <c r="E7" s="172"/>
      <c r="F7" s="191"/>
      <c r="G7" s="189"/>
      <c r="H7" s="189"/>
      <c r="I7" s="189"/>
      <c r="J7" s="189"/>
    </row>
    <row r="8" spans="1:10" ht="21.75" customHeight="1">
      <c r="A8" s="189"/>
      <c r="B8" s="172" t="s">
        <v>134</v>
      </c>
      <c r="C8" s="173">
        <v>285.9080000000001</v>
      </c>
      <c r="D8" s="173">
        <v>56.224</v>
      </c>
      <c r="E8" s="173">
        <v>83.45100000000001</v>
      </c>
      <c r="F8" s="173">
        <v>425.5830000000002</v>
      </c>
      <c r="G8" s="189"/>
      <c r="H8" s="189"/>
      <c r="I8" s="189"/>
      <c r="J8" s="189"/>
    </row>
    <row r="9" spans="1:10" ht="14.25">
      <c r="A9" s="189"/>
      <c r="B9" s="172" t="s">
        <v>135</v>
      </c>
      <c r="C9" s="173">
        <v>121.813</v>
      </c>
      <c r="D9" s="173">
        <v>100.13</v>
      </c>
      <c r="E9" s="173">
        <v>73.94699999999999</v>
      </c>
      <c r="F9" s="173">
        <v>295.89</v>
      </c>
      <c r="G9" s="189"/>
      <c r="H9" s="189"/>
      <c r="I9" s="189"/>
      <c r="J9" s="189"/>
    </row>
    <row r="10" spans="1:10" ht="14.25">
      <c r="A10" s="189"/>
      <c r="B10" s="172" t="s">
        <v>137</v>
      </c>
      <c r="C10" s="173">
        <v>259.61333262986346</v>
      </c>
      <c r="D10" s="173">
        <v>97.46794570211121</v>
      </c>
      <c r="E10" s="173">
        <v>141.89288981257718</v>
      </c>
      <c r="F10" s="173">
        <v>498.71711578340893</v>
      </c>
      <c r="G10" s="189"/>
      <c r="H10" s="189"/>
      <c r="I10" s="189"/>
      <c r="J10" s="189"/>
    </row>
    <row r="11" spans="1:10" ht="14.25">
      <c r="A11" s="189"/>
      <c r="B11" s="172" t="s">
        <v>133</v>
      </c>
      <c r="C11" s="173">
        <v>161.76899999999998</v>
      </c>
      <c r="D11" s="173">
        <v>132.33700000000005</v>
      </c>
      <c r="E11" s="173">
        <v>146.18799999999993</v>
      </c>
      <c r="F11" s="173">
        <v>440.29400000000004</v>
      </c>
      <c r="G11" s="189"/>
      <c r="H11" s="189"/>
      <c r="I11" s="189"/>
      <c r="J11" s="189"/>
    </row>
    <row r="12" spans="1:10" ht="14.25">
      <c r="A12" s="189"/>
      <c r="B12" s="172" t="s">
        <v>132</v>
      </c>
      <c r="C12" s="173">
        <v>96.38799999999998</v>
      </c>
      <c r="D12" s="173">
        <v>114.063</v>
      </c>
      <c r="E12" s="173">
        <v>88.365</v>
      </c>
      <c r="F12" s="173">
        <v>298.8159999999999</v>
      </c>
      <c r="G12" s="189"/>
      <c r="H12" s="189"/>
      <c r="I12" s="189"/>
      <c r="J12" s="189"/>
    </row>
    <row r="13" spans="1:10" ht="21.75" customHeight="1">
      <c r="A13" s="189"/>
      <c r="B13" s="172" t="s">
        <v>119</v>
      </c>
      <c r="C13" s="187">
        <v>828.538</v>
      </c>
      <c r="D13" s="187">
        <v>507.7779999999999</v>
      </c>
      <c r="E13" s="187">
        <v>356.47</v>
      </c>
      <c r="F13" s="187">
        <v>1692.7859999999996</v>
      </c>
      <c r="G13" s="189"/>
      <c r="H13" s="189"/>
      <c r="I13" s="189"/>
      <c r="J13" s="189"/>
    </row>
    <row r="14" spans="1:10" ht="18.75" customHeight="1">
      <c r="A14" s="189"/>
      <c r="B14" s="193"/>
      <c r="C14" s="193"/>
      <c r="D14" s="193"/>
      <c r="E14" s="194"/>
      <c r="F14" s="188" t="s">
        <v>148</v>
      </c>
      <c r="G14" s="189"/>
      <c r="H14" s="189"/>
      <c r="I14" s="189"/>
      <c r="J14" s="189"/>
    </row>
    <row r="15" spans="1:10" ht="14.25">
      <c r="A15" s="189"/>
      <c r="B15" s="172" t="s">
        <v>136</v>
      </c>
      <c r="C15" s="192"/>
      <c r="D15" s="192"/>
      <c r="E15" s="192"/>
      <c r="F15" s="191"/>
      <c r="G15" s="189"/>
      <c r="H15" s="189"/>
      <c r="I15" s="189"/>
      <c r="J15" s="189"/>
    </row>
    <row r="16" spans="1:10" ht="21.75" customHeight="1">
      <c r="A16" s="189"/>
      <c r="B16" s="172" t="s">
        <v>134</v>
      </c>
      <c r="C16" s="177">
        <v>4.80877860945587</v>
      </c>
      <c r="D16" s="177">
        <v>14.100380949037088</v>
      </c>
      <c r="E16" s="177">
        <v>6.033192644870807</v>
      </c>
      <c r="F16" s="177">
        <v>5.507395552652223</v>
      </c>
      <c r="G16" s="189"/>
      <c r="H16" s="189"/>
      <c r="I16" s="189"/>
      <c r="J16" s="189"/>
    </row>
    <row r="17" spans="1:10" ht="14.25">
      <c r="A17" s="189"/>
      <c r="B17" s="172" t="s">
        <v>135</v>
      </c>
      <c r="C17" s="177">
        <v>7.740365766325624</v>
      </c>
      <c r="D17" s="177">
        <v>16.50869125796129</v>
      </c>
      <c r="E17" s="177">
        <v>13.217188941080572</v>
      </c>
      <c r="F17" s="177">
        <v>10.799922036454523</v>
      </c>
      <c r="G17" s="189"/>
      <c r="H17" s="189"/>
      <c r="I17" s="189"/>
      <c r="J17" s="189"/>
    </row>
    <row r="18" spans="1:10" ht="14.25">
      <c r="A18" s="189"/>
      <c r="B18" s="172" t="s">
        <v>137</v>
      </c>
      <c r="C18" s="177">
        <v>6.671180144551743</v>
      </c>
      <c r="D18" s="177">
        <v>14.829850505476694</v>
      </c>
      <c r="E18" s="177">
        <v>8.038120421743843</v>
      </c>
      <c r="F18" s="177">
        <v>7.891940209880883</v>
      </c>
      <c r="G18" s="189"/>
      <c r="H18" s="189"/>
      <c r="I18" s="189"/>
      <c r="J18" s="189"/>
    </row>
    <row r="19" spans="1:10" ht="14.25">
      <c r="A19" s="189"/>
      <c r="B19" s="172" t="s">
        <v>133</v>
      </c>
      <c r="C19" s="177">
        <v>8.02041681437208</v>
      </c>
      <c r="D19" s="177">
        <v>21.655680940474173</v>
      </c>
      <c r="E19" s="177">
        <v>12.969207580245792</v>
      </c>
      <c r="F19" s="177">
        <v>11.7247461822822</v>
      </c>
      <c r="G19" s="189"/>
      <c r="H19" s="189"/>
      <c r="I19" s="189"/>
      <c r="J19" s="189"/>
    </row>
    <row r="20" spans="1:10" ht="14.25">
      <c r="A20" s="189"/>
      <c r="B20" s="172" t="s">
        <v>132</v>
      </c>
      <c r="C20" s="177">
        <v>11.038769917210367</v>
      </c>
      <c r="D20" s="177">
        <v>20.795783340109498</v>
      </c>
      <c r="E20" s="177">
        <v>15.140144642223799</v>
      </c>
      <c r="F20" s="177">
        <v>14.90120006083829</v>
      </c>
      <c r="G20" s="189"/>
      <c r="H20" s="189"/>
      <c r="I20" s="189"/>
      <c r="J20" s="189"/>
    </row>
    <row r="21" spans="1:10" ht="21.75" customHeight="1">
      <c r="A21" s="189"/>
      <c r="B21" s="174" t="s">
        <v>119</v>
      </c>
      <c r="C21" s="178">
        <v>5.688354402622133</v>
      </c>
      <c r="D21" s="178">
        <v>15.449821351799265</v>
      </c>
      <c r="E21" s="178">
        <v>9.678074452240056</v>
      </c>
      <c r="F21" s="178">
        <v>7.860475772604142</v>
      </c>
      <c r="G21" s="189"/>
      <c r="H21" s="189"/>
      <c r="I21" s="189"/>
      <c r="J21" s="189"/>
    </row>
    <row r="22" spans="1:10" ht="14.25">
      <c r="A22" s="189"/>
      <c r="B22" s="189"/>
      <c r="C22" s="189"/>
      <c r="D22" s="189"/>
      <c r="E22" s="189"/>
      <c r="F22" s="189"/>
      <c r="G22" s="189"/>
      <c r="H22" s="189"/>
      <c r="I22" s="189"/>
      <c r="J22" s="189"/>
    </row>
    <row r="23" spans="1:10" ht="14.25">
      <c r="A23" s="189"/>
      <c r="B23" s="160" t="s">
        <v>114</v>
      </c>
      <c r="C23" s="81"/>
      <c r="D23" s="81"/>
      <c r="E23" s="81"/>
      <c r="F23" s="81"/>
      <c r="G23" s="189"/>
      <c r="H23" s="189"/>
      <c r="I23" s="189"/>
      <c r="J23" s="189"/>
    </row>
    <row r="24" spans="1:10" ht="54.75" customHeight="1">
      <c r="A24" s="189"/>
      <c r="B24" s="231" t="s">
        <v>172</v>
      </c>
      <c r="C24" s="232"/>
      <c r="D24" s="232"/>
      <c r="E24" s="232"/>
      <c r="F24" s="232"/>
      <c r="G24" s="189"/>
      <c r="H24" s="189"/>
      <c r="I24" s="189"/>
      <c r="J24" s="189"/>
    </row>
    <row r="25" spans="1:10" ht="14.25">
      <c r="A25" s="189"/>
      <c r="B25" s="189"/>
      <c r="C25" s="189"/>
      <c r="D25" s="189"/>
      <c r="E25" s="189"/>
      <c r="F25" s="189"/>
      <c r="G25" s="189"/>
      <c r="H25" s="189"/>
      <c r="I25" s="189"/>
      <c r="J25" s="189"/>
    </row>
    <row r="26" spans="1:10" ht="14.25">
      <c r="A26" s="189"/>
      <c r="B26" s="189"/>
      <c r="C26" s="189"/>
      <c r="D26" s="189"/>
      <c r="E26" s="189"/>
      <c r="F26" s="189"/>
      <c r="G26" s="189"/>
      <c r="H26" s="189"/>
      <c r="I26" s="189"/>
      <c r="J26" s="189"/>
    </row>
    <row r="27" spans="1:10" ht="14.25">
      <c r="A27" s="189"/>
      <c r="B27" s="189"/>
      <c r="C27" s="189"/>
      <c r="D27" s="189"/>
      <c r="E27" s="189"/>
      <c r="F27" s="189"/>
      <c r="G27" s="189"/>
      <c r="H27" s="189"/>
      <c r="I27" s="189"/>
      <c r="J27" s="189"/>
    </row>
    <row r="29" spans="10:16" ht="14.25">
      <c r="J29" s="237" t="s">
        <v>158</v>
      </c>
      <c r="K29" s="258"/>
      <c r="L29" s="258"/>
      <c r="M29" s="258"/>
      <c r="N29" s="258"/>
      <c r="O29" s="258"/>
      <c r="P29" s="196"/>
    </row>
    <row r="30" spans="10:16" ht="15" thickBot="1">
      <c r="J30" s="233" t="s">
        <v>152</v>
      </c>
      <c r="K30" s="258"/>
      <c r="L30" s="258"/>
      <c r="M30" s="258"/>
      <c r="N30" s="258"/>
      <c r="O30" s="195"/>
      <c r="P30" s="196"/>
    </row>
    <row r="31" spans="10:23" ht="15.75" thickBot="1" thickTop="1">
      <c r="J31" s="234" t="s">
        <v>0</v>
      </c>
      <c r="K31" s="236"/>
      <c r="L31" s="236"/>
      <c r="M31" s="235" t="s">
        <v>28</v>
      </c>
      <c r="N31" s="236"/>
      <c r="O31" s="236"/>
      <c r="P31" s="196"/>
      <c r="T31" s="235" t="s">
        <v>28</v>
      </c>
      <c r="U31" s="236"/>
      <c r="V31" s="236"/>
      <c r="W31" s="196"/>
    </row>
    <row r="32" spans="10:23" ht="19.5" thickBot="1">
      <c r="J32" s="272"/>
      <c r="K32" s="272"/>
      <c r="L32" s="272"/>
      <c r="M32" s="197" t="s">
        <v>2</v>
      </c>
      <c r="N32" s="197" t="s">
        <v>3</v>
      </c>
      <c r="O32" s="197" t="s">
        <v>29</v>
      </c>
      <c r="P32" s="196" t="s">
        <v>15</v>
      </c>
      <c r="T32" s="197" t="s">
        <v>2</v>
      </c>
      <c r="U32" s="197" t="s">
        <v>3</v>
      </c>
      <c r="V32" s="197" t="s">
        <v>29</v>
      </c>
      <c r="W32" s="196" t="s">
        <v>15</v>
      </c>
    </row>
    <row r="33" spans="10:23" ht="14.25">
      <c r="J33" s="195"/>
      <c r="K33" s="195"/>
      <c r="L33" s="198" t="s">
        <v>159</v>
      </c>
      <c r="M33" s="199">
        <v>285.9080000000001</v>
      </c>
      <c r="N33" s="199">
        <v>56.224</v>
      </c>
      <c r="O33" s="199">
        <v>83.45100000000001</v>
      </c>
      <c r="P33" s="199">
        <v>425.5830000000002</v>
      </c>
      <c r="Q33" s="195"/>
      <c r="R33" s="195"/>
      <c r="S33" s="198" t="s">
        <v>159</v>
      </c>
      <c r="T33" s="200">
        <v>0.0480877860945587</v>
      </c>
      <c r="U33" s="200">
        <v>0.1410038094903709</v>
      </c>
      <c r="V33" s="200">
        <v>0.06033192644870807</v>
      </c>
      <c r="W33" s="200">
        <v>0.055073955526522236</v>
      </c>
    </row>
    <row r="34" spans="10:23" ht="15" thickBot="1">
      <c r="J34" s="195"/>
      <c r="K34" s="195"/>
      <c r="L34" s="198" t="s">
        <v>160</v>
      </c>
      <c r="M34" s="199">
        <v>121.813</v>
      </c>
      <c r="N34" s="199">
        <v>100.13</v>
      </c>
      <c r="O34" s="199">
        <v>73.94699999999999</v>
      </c>
      <c r="P34" s="199">
        <v>295.89</v>
      </c>
      <c r="Q34" s="195"/>
      <c r="R34" s="195"/>
      <c r="S34" s="198" t="s">
        <v>160</v>
      </c>
      <c r="T34" s="200">
        <v>0.07740365766325624</v>
      </c>
      <c r="U34" s="200">
        <v>0.1650869125796129</v>
      </c>
      <c r="V34" s="200">
        <v>0.1321718894108057</v>
      </c>
      <c r="W34" s="200">
        <v>0.10799922036454523</v>
      </c>
    </row>
    <row r="35" spans="10:23" ht="15.75" customHeight="1" thickBot="1">
      <c r="J35" s="201" t="s">
        <v>131</v>
      </c>
      <c r="K35" s="202" t="s">
        <v>162</v>
      </c>
      <c r="L35" s="202" t="s">
        <v>163</v>
      </c>
      <c r="M35" s="203">
        <v>258.46300000000014</v>
      </c>
      <c r="N35" s="203">
        <v>95.59899999999998</v>
      </c>
      <c r="O35" s="203">
        <v>141.412</v>
      </c>
      <c r="P35" s="203">
        <v>495.47399999999953</v>
      </c>
      <c r="Q35" s="204" t="s">
        <v>165</v>
      </c>
      <c r="R35" s="205" t="s">
        <v>162</v>
      </c>
      <c r="S35" s="205" t="s">
        <v>163</v>
      </c>
      <c r="T35" s="206">
        <v>0.06671180144551743</v>
      </c>
      <c r="U35" s="206">
        <v>0.14829850505476694</v>
      </c>
      <c r="V35" s="206">
        <v>0.08038120421743843</v>
      </c>
      <c r="W35" s="206">
        <v>0.07891940209880884</v>
      </c>
    </row>
    <row r="36" spans="10:23" ht="18.75" thickTop="1">
      <c r="J36" s="195"/>
      <c r="K36" s="195"/>
      <c r="L36" s="198" t="s">
        <v>166</v>
      </c>
      <c r="M36" s="199">
        <v>161.76899999999998</v>
      </c>
      <c r="N36" s="199">
        <v>132.33700000000005</v>
      </c>
      <c r="O36" s="199">
        <v>146.18799999999993</v>
      </c>
      <c r="P36" s="199">
        <v>440.29400000000004</v>
      </c>
      <c r="Q36" s="195"/>
      <c r="R36" s="195"/>
      <c r="S36" s="198" t="s">
        <v>166</v>
      </c>
      <c r="T36" s="200">
        <v>0.0802041681437208</v>
      </c>
      <c r="U36" s="200">
        <v>0.21655680940474173</v>
      </c>
      <c r="V36" s="200">
        <v>0.12969207580245792</v>
      </c>
      <c r="W36" s="200">
        <v>0.117247461822822</v>
      </c>
    </row>
    <row r="37" spans="10:23" ht="18">
      <c r="J37" s="258"/>
      <c r="K37" s="195"/>
      <c r="L37" s="198" t="s">
        <v>132</v>
      </c>
      <c r="M37" s="199">
        <v>96.38799999999998</v>
      </c>
      <c r="N37" s="199">
        <v>114.063</v>
      </c>
      <c r="O37" s="199">
        <v>88.365</v>
      </c>
      <c r="P37" s="199">
        <v>298.8159999999999</v>
      </c>
      <c r="Q37" s="258"/>
      <c r="R37" s="195"/>
      <c r="S37" s="198" t="s">
        <v>132</v>
      </c>
      <c r="T37" s="200">
        <v>0.11038769917210367</v>
      </c>
      <c r="U37" s="200">
        <v>0.20795783340109497</v>
      </c>
      <c r="V37" s="200">
        <v>0.151401446422238</v>
      </c>
      <c r="W37" s="200">
        <v>0.1490120006083829</v>
      </c>
    </row>
    <row r="38" spans="10:23" ht="15" thickBot="1">
      <c r="J38" s="261"/>
      <c r="K38" s="262" t="s">
        <v>1</v>
      </c>
      <c r="L38" s="261"/>
      <c r="M38" s="207">
        <v>828.538</v>
      </c>
      <c r="N38" s="207">
        <v>507.7779999999999</v>
      </c>
      <c r="O38" s="207">
        <v>356.47</v>
      </c>
      <c r="P38" s="207">
        <v>1692.7859999999996</v>
      </c>
      <c r="Q38" s="260"/>
      <c r="R38" s="259" t="s">
        <v>1</v>
      </c>
      <c r="S38" s="260"/>
      <c r="T38" s="208">
        <v>0.05688354402622133</v>
      </c>
      <c r="U38" s="208">
        <v>0.15449821351799264</v>
      </c>
      <c r="V38" s="208">
        <v>0.09678074452240056</v>
      </c>
      <c r="W38" s="208">
        <v>0.07860475772604142</v>
      </c>
    </row>
    <row r="39" ht="15" thickTop="1">
      <c r="P39" s="196"/>
    </row>
    <row r="40" ht="14.25">
      <c r="P40" s="196"/>
    </row>
    <row r="41" ht="14.25">
      <c r="P41" s="196"/>
    </row>
    <row r="42" spans="13:23" ht="14.25">
      <c r="M42" s="209">
        <f aca="true" t="shared" si="0" ref="M42:P47">M33</f>
        <v>285.9080000000001</v>
      </c>
      <c r="N42" s="209">
        <f t="shared" si="0"/>
        <v>56.224</v>
      </c>
      <c r="O42" s="209">
        <f t="shared" si="0"/>
        <v>83.45100000000001</v>
      </c>
      <c r="P42" s="209">
        <f t="shared" si="0"/>
        <v>425.5830000000002</v>
      </c>
      <c r="T42" s="190">
        <f aca="true" t="shared" si="1" ref="T42:W47">T33*100</f>
        <v>4.80877860945587</v>
      </c>
      <c r="U42" s="190">
        <f t="shared" si="1"/>
        <v>14.100380949037088</v>
      </c>
      <c r="V42" s="190">
        <f t="shared" si="1"/>
        <v>6.033192644870807</v>
      </c>
      <c r="W42" s="190">
        <f t="shared" si="1"/>
        <v>5.507395552652223</v>
      </c>
    </row>
    <row r="43" spans="13:23" ht="14.25">
      <c r="M43" s="209">
        <f t="shared" si="0"/>
        <v>121.813</v>
      </c>
      <c r="N43" s="209">
        <f t="shared" si="0"/>
        <v>100.13</v>
      </c>
      <c r="O43" s="209">
        <f t="shared" si="0"/>
        <v>73.94699999999999</v>
      </c>
      <c r="P43" s="209">
        <f t="shared" si="0"/>
        <v>295.89</v>
      </c>
      <c r="T43" s="190">
        <f t="shared" si="1"/>
        <v>7.740365766325624</v>
      </c>
      <c r="U43" s="190">
        <f t="shared" si="1"/>
        <v>16.50869125796129</v>
      </c>
      <c r="V43" s="190">
        <f t="shared" si="1"/>
        <v>13.217188941080572</v>
      </c>
      <c r="W43" s="190">
        <f t="shared" si="1"/>
        <v>10.799922036454523</v>
      </c>
    </row>
    <row r="44" spans="13:23" ht="14.25">
      <c r="M44" s="210">
        <f t="shared" si="0"/>
        <v>258.46300000000014</v>
      </c>
      <c r="N44" s="210">
        <f t="shared" si="0"/>
        <v>95.59899999999998</v>
      </c>
      <c r="O44" s="210">
        <f t="shared" si="0"/>
        <v>141.412</v>
      </c>
      <c r="P44" s="210">
        <f t="shared" si="0"/>
        <v>495.47399999999953</v>
      </c>
      <c r="T44" s="211">
        <f t="shared" si="1"/>
        <v>6.671180144551743</v>
      </c>
      <c r="U44" s="211">
        <f t="shared" si="1"/>
        <v>14.829850505476694</v>
      </c>
      <c r="V44" s="211">
        <f t="shared" si="1"/>
        <v>8.038120421743843</v>
      </c>
      <c r="W44" s="211">
        <f t="shared" si="1"/>
        <v>7.891940209880883</v>
      </c>
    </row>
    <row r="45" spans="13:23" ht="14.25">
      <c r="M45" s="209">
        <f t="shared" si="0"/>
        <v>161.76899999999998</v>
      </c>
      <c r="N45" s="209">
        <f t="shared" si="0"/>
        <v>132.33700000000005</v>
      </c>
      <c r="O45" s="209">
        <f t="shared" si="0"/>
        <v>146.18799999999993</v>
      </c>
      <c r="P45" s="209">
        <f t="shared" si="0"/>
        <v>440.29400000000004</v>
      </c>
      <c r="T45" s="190">
        <f t="shared" si="1"/>
        <v>8.02041681437208</v>
      </c>
      <c r="U45" s="190">
        <f t="shared" si="1"/>
        <v>21.655680940474173</v>
      </c>
      <c r="V45" s="190">
        <f t="shared" si="1"/>
        <v>12.969207580245792</v>
      </c>
      <c r="W45" s="190">
        <f t="shared" si="1"/>
        <v>11.7247461822822</v>
      </c>
    </row>
    <row r="46" spans="13:23" ht="14.25">
      <c r="M46" s="209">
        <f t="shared" si="0"/>
        <v>96.38799999999998</v>
      </c>
      <c r="N46" s="209">
        <f t="shared" si="0"/>
        <v>114.063</v>
      </c>
      <c r="O46" s="209">
        <f t="shared" si="0"/>
        <v>88.365</v>
      </c>
      <c r="P46" s="209">
        <f t="shared" si="0"/>
        <v>298.8159999999999</v>
      </c>
      <c r="T46" s="190">
        <f t="shared" si="1"/>
        <v>11.038769917210367</v>
      </c>
      <c r="U46" s="190">
        <f t="shared" si="1"/>
        <v>20.795783340109498</v>
      </c>
      <c r="V46" s="190">
        <f t="shared" si="1"/>
        <v>15.140144642223799</v>
      </c>
      <c r="W46" s="190">
        <f t="shared" si="1"/>
        <v>14.90120006083829</v>
      </c>
    </row>
    <row r="47" spans="13:23" ht="14.25">
      <c r="M47" s="209">
        <f t="shared" si="0"/>
        <v>828.538</v>
      </c>
      <c r="N47" s="209">
        <f t="shared" si="0"/>
        <v>507.7779999999999</v>
      </c>
      <c r="O47" s="209">
        <f t="shared" si="0"/>
        <v>356.47</v>
      </c>
      <c r="P47" s="209">
        <f t="shared" si="0"/>
        <v>1692.7859999999996</v>
      </c>
      <c r="T47" s="190">
        <f t="shared" si="1"/>
        <v>5.688354402622133</v>
      </c>
      <c r="U47" s="190">
        <f t="shared" si="1"/>
        <v>15.449821351799265</v>
      </c>
      <c r="V47" s="190">
        <f t="shared" si="1"/>
        <v>9.678074452240056</v>
      </c>
      <c r="W47" s="190">
        <f t="shared" si="1"/>
        <v>7.860475772604142</v>
      </c>
    </row>
    <row r="48" spans="13:16" ht="14.25">
      <c r="M48" s="209"/>
      <c r="N48" s="209"/>
      <c r="O48" s="209"/>
      <c r="P48" s="209"/>
    </row>
    <row r="49" spans="13:16" ht="14.25">
      <c r="M49" s="209"/>
      <c r="N49" s="209"/>
      <c r="O49" s="209"/>
      <c r="P49" s="209"/>
    </row>
    <row r="50" spans="13:16" ht="14.25">
      <c r="M50" s="209">
        <f>S81</f>
        <v>3891.565315349578</v>
      </c>
      <c r="N50" s="209">
        <f>T81</f>
        <v>657.2415930026813</v>
      </c>
      <c r="O50" s="209">
        <f>U81</f>
        <v>1765.2496151804853</v>
      </c>
      <c r="P50" s="209">
        <f>V81</f>
        <v>6319.322023740171</v>
      </c>
    </row>
    <row r="51" spans="13:16" ht="14.25">
      <c r="M51" s="210">
        <f>M50*(T44/100)</f>
        <v>259.61333262986346</v>
      </c>
      <c r="N51" s="210">
        <f>N50*(U44/100)</f>
        <v>97.46794570211121</v>
      </c>
      <c r="O51" s="210">
        <f>O50*(V44/100)</f>
        <v>141.89288981257718</v>
      </c>
      <c r="P51" s="210">
        <f>P50*(W44/100)</f>
        <v>498.71711578340893</v>
      </c>
    </row>
    <row r="52" ht="14.25">
      <c r="N52" s="196"/>
    </row>
    <row r="53" ht="14.25">
      <c r="N53" s="196"/>
    </row>
    <row r="55" spans="13:21" ht="15" customHeight="1">
      <c r="M55" s="237" t="s">
        <v>161</v>
      </c>
      <c r="N55" s="237"/>
      <c r="O55" s="237"/>
      <c r="P55" s="237"/>
      <c r="Q55" s="237"/>
      <c r="R55" s="237"/>
      <c r="S55" s="237"/>
      <c r="T55" s="237"/>
      <c r="U55" s="237"/>
    </row>
    <row r="56" spans="13:21" ht="15" thickBot="1">
      <c r="M56" s="212" t="s">
        <v>131</v>
      </c>
      <c r="N56" s="196"/>
      <c r="O56" s="196"/>
      <c r="P56" s="196"/>
      <c r="Q56" s="196"/>
      <c r="R56" s="196"/>
      <c r="S56" s="196"/>
      <c r="T56" s="196"/>
      <c r="U56" s="196"/>
    </row>
    <row r="57" spans="13:21" ht="16.5" customHeight="1" thickTop="1">
      <c r="M57" s="238" t="s">
        <v>167</v>
      </c>
      <c r="N57" s="238"/>
      <c r="O57" s="238"/>
      <c r="P57" s="238"/>
      <c r="Q57" s="238"/>
      <c r="R57" s="238"/>
      <c r="S57" s="230" t="s">
        <v>28</v>
      </c>
      <c r="T57" s="230"/>
      <c r="U57" s="230"/>
    </row>
    <row r="58" spans="13:22" ht="19.5" thickBot="1">
      <c r="M58" s="239"/>
      <c r="N58" s="239"/>
      <c r="O58" s="239"/>
      <c r="P58" s="239"/>
      <c r="Q58" s="239"/>
      <c r="R58" s="239"/>
      <c r="S58" s="197" t="s">
        <v>2</v>
      </c>
      <c r="T58" s="197" t="s">
        <v>3</v>
      </c>
      <c r="U58" s="197" t="s">
        <v>29</v>
      </c>
      <c r="V58" s="213" t="s">
        <v>15</v>
      </c>
    </row>
    <row r="59" spans="13:22" ht="15" thickBot="1">
      <c r="M59" s="264"/>
      <c r="N59" s="265" t="s">
        <v>167</v>
      </c>
      <c r="O59" s="265" t="s">
        <v>168</v>
      </c>
      <c r="P59" s="266"/>
      <c r="Q59" s="263" t="s">
        <v>162</v>
      </c>
      <c r="R59" s="202" t="s">
        <v>169</v>
      </c>
      <c r="S59" s="203">
        <v>57.289</v>
      </c>
      <c r="T59" s="203">
        <v>45.61599999999999</v>
      </c>
      <c r="U59" s="203">
        <v>8.614</v>
      </c>
      <c r="V59" s="203">
        <v>111.51900000000003</v>
      </c>
    </row>
    <row r="60" spans="13:22" ht="15" thickTop="1">
      <c r="M60" s="258"/>
      <c r="N60" s="258"/>
      <c r="O60" s="258"/>
      <c r="P60" s="258"/>
      <c r="Q60" s="258"/>
      <c r="R60" s="198" t="s">
        <v>163</v>
      </c>
      <c r="S60" s="199">
        <v>3615.859000000002</v>
      </c>
      <c r="T60" s="199">
        <v>549.0400000000005</v>
      </c>
      <c r="U60" s="199">
        <v>1617.855</v>
      </c>
      <c r="V60" s="199">
        <v>5782.75399999999</v>
      </c>
    </row>
    <row r="61" spans="13:22" ht="14.25">
      <c r="M61" s="258"/>
      <c r="N61" s="258"/>
      <c r="O61" s="258"/>
      <c r="P61" s="258"/>
      <c r="Q61" s="258"/>
      <c r="R61" s="198" t="s">
        <v>164</v>
      </c>
      <c r="S61" s="199">
        <v>10063.82700000001</v>
      </c>
      <c r="T61" s="199">
        <v>2184.193000000002</v>
      </c>
      <c r="U61" s="199">
        <v>1700.335</v>
      </c>
      <c r="V61" s="199">
        <v>13948.354999999929</v>
      </c>
    </row>
    <row r="62" spans="13:22" ht="14.25">
      <c r="M62" s="258"/>
      <c r="N62" s="258"/>
      <c r="O62" s="261"/>
      <c r="P62" s="261"/>
      <c r="Q62" s="262" t="s">
        <v>1</v>
      </c>
      <c r="R62" s="261"/>
      <c r="S62" s="207">
        <v>13736.975000000013</v>
      </c>
      <c r="T62" s="207">
        <v>2778.8490000000024</v>
      </c>
      <c r="U62" s="207">
        <v>3326.804</v>
      </c>
      <c r="V62" s="207">
        <v>19842.627999999917</v>
      </c>
    </row>
    <row r="63" spans="13:22" ht="14.25">
      <c r="M63" s="258"/>
      <c r="N63" s="258"/>
      <c r="O63" s="267" t="s">
        <v>170</v>
      </c>
      <c r="P63" s="268"/>
      <c r="Q63" s="257" t="s">
        <v>162</v>
      </c>
      <c r="R63" s="205" t="s">
        <v>169</v>
      </c>
      <c r="S63" s="214">
        <v>7.25</v>
      </c>
      <c r="T63" s="214">
        <v>17.405</v>
      </c>
      <c r="U63" s="214">
        <v>3.8689999999999998</v>
      </c>
      <c r="V63" s="214">
        <v>28.524</v>
      </c>
    </row>
    <row r="64" spans="13:22" ht="14.25">
      <c r="M64" s="258"/>
      <c r="N64" s="258"/>
      <c r="O64" s="258"/>
      <c r="P64" s="258"/>
      <c r="Q64" s="258"/>
      <c r="R64" s="198" t="s">
        <v>163</v>
      </c>
      <c r="S64" s="199">
        <v>258.46300000000014</v>
      </c>
      <c r="T64" s="199">
        <v>95.59899999999998</v>
      </c>
      <c r="U64" s="199">
        <v>141.412</v>
      </c>
      <c r="V64" s="215">
        <v>495.47399999999953</v>
      </c>
    </row>
    <row r="65" spans="13:22" ht="14.25">
      <c r="M65" s="258"/>
      <c r="N65" s="258"/>
      <c r="O65" s="258"/>
      <c r="P65" s="258"/>
      <c r="Q65" s="258"/>
      <c r="R65" s="198" t="s">
        <v>164</v>
      </c>
      <c r="S65" s="199">
        <v>562.825</v>
      </c>
      <c r="T65" s="199">
        <v>394.7739999999999</v>
      </c>
      <c r="U65" s="199">
        <v>211.18900000000002</v>
      </c>
      <c r="V65" s="199">
        <v>1168.788000000001</v>
      </c>
    </row>
    <row r="66" spans="13:22" ht="14.25">
      <c r="M66" s="258"/>
      <c r="N66" s="261"/>
      <c r="O66" s="261"/>
      <c r="P66" s="261"/>
      <c r="Q66" s="262" t="s">
        <v>1</v>
      </c>
      <c r="R66" s="261"/>
      <c r="S66" s="207">
        <v>828.5380000000002</v>
      </c>
      <c r="T66" s="207">
        <v>507.77799999999985</v>
      </c>
      <c r="U66" s="207">
        <v>356.47</v>
      </c>
      <c r="V66" s="207">
        <v>1692.7860000000005</v>
      </c>
    </row>
    <row r="67" spans="13:22" ht="15" thickBot="1">
      <c r="M67" s="258"/>
      <c r="N67" s="269" t="s">
        <v>1</v>
      </c>
      <c r="O67" s="270"/>
      <c r="P67" s="271"/>
      <c r="Q67" s="257" t="s">
        <v>162</v>
      </c>
      <c r="R67" s="205" t="s">
        <v>169</v>
      </c>
      <c r="S67" s="216">
        <v>64.539</v>
      </c>
      <c r="T67" s="216">
        <v>63.02099999999999</v>
      </c>
      <c r="U67" s="216">
        <v>12.483</v>
      </c>
      <c r="V67" s="216">
        <v>140.04300000000003</v>
      </c>
    </row>
    <row r="68" spans="13:22" ht="15" thickTop="1">
      <c r="M68" s="258"/>
      <c r="N68" s="258"/>
      <c r="O68" s="258"/>
      <c r="P68" s="258"/>
      <c r="Q68" s="258"/>
      <c r="R68" s="198" t="s">
        <v>163</v>
      </c>
      <c r="S68" s="215">
        <v>3874.3220000000024</v>
      </c>
      <c r="T68" s="215">
        <v>644.6390000000005</v>
      </c>
      <c r="U68" s="215">
        <v>1759.2669999999969</v>
      </c>
      <c r="V68" s="215">
        <v>6278.227999999989</v>
      </c>
    </row>
    <row r="69" spans="13:22" ht="14.25">
      <c r="M69" s="258"/>
      <c r="N69" s="258"/>
      <c r="O69" s="258"/>
      <c r="P69" s="258"/>
      <c r="Q69" s="258"/>
      <c r="R69" s="198" t="s">
        <v>164</v>
      </c>
      <c r="S69" s="199">
        <v>10626.652000000011</v>
      </c>
      <c r="T69" s="199">
        <v>2578.967000000002</v>
      </c>
      <c r="U69" s="199">
        <v>1911.5240000000035</v>
      </c>
      <c r="V69" s="199">
        <v>15117.142999999929</v>
      </c>
    </row>
    <row r="70" spans="13:22" ht="15" thickBot="1">
      <c r="M70" s="260"/>
      <c r="N70" s="260"/>
      <c r="O70" s="260"/>
      <c r="P70" s="260"/>
      <c r="Q70" s="259" t="s">
        <v>1</v>
      </c>
      <c r="R70" s="260"/>
      <c r="S70" s="217">
        <v>14565.513000000014</v>
      </c>
      <c r="T70" s="217">
        <v>3286.6270000000027</v>
      </c>
      <c r="U70" s="217">
        <v>3683.274</v>
      </c>
      <c r="V70" s="217">
        <v>21535.413999999917</v>
      </c>
    </row>
    <row r="71" ht="15" thickTop="1"/>
    <row r="72" spans="19:22" ht="14.25">
      <c r="S72" s="209">
        <f>SUM(S68:S69)</f>
        <v>14500.974000000013</v>
      </c>
      <c r="T72" s="209">
        <f>SUM(T68:T69)</f>
        <v>3223.6060000000025</v>
      </c>
      <c r="U72" s="209">
        <f>SUM(U68:U69)</f>
        <v>3670.791</v>
      </c>
      <c r="V72" s="209">
        <f>SUM(V68:V69)</f>
        <v>21395.37099999992</v>
      </c>
    </row>
    <row r="73" spans="19:22" ht="14.25">
      <c r="S73" s="218">
        <f>S68/S72</f>
        <v>0.2671766737875676</v>
      </c>
      <c r="T73" s="218">
        <f>T68/T72</f>
        <v>0.19997450060584326</v>
      </c>
      <c r="U73" s="218">
        <f>U68/U72</f>
        <v>0.47926100941186706</v>
      </c>
      <c r="V73" s="218">
        <f>V68/V72</f>
        <v>0.29343861342717603</v>
      </c>
    </row>
    <row r="74" spans="19:22" ht="14.25">
      <c r="S74" s="218">
        <f>S69/S72</f>
        <v>0.7328233262124324</v>
      </c>
      <c r="T74" s="218">
        <f>T69/T72</f>
        <v>0.8000254993941567</v>
      </c>
      <c r="U74" s="218">
        <f>U69/U72</f>
        <v>0.520738990588133</v>
      </c>
      <c r="V74" s="218">
        <f>V69/V72</f>
        <v>0.706561386572824</v>
      </c>
    </row>
    <row r="75" spans="19:22" ht="14.25">
      <c r="S75" s="218">
        <f>SUM(S73:S74)</f>
        <v>1</v>
      </c>
      <c r="T75" s="218">
        <f>SUM(T73:T74)</f>
        <v>1</v>
      </c>
      <c r="U75" s="218">
        <f>SUM(U73:U74)</f>
        <v>1</v>
      </c>
      <c r="V75" s="218">
        <f>SUM(V73:V74)</f>
        <v>1</v>
      </c>
    </row>
    <row r="77" spans="19:22" ht="14.25">
      <c r="S77" s="190">
        <f>S67*S73</f>
        <v>17.243315349575827</v>
      </c>
      <c r="T77" s="190">
        <f>T67*T73</f>
        <v>12.602593002680846</v>
      </c>
      <c r="U77" s="190">
        <f>U67*U73</f>
        <v>5.982615180488336</v>
      </c>
      <c r="V77" s="190">
        <f>V67*V73</f>
        <v>41.094023740182024</v>
      </c>
    </row>
    <row r="78" spans="19:22" ht="14.25">
      <c r="S78" s="190">
        <f>S67*S74</f>
        <v>47.29568465042418</v>
      </c>
      <c r="T78" s="190">
        <f>T67*T74</f>
        <v>50.41840699731914</v>
      </c>
      <c r="U78" s="190">
        <f>U67*U74</f>
        <v>6.500384819511664</v>
      </c>
      <c r="V78" s="190">
        <f>V67*V74</f>
        <v>98.94897625981801</v>
      </c>
    </row>
    <row r="79" spans="19:22" ht="14.25">
      <c r="S79" s="190">
        <f>SUM(S77:S78)</f>
        <v>64.539</v>
      </c>
      <c r="T79" s="190">
        <f>SUM(T77:T78)</f>
        <v>63.02099999999999</v>
      </c>
      <c r="U79" s="190">
        <f>SUM(U77:U78)</f>
        <v>12.483</v>
      </c>
      <c r="V79" s="190">
        <f>SUM(V77:V78)</f>
        <v>140.04300000000003</v>
      </c>
    </row>
    <row r="81" spans="18:22" ht="14.25">
      <c r="R81" s="190" t="s">
        <v>163</v>
      </c>
      <c r="S81" s="210">
        <f aca="true" t="shared" si="2" ref="S81:V82">S68+S77</f>
        <v>3891.565315349578</v>
      </c>
      <c r="T81" s="210">
        <f t="shared" si="2"/>
        <v>657.2415930026813</v>
      </c>
      <c r="U81" s="210">
        <f t="shared" si="2"/>
        <v>1765.2496151804853</v>
      </c>
      <c r="V81" s="210">
        <f t="shared" si="2"/>
        <v>6319.322023740171</v>
      </c>
    </row>
    <row r="82" spans="18:22" ht="14.25">
      <c r="R82" s="190" t="s">
        <v>164</v>
      </c>
      <c r="S82" s="209">
        <f t="shared" si="2"/>
        <v>10673.947684650435</v>
      </c>
      <c r="T82" s="209">
        <f t="shared" si="2"/>
        <v>2629.385406997321</v>
      </c>
      <c r="U82" s="209">
        <f t="shared" si="2"/>
        <v>1918.0243848195153</v>
      </c>
      <c r="V82" s="209">
        <f t="shared" si="2"/>
        <v>15216.091976259748</v>
      </c>
    </row>
    <row r="83" spans="19:22" ht="14.25">
      <c r="S83" s="209">
        <f>SUM(S81:S82)</f>
        <v>14565.513000000014</v>
      </c>
      <c r="T83" s="209">
        <f>SUM(T81:T82)</f>
        <v>3286.627000000002</v>
      </c>
      <c r="U83" s="209">
        <f>SUM(U81:U82)</f>
        <v>3683.2740000000003</v>
      </c>
      <c r="V83" s="209">
        <f>SUM(V81:V82)</f>
        <v>21535.413999999917</v>
      </c>
    </row>
  </sheetData>
  <sheetProtection/>
  <mergeCells count="28">
    <mergeCell ref="T31:V31"/>
    <mergeCell ref="M55:U55"/>
    <mergeCell ref="B2:F2"/>
    <mergeCell ref="M57:R58"/>
    <mergeCell ref="S57:U57"/>
    <mergeCell ref="B24:F24"/>
    <mergeCell ref="J29:O29"/>
    <mergeCell ref="J30:N30"/>
    <mergeCell ref="J31:L32"/>
    <mergeCell ref="M31:O31"/>
    <mergeCell ref="M59:M70"/>
    <mergeCell ref="N59:N66"/>
    <mergeCell ref="O59:O62"/>
    <mergeCell ref="P59:P62"/>
    <mergeCell ref="O63:O66"/>
    <mergeCell ref="P63:P66"/>
    <mergeCell ref="N67:O70"/>
    <mergeCell ref="P67:P70"/>
    <mergeCell ref="Q67:Q69"/>
    <mergeCell ref="Q70:R70"/>
    <mergeCell ref="J37:J38"/>
    <mergeCell ref="K38:L38"/>
    <mergeCell ref="Q37:Q38"/>
    <mergeCell ref="R38:S38"/>
    <mergeCell ref="Q59:Q61"/>
    <mergeCell ref="Q62:R62"/>
    <mergeCell ref="Q63:Q65"/>
    <mergeCell ref="Q66:R6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tabColor indexed="10"/>
  </sheetPr>
  <dimension ref="B2:P51"/>
  <sheetViews>
    <sheetView zoomScalePageLayoutView="0" workbookViewId="0" topLeftCell="A4">
      <selection activeCell="F25" sqref="F25"/>
    </sheetView>
  </sheetViews>
  <sheetFormatPr defaultColWidth="9.140625" defaultRowHeight="15"/>
  <cols>
    <col min="1" max="1" width="9.140625" style="75" customWidth="1"/>
    <col min="2" max="2" width="22.00390625" style="75" customWidth="1"/>
    <col min="3" max="6" width="11.7109375" style="75" customWidth="1"/>
    <col min="7" max="16384" width="9.140625" style="75" customWidth="1"/>
  </cols>
  <sheetData>
    <row r="2" ht="15">
      <c r="B2" s="76" t="s">
        <v>150</v>
      </c>
    </row>
    <row r="3" ht="14.25">
      <c r="B3" s="75" t="s">
        <v>97</v>
      </c>
    </row>
    <row r="4" spans="2:6" ht="14.25">
      <c r="B4" s="181" t="s">
        <v>119</v>
      </c>
      <c r="C4" s="189"/>
      <c r="D4" s="189"/>
      <c r="E4" s="189"/>
      <c r="F4" s="189"/>
    </row>
    <row r="5" spans="2:6" ht="27" customHeight="1">
      <c r="B5" s="170"/>
      <c r="C5" s="179" t="s">
        <v>120</v>
      </c>
      <c r="D5" s="179" t="s">
        <v>121</v>
      </c>
      <c r="E5" s="179" t="s">
        <v>122</v>
      </c>
      <c r="F5" s="179" t="s">
        <v>123</v>
      </c>
    </row>
    <row r="6" spans="2:6" ht="19.5" customHeight="1">
      <c r="B6" s="171"/>
      <c r="C6" s="172"/>
      <c r="D6" s="172"/>
      <c r="E6" s="191"/>
      <c r="F6" s="69" t="s">
        <v>147</v>
      </c>
    </row>
    <row r="7" spans="2:6" ht="14.25">
      <c r="B7" s="172" t="s">
        <v>61</v>
      </c>
      <c r="C7" s="172"/>
      <c r="D7" s="172"/>
      <c r="E7" s="172"/>
      <c r="F7" s="191"/>
    </row>
    <row r="8" spans="2:6" ht="19.5" customHeight="1">
      <c r="B8" s="172" t="s">
        <v>20</v>
      </c>
      <c r="C8" s="173">
        <v>23.66</v>
      </c>
      <c r="D8" s="173">
        <v>137.31899999999996</v>
      </c>
      <c r="E8" s="173">
        <v>17.218999999999998</v>
      </c>
      <c r="F8" s="173">
        <v>178.19800000000004</v>
      </c>
    </row>
    <row r="9" spans="2:6" ht="14.25">
      <c r="B9" s="172" t="s">
        <v>21</v>
      </c>
      <c r="C9" s="173">
        <v>24.352999999999998</v>
      </c>
      <c r="D9" s="173">
        <v>79.354</v>
      </c>
      <c r="E9" s="173">
        <v>20.589</v>
      </c>
      <c r="F9" s="173">
        <v>124.296</v>
      </c>
    </row>
    <row r="10" spans="2:6" ht="14.25">
      <c r="B10" s="172" t="s">
        <v>22</v>
      </c>
      <c r="C10" s="173">
        <v>61.04600000000001</v>
      </c>
      <c r="D10" s="173">
        <v>76.55</v>
      </c>
      <c r="E10" s="173">
        <v>31.195</v>
      </c>
      <c r="F10" s="173">
        <v>168.79099999999994</v>
      </c>
    </row>
    <row r="11" spans="2:6" ht="14.25">
      <c r="B11" s="172" t="s">
        <v>23</v>
      </c>
      <c r="C11" s="173">
        <v>66.934</v>
      </c>
      <c r="D11" s="173">
        <v>77.77599999999998</v>
      </c>
      <c r="E11" s="173">
        <v>49.963</v>
      </c>
      <c r="F11" s="173">
        <v>194.67299999999997</v>
      </c>
    </row>
    <row r="12" spans="2:6" ht="14.25">
      <c r="B12" s="172" t="s">
        <v>24</v>
      </c>
      <c r="C12" s="173">
        <v>196.61700000000005</v>
      </c>
      <c r="D12" s="173">
        <v>71.04799999999999</v>
      </c>
      <c r="E12" s="173">
        <v>85</v>
      </c>
      <c r="F12" s="173">
        <v>352.665</v>
      </c>
    </row>
    <row r="13" spans="2:6" ht="14.25">
      <c r="B13" s="172" t="s">
        <v>25</v>
      </c>
      <c r="C13" s="173">
        <v>167.87299999999996</v>
      </c>
      <c r="D13" s="173">
        <v>36.802</v>
      </c>
      <c r="E13" s="173">
        <v>80.95900000000002</v>
      </c>
      <c r="F13" s="173">
        <v>285.63399999999996</v>
      </c>
    </row>
    <row r="14" spans="2:6" ht="14.25">
      <c r="B14" s="172" t="s">
        <v>118</v>
      </c>
      <c r="C14" s="173">
        <v>288.055</v>
      </c>
      <c r="D14" s="173">
        <v>28.929000000000013</v>
      </c>
      <c r="E14" s="173">
        <v>71.545</v>
      </c>
      <c r="F14" s="173">
        <v>388.52899999999994</v>
      </c>
    </row>
    <row r="15" spans="2:6" ht="19.5" customHeight="1">
      <c r="B15" s="174" t="s">
        <v>119</v>
      </c>
      <c r="C15" s="175">
        <v>828.538</v>
      </c>
      <c r="D15" s="175">
        <v>507.77799999999996</v>
      </c>
      <c r="E15" s="175">
        <v>356.47</v>
      </c>
      <c r="F15" s="175">
        <v>1692.7859999999996</v>
      </c>
    </row>
    <row r="16" spans="2:6" ht="19.5" customHeight="1">
      <c r="B16" s="49"/>
      <c r="C16" s="49"/>
      <c r="D16" s="49"/>
      <c r="E16" s="191"/>
      <c r="F16" s="68" t="s">
        <v>151</v>
      </c>
    </row>
    <row r="17" spans="2:6" ht="14.25">
      <c r="B17" s="172" t="s">
        <v>61</v>
      </c>
      <c r="C17" s="192"/>
      <c r="D17" s="192"/>
      <c r="E17" s="192"/>
      <c r="F17" s="191"/>
    </row>
    <row r="18" spans="2:6" ht="19.5" customHeight="1">
      <c r="B18" s="172" t="s">
        <v>20</v>
      </c>
      <c r="C18" s="177">
        <v>5.068975342841414</v>
      </c>
      <c r="D18" s="177">
        <v>11.860277110327647</v>
      </c>
      <c r="E18" s="177">
        <v>5.499029151018116</v>
      </c>
      <c r="F18" s="177">
        <v>9.196390556821365</v>
      </c>
    </row>
    <row r="19" spans="2:6" ht="14.25">
      <c r="B19" s="172" t="s">
        <v>21</v>
      </c>
      <c r="C19" s="177">
        <v>4.525747120882963</v>
      </c>
      <c r="D19" s="177">
        <v>13.372384006524927</v>
      </c>
      <c r="E19" s="177">
        <v>8.034606289072558</v>
      </c>
      <c r="F19" s="177">
        <v>8.95652737845609</v>
      </c>
    </row>
    <row r="20" spans="2:6" ht="14.25">
      <c r="B20" s="172" t="s">
        <v>22</v>
      </c>
      <c r="C20" s="177">
        <v>5.823649669017581</v>
      </c>
      <c r="D20" s="177">
        <v>17.432671855856505</v>
      </c>
      <c r="E20" s="177">
        <v>9.612036691820144</v>
      </c>
      <c r="F20" s="177">
        <v>9.315680428632437</v>
      </c>
    </row>
    <row r="21" spans="2:6" ht="14.25">
      <c r="B21" s="172" t="s">
        <v>23</v>
      </c>
      <c r="C21" s="177">
        <v>4.438573560998062</v>
      </c>
      <c r="D21" s="177">
        <v>17.590251360385736</v>
      </c>
      <c r="E21" s="177">
        <v>10.94369461127684</v>
      </c>
      <c r="F21" s="177">
        <v>8.088770257451358</v>
      </c>
    </row>
    <row r="22" spans="2:6" ht="14.25">
      <c r="B22" s="172" t="s">
        <v>24</v>
      </c>
      <c r="C22" s="177">
        <v>6.594564281548116</v>
      </c>
      <c r="D22" s="177">
        <v>21.126752187074405</v>
      </c>
      <c r="E22" s="177">
        <v>10.370950601332126</v>
      </c>
      <c r="F22" s="177">
        <v>8.52384787324962</v>
      </c>
    </row>
    <row r="23" spans="2:6" ht="14.25">
      <c r="B23" s="172" t="s">
        <v>25</v>
      </c>
      <c r="C23" s="177">
        <v>5.089551401670813</v>
      </c>
      <c r="D23" s="177">
        <v>22.082348282110676</v>
      </c>
      <c r="E23" s="177">
        <v>10.055469716466037</v>
      </c>
      <c r="F23" s="177">
        <v>6.689059233514747</v>
      </c>
    </row>
    <row r="24" spans="2:6" ht="14.25">
      <c r="B24" s="172" t="s">
        <v>118</v>
      </c>
      <c r="C24" s="177">
        <v>6.097025367884179</v>
      </c>
      <c r="D24" s="177">
        <v>19.135467654451663</v>
      </c>
      <c r="E24" s="177">
        <v>10.104027205811752</v>
      </c>
      <c r="F24" s="177">
        <v>6.958170458332821</v>
      </c>
    </row>
    <row r="25" spans="2:6" ht="19.5" customHeight="1">
      <c r="B25" s="174" t="s">
        <v>119</v>
      </c>
      <c r="C25" s="178">
        <v>5.688354402622141</v>
      </c>
      <c r="D25" s="178">
        <v>15.449821351799281</v>
      </c>
      <c r="E25" s="178">
        <v>9.678074452240047</v>
      </c>
      <c r="F25" s="178">
        <v>7.860475772604142</v>
      </c>
    </row>
    <row r="26" spans="2:6" ht="6.75" customHeight="1">
      <c r="B26" s="189"/>
      <c r="C26" s="189"/>
      <c r="D26" s="189"/>
      <c r="E26" s="189"/>
      <c r="F26" s="189"/>
    </row>
    <row r="27" spans="2:6" ht="14.25">
      <c r="B27" s="160" t="s">
        <v>114</v>
      </c>
      <c r="C27" s="189"/>
      <c r="D27" s="189"/>
      <c r="E27" s="189"/>
      <c r="F27" s="189"/>
    </row>
    <row r="32" spans="10:16" ht="14.25" customHeight="1">
      <c r="J32" s="278" t="s">
        <v>157</v>
      </c>
      <c r="K32" s="274"/>
      <c r="L32" s="274"/>
      <c r="M32" s="274"/>
      <c r="N32" s="274"/>
      <c r="O32" s="274"/>
      <c r="P32" s="219"/>
    </row>
    <row r="33" spans="10:16" ht="15" customHeight="1" thickBot="1">
      <c r="J33" s="279" t="s">
        <v>152</v>
      </c>
      <c r="K33" s="274"/>
      <c r="L33" s="274"/>
      <c r="M33" s="274"/>
      <c r="N33" s="274"/>
      <c r="O33" s="274"/>
      <c r="P33" s="219"/>
    </row>
    <row r="34" spans="10:16" ht="15.75" thickBot="1" thickTop="1">
      <c r="J34" s="280" t="s">
        <v>0</v>
      </c>
      <c r="K34" s="281"/>
      <c r="L34" s="281"/>
      <c r="M34" s="283" t="s">
        <v>28</v>
      </c>
      <c r="N34" s="281"/>
      <c r="O34" s="281"/>
      <c r="P34" s="219"/>
    </row>
    <row r="35" spans="10:16" ht="19.5" thickBot="1">
      <c r="J35" s="282"/>
      <c r="K35" s="282"/>
      <c r="L35" s="282"/>
      <c r="M35" s="220" t="s">
        <v>2</v>
      </c>
      <c r="N35" s="220" t="s">
        <v>3</v>
      </c>
      <c r="O35" s="220" t="s">
        <v>29</v>
      </c>
      <c r="P35" s="219"/>
    </row>
    <row r="36" spans="10:16" ht="18">
      <c r="J36" s="284" t="s">
        <v>131</v>
      </c>
      <c r="K36" s="286" t="s">
        <v>153</v>
      </c>
      <c r="L36" s="221" t="s">
        <v>154</v>
      </c>
      <c r="M36" s="222">
        <v>23.66</v>
      </c>
      <c r="N36" s="222">
        <v>137.31899999999996</v>
      </c>
      <c r="O36" s="222">
        <v>17.218999999999998</v>
      </c>
      <c r="P36" s="219"/>
    </row>
    <row r="37" spans="10:16" ht="14.25">
      <c r="J37" s="274"/>
      <c r="K37" s="274"/>
      <c r="L37" s="223" t="s">
        <v>21</v>
      </c>
      <c r="M37" s="224">
        <v>24.352999999999998</v>
      </c>
      <c r="N37" s="224">
        <v>79.354</v>
      </c>
      <c r="O37" s="224">
        <v>20.589</v>
      </c>
      <c r="P37" s="219"/>
    </row>
    <row r="38" spans="10:16" ht="14.25">
      <c r="J38" s="274"/>
      <c r="K38" s="274"/>
      <c r="L38" s="223" t="s">
        <v>22</v>
      </c>
      <c r="M38" s="224">
        <v>61.04600000000001</v>
      </c>
      <c r="N38" s="224">
        <v>76.55</v>
      </c>
      <c r="O38" s="224">
        <v>31.195</v>
      </c>
      <c r="P38" s="219"/>
    </row>
    <row r="39" spans="10:16" ht="14.25">
      <c r="J39" s="274"/>
      <c r="K39" s="274"/>
      <c r="L39" s="223" t="s">
        <v>23</v>
      </c>
      <c r="M39" s="224">
        <v>66.934</v>
      </c>
      <c r="N39" s="224">
        <v>77.77599999999998</v>
      </c>
      <c r="O39" s="224">
        <v>49.963</v>
      </c>
      <c r="P39" s="219"/>
    </row>
    <row r="40" spans="10:16" ht="14.25">
      <c r="J40" s="274"/>
      <c r="K40" s="274"/>
      <c r="L40" s="223" t="s">
        <v>24</v>
      </c>
      <c r="M40" s="224">
        <v>196.61700000000005</v>
      </c>
      <c r="N40" s="224">
        <v>71.04799999999999</v>
      </c>
      <c r="O40" s="224">
        <v>85</v>
      </c>
      <c r="P40" s="219"/>
    </row>
    <row r="41" spans="10:16" ht="14.25">
      <c r="J41" s="274"/>
      <c r="K41" s="274"/>
      <c r="L41" s="223" t="s">
        <v>25</v>
      </c>
      <c r="M41" s="224">
        <v>167.87299999999996</v>
      </c>
      <c r="N41" s="224">
        <v>36.802</v>
      </c>
      <c r="O41" s="224">
        <v>80.95900000000002</v>
      </c>
      <c r="P41" s="219"/>
    </row>
    <row r="42" spans="10:16" ht="18">
      <c r="J42" s="274"/>
      <c r="K42" s="274"/>
      <c r="L42" s="223" t="s">
        <v>155</v>
      </c>
      <c r="M42" s="224">
        <v>288.055</v>
      </c>
      <c r="N42" s="224">
        <v>28.929000000000013</v>
      </c>
      <c r="O42" s="224">
        <v>71.545</v>
      </c>
      <c r="P42" s="219"/>
    </row>
    <row r="43" spans="10:16" ht="14.25">
      <c r="J43" s="285"/>
      <c r="K43" s="287" t="s">
        <v>1</v>
      </c>
      <c r="L43" s="285"/>
      <c r="M43" s="225">
        <v>828.538</v>
      </c>
      <c r="N43" s="225">
        <v>507.77799999999996</v>
      </c>
      <c r="O43" s="225">
        <v>356.47</v>
      </c>
      <c r="P43" s="219"/>
    </row>
    <row r="44" spans="10:16" ht="18.75" thickBot="1">
      <c r="J44" s="273" t="s">
        <v>156</v>
      </c>
      <c r="K44" s="276" t="s">
        <v>153</v>
      </c>
      <c r="L44" s="226" t="s">
        <v>154</v>
      </c>
      <c r="M44" s="227">
        <v>5.068975342841414</v>
      </c>
      <c r="N44" s="227">
        <v>11.860277110327647</v>
      </c>
      <c r="O44" s="227">
        <v>5.499029151018116</v>
      </c>
      <c r="P44" s="219"/>
    </row>
    <row r="45" spans="10:16" ht="15" thickTop="1">
      <c r="J45" s="274"/>
      <c r="K45" s="274"/>
      <c r="L45" s="223" t="s">
        <v>21</v>
      </c>
      <c r="M45" s="228">
        <v>4.525747120882963</v>
      </c>
      <c r="N45" s="228">
        <v>13.372384006524927</v>
      </c>
      <c r="O45" s="228">
        <v>8.034606289072558</v>
      </c>
      <c r="P45" s="219"/>
    </row>
    <row r="46" spans="10:16" ht="14.25">
      <c r="J46" s="274"/>
      <c r="K46" s="274"/>
      <c r="L46" s="223" t="s">
        <v>22</v>
      </c>
      <c r="M46" s="228">
        <v>5.823649669017581</v>
      </c>
      <c r="N46" s="228">
        <v>17.432671855856505</v>
      </c>
      <c r="O46" s="228">
        <v>9.612036691820144</v>
      </c>
      <c r="P46" s="219"/>
    </row>
    <row r="47" spans="10:16" ht="14.25">
      <c r="J47" s="274"/>
      <c r="K47" s="274"/>
      <c r="L47" s="223" t="s">
        <v>23</v>
      </c>
      <c r="M47" s="228">
        <v>4.438573560998062</v>
      </c>
      <c r="N47" s="228">
        <v>17.590251360385736</v>
      </c>
      <c r="O47" s="228">
        <v>10.94369461127684</v>
      </c>
      <c r="P47" s="219"/>
    </row>
    <row r="48" spans="10:16" ht="14.25">
      <c r="J48" s="274"/>
      <c r="K48" s="274"/>
      <c r="L48" s="223" t="s">
        <v>24</v>
      </c>
      <c r="M48" s="228">
        <v>6.594564281548116</v>
      </c>
      <c r="N48" s="228">
        <v>21.126752187074405</v>
      </c>
      <c r="O48" s="228">
        <v>10.370950601332126</v>
      </c>
      <c r="P48" s="219"/>
    </row>
    <row r="49" spans="10:16" ht="14.25">
      <c r="J49" s="274"/>
      <c r="K49" s="274"/>
      <c r="L49" s="223" t="s">
        <v>25</v>
      </c>
      <c r="M49" s="228">
        <v>5.089551401670813</v>
      </c>
      <c r="N49" s="228">
        <v>22.082348282110676</v>
      </c>
      <c r="O49" s="228">
        <v>10.055469716466037</v>
      </c>
      <c r="P49" s="219"/>
    </row>
    <row r="50" spans="10:16" ht="18">
      <c r="J50" s="274"/>
      <c r="K50" s="274"/>
      <c r="L50" s="223" t="s">
        <v>155</v>
      </c>
      <c r="M50" s="228">
        <v>6.097025367884179</v>
      </c>
      <c r="N50" s="228">
        <v>19.135467654451663</v>
      </c>
      <c r="O50" s="228">
        <v>10.104027205811752</v>
      </c>
      <c r="P50" s="219"/>
    </row>
    <row r="51" spans="10:16" ht="15" thickBot="1">
      <c r="J51" s="275"/>
      <c r="K51" s="277" t="s">
        <v>1</v>
      </c>
      <c r="L51" s="275"/>
      <c r="M51" s="229">
        <v>5.688354402622141</v>
      </c>
      <c r="N51" s="229">
        <v>15.449821351799281</v>
      </c>
      <c r="O51" s="229">
        <v>9.678074452240047</v>
      </c>
      <c r="P51" s="219"/>
    </row>
  </sheetData>
  <sheetProtection/>
  <mergeCells count="10">
    <mergeCell ref="J44:J51"/>
    <mergeCell ref="K44:K50"/>
    <mergeCell ref="K51:L51"/>
    <mergeCell ref="J32:O32"/>
    <mergeCell ref="J33:O33"/>
    <mergeCell ref="J34:L35"/>
    <mergeCell ref="M34:O34"/>
    <mergeCell ref="J36:J43"/>
    <mergeCell ref="K36:K42"/>
    <mergeCell ref="K43:L43"/>
  </mergeCell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indexed="46"/>
  </sheetPr>
  <dimension ref="B2:J18"/>
  <sheetViews>
    <sheetView zoomScalePageLayoutView="0" workbookViewId="0" topLeftCell="A1">
      <selection activeCell="B2" sqref="B2"/>
    </sheetView>
  </sheetViews>
  <sheetFormatPr defaultColWidth="9.140625" defaultRowHeight="15"/>
  <cols>
    <col min="1" max="1" width="9.140625" style="2" customWidth="1"/>
    <col min="2" max="2" width="17.421875" style="2" customWidth="1"/>
    <col min="3" max="16384" width="9.140625" style="2" customWidth="1"/>
  </cols>
  <sheetData>
    <row r="2" ht="15">
      <c r="B2" s="70" t="s">
        <v>68</v>
      </c>
    </row>
    <row r="4" spans="2:10" ht="15">
      <c r="B4" s="3" t="s">
        <v>7</v>
      </c>
      <c r="C4" s="4"/>
      <c r="D4" s="4"/>
      <c r="E4" s="4"/>
      <c r="F4" s="4"/>
      <c r="G4" s="4"/>
      <c r="H4" s="4"/>
      <c r="I4" s="4"/>
      <c r="J4" s="4"/>
    </row>
    <row r="5" spans="2:10" ht="15">
      <c r="B5" s="71"/>
      <c r="C5" s="43">
        <v>2001</v>
      </c>
      <c r="D5" s="43">
        <v>2003</v>
      </c>
      <c r="E5" s="43">
        <v>2004</v>
      </c>
      <c r="F5" s="43">
        <v>2005</v>
      </c>
      <c r="G5" s="43">
        <v>2006</v>
      </c>
      <c r="H5" s="43">
        <v>2007</v>
      </c>
      <c r="I5" s="43">
        <v>2008</v>
      </c>
      <c r="J5" s="43">
        <v>2009</v>
      </c>
    </row>
    <row r="6" spans="2:10" ht="15">
      <c r="B6" s="50"/>
      <c r="C6" s="50"/>
      <c r="D6" s="50"/>
      <c r="E6" s="50"/>
      <c r="F6" s="50"/>
      <c r="G6" s="50"/>
      <c r="H6" s="50"/>
      <c r="I6" s="81"/>
      <c r="J6" s="6" t="s">
        <v>14</v>
      </c>
    </row>
    <row r="7" spans="2:10" ht="15">
      <c r="B7" s="50" t="s">
        <v>2</v>
      </c>
      <c r="C7" s="78">
        <v>1124.671</v>
      </c>
      <c r="D7" s="78">
        <v>1284.424</v>
      </c>
      <c r="E7" s="78">
        <v>1268.502</v>
      </c>
      <c r="F7" s="78">
        <v>1263.928</v>
      </c>
      <c r="G7" s="78">
        <v>1206.812</v>
      </c>
      <c r="H7" s="78">
        <v>1028.615</v>
      </c>
      <c r="I7" s="79">
        <v>811.872</v>
      </c>
      <c r="J7" s="8">
        <v>869.649</v>
      </c>
    </row>
    <row r="8" spans="2:10" ht="15">
      <c r="B8" s="50" t="s">
        <v>3</v>
      </c>
      <c r="C8" s="78">
        <v>461.154</v>
      </c>
      <c r="D8" s="78">
        <v>495.9</v>
      </c>
      <c r="E8" s="78">
        <v>510.774</v>
      </c>
      <c r="F8" s="78">
        <v>490.707</v>
      </c>
      <c r="G8" s="78">
        <v>509.225</v>
      </c>
      <c r="H8" s="78">
        <v>490.706</v>
      </c>
      <c r="I8" s="79">
        <v>528.196</v>
      </c>
      <c r="J8" s="8">
        <v>553.503</v>
      </c>
    </row>
    <row r="9" spans="2:10" ht="15">
      <c r="B9" s="50" t="s">
        <v>4</v>
      </c>
      <c r="C9" s="79">
        <v>336.013</v>
      </c>
      <c r="D9" s="79">
        <v>330.632</v>
      </c>
      <c r="E9" s="79">
        <v>294.876</v>
      </c>
      <c r="F9" s="79">
        <v>273.53</v>
      </c>
      <c r="G9" s="79">
        <v>273.122</v>
      </c>
      <c r="H9" s="79">
        <v>232.533</v>
      </c>
      <c r="I9" s="79">
        <v>236.786</v>
      </c>
      <c r="J9" s="79">
        <v>214.289</v>
      </c>
    </row>
    <row r="10" spans="2:10" ht="15">
      <c r="B10" s="50" t="s">
        <v>6</v>
      </c>
      <c r="C10" s="79">
        <v>110.434</v>
      </c>
      <c r="D10" s="79">
        <v>172.076</v>
      </c>
      <c r="E10" s="79">
        <v>176.845</v>
      </c>
      <c r="F10" s="79">
        <v>181.397</v>
      </c>
      <c r="G10" s="79">
        <v>168.557</v>
      </c>
      <c r="H10" s="79">
        <v>165.38</v>
      </c>
      <c r="I10" s="79">
        <v>168.654</v>
      </c>
      <c r="J10" s="79">
        <v>161.83</v>
      </c>
    </row>
    <row r="11" spans="2:10" ht="15">
      <c r="B11" s="73" t="s">
        <v>15</v>
      </c>
      <c r="C11" s="80">
        <v>2032.272</v>
      </c>
      <c r="D11" s="80">
        <v>2283.032</v>
      </c>
      <c r="E11" s="80">
        <v>2250.997</v>
      </c>
      <c r="F11" s="80">
        <v>2209.562</v>
      </c>
      <c r="G11" s="80">
        <v>2157.716</v>
      </c>
      <c r="H11" s="80">
        <v>1917.234</v>
      </c>
      <c r="I11" s="80">
        <v>1745.508</v>
      </c>
      <c r="J11" s="80">
        <v>1799.271</v>
      </c>
    </row>
    <row r="12" spans="2:10" ht="15">
      <c r="B12" s="50"/>
      <c r="C12" s="49"/>
      <c r="D12" s="49"/>
      <c r="E12" s="49"/>
      <c r="F12" s="49"/>
      <c r="G12" s="49"/>
      <c r="H12" s="49"/>
      <c r="I12" s="11"/>
      <c r="J12" s="6" t="s">
        <v>16</v>
      </c>
    </row>
    <row r="13" spans="2:10" ht="15">
      <c r="B13" s="50" t="s">
        <v>2</v>
      </c>
      <c r="C13" s="77">
        <v>7.600064521460988</v>
      </c>
      <c r="D13" s="77">
        <v>8.449619787371436</v>
      </c>
      <c r="E13" s="77">
        <v>8.302252024034802</v>
      </c>
      <c r="F13" s="77">
        <v>8.244240671964763</v>
      </c>
      <c r="G13" s="77">
        <v>7.8151478180231</v>
      </c>
      <c r="H13" s="77">
        <v>6.610638795876142</v>
      </c>
      <c r="I13" s="77">
        <v>5.4097927756019315</v>
      </c>
      <c r="J13" s="77">
        <v>5.812046753062748</v>
      </c>
    </row>
    <row r="14" spans="2:10" ht="15">
      <c r="B14" s="50" t="s">
        <v>3</v>
      </c>
      <c r="C14" s="77">
        <v>21.22980331930609</v>
      </c>
      <c r="D14" s="77">
        <v>22.48999990929623</v>
      </c>
      <c r="E14" s="77">
        <v>21.88419296431084</v>
      </c>
      <c r="F14" s="77">
        <v>19.8907020097551</v>
      </c>
      <c r="G14" s="77">
        <v>19.502966856158896</v>
      </c>
      <c r="H14" s="77">
        <v>17.921955167537373</v>
      </c>
      <c r="I14" s="77">
        <v>16.022952856608956</v>
      </c>
      <c r="J14" s="77">
        <v>15.427769165031915</v>
      </c>
    </row>
    <row r="15" spans="2:10" ht="15">
      <c r="B15" s="50" t="s">
        <v>4</v>
      </c>
      <c r="C15" s="77">
        <v>11.950018137718631</v>
      </c>
      <c r="D15" s="77">
        <v>13.456560598315368</v>
      </c>
      <c r="E15" s="77">
        <v>12.62828992870795</v>
      </c>
      <c r="F15" s="77">
        <v>12.628341353489681</v>
      </c>
      <c r="G15" s="77">
        <v>13.093209816767354</v>
      </c>
      <c r="H15" s="77">
        <v>11.702859017924723</v>
      </c>
      <c r="I15" s="77">
        <v>11.934772210296263</v>
      </c>
      <c r="J15" s="77">
        <v>11.8252031578169</v>
      </c>
    </row>
    <row r="16" spans="2:10" ht="15">
      <c r="B16" s="50" t="s">
        <v>6</v>
      </c>
      <c r="C16" s="77">
        <v>7.7531385629376475</v>
      </c>
      <c r="D16" s="77">
        <v>10.615285057997397</v>
      </c>
      <c r="E16" s="77">
        <v>10.621263909083975</v>
      </c>
      <c r="F16" s="77">
        <v>9.983351632778296</v>
      </c>
      <c r="G16" s="77">
        <v>9.11121381409139</v>
      </c>
      <c r="H16" s="77">
        <v>8.6860019233365</v>
      </c>
      <c r="I16" s="77">
        <v>8.642496605088525</v>
      </c>
      <c r="J16" s="77">
        <v>8.206456036154451</v>
      </c>
    </row>
    <row r="17" spans="2:10" ht="15">
      <c r="B17" s="13" t="s">
        <v>15</v>
      </c>
      <c r="C17" s="14">
        <v>9.583216074108334</v>
      </c>
      <c r="D17" s="14">
        <v>10.626661207100112</v>
      </c>
      <c r="E17" s="14">
        <v>10.414990499489452</v>
      </c>
      <c r="F17" s="14">
        <v>10.144421379037883</v>
      </c>
      <c r="G17" s="14">
        <v>9.812728665989052</v>
      </c>
      <c r="H17" s="14">
        <v>8.640482574922702</v>
      </c>
      <c r="I17" s="14">
        <v>7.848719646098335</v>
      </c>
      <c r="J17" s="14">
        <v>8.055945059118327</v>
      </c>
    </row>
    <row r="18" spans="2:10" ht="15">
      <c r="B18" s="15" t="s">
        <v>17</v>
      </c>
      <c r="C18" s="10"/>
      <c r="D18" s="10"/>
      <c r="E18" s="10"/>
      <c r="F18" s="10"/>
      <c r="G18" s="10"/>
      <c r="H18" s="10"/>
      <c r="I18" s="10"/>
      <c r="J18" s="10"/>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46"/>
  </sheetPr>
  <dimension ref="B2:D18"/>
  <sheetViews>
    <sheetView zoomScalePageLayoutView="0" workbookViewId="0" topLeftCell="A1">
      <selection activeCell="H21" sqref="H21"/>
    </sheetView>
  </sheetViews>
  <sheetFormatPr defaultColWidth="9.140625" defaultRowHeight="15"/>
  <cols>
    <col min="1" max="1" width="9.140625" style="57" customWidth="1"/>
    <col min="2" max="2" width="25.421875" style="57" customWidth="1"/>
    <col min="3" max="3" width="21.28125" style="57" customWidth="1"/>
    <col min="4" max="4" width="20.7109375" style="57" customWidth="1"/>
    <col min="5" max="16384" width="9.140625" style="57" customWidth="1"/>
  </cols>
  <sheetData>
    <row r="2" ht="15">
      <c r="B2" s="70" t="s">
        <v>69</v>
      </c>
    </row>
    <row r="4" spans="2:4" ht="14.25">
      <c r="B4" s="3" t="s">
        <v>7</v>
      </c>
      <c r="C4" s="31"/>
      <c r="D4" s="31"/>
    </row>
    <row r="5" spans="2:4" ht="14.25">
      <c r="B5" s="71"/>
      <c r="C5" s="43">
        <v>2001</v>
      </c>
      <c r="D5" s="43">
        <v>2009</v>
      </c>
    </row>
    <row r="6" spans="2:4" ht="14.25">
      <c r="B6" s="50"/>
      <c r="C6" s="50"/>
      <c r="D6" s="6" t="s">
        <v>14</v>
      </c>
    </row>
    <row r="7" spans="2:4" ht="22.5" customHeight="1">
      <c r="B7" s="50" t="s">
        <v>2</v>
      </c>
      <c r="C7" s="78">
        <v>583.133</v>
      </c>
      <c r="D7" s="8">
        <v>373.003</v>
      </c>
    </row>
    <row r="8" spans="2:4" ht="14.25">
      <c r="B8" s="50" t="s">
        <v>3</v>
      </c>
      <c r="C8" s="78">
        <v>270.871</v>
      </c>
      <c r="D8" s="8">
        <v>205.461</v>
      </c>
    </row>
    <row r="9" spans="2:4" ht="14.25">
      <c r="B9" s="50" t="s">
        <v>4</v>
      </c>
      <c r="C9" s="79">
        <v>126.173</v>
      </c>
      <c r="D9" s="79">
        <v>72.086</v>
      </c>
    </row>
    <row r="10" spans="2:4" ht="14.25">
      <c r="B10" s="50" t="s">
        <v>6</v>
      </c>
      <c r="C10" s="79">
        <v>51.574</v>
      </c>
      <c r="D10" s="79">
        <v>50.382</v>
      </c>
    </row>
    <row r="11" spans="2:4" ht="14.25">
      <c r="B11" s="73" t="s">
        <v>15</v>
      </c>
      <c r="C11" s="80">
        <v>1031.751</v>
      </c>
      <c r="D11" s="80">
        <v>700.932</v>
      </c>
    </row>
    <row r="12" spans="2:4" ht="14.25">
      <c r="B12" s="50"/>
      <c r="C12" s="49"/>
      <c r="D12" s="6" t="s">
        <v>16</v>
      </c>
    </row>
    <row r="13" spans="2:4" ht="21.75" customHeight="1">
      <c r="B13" s="50" t="s">
        <v>2</v>
      </c>
      <c r="C13" s="77">
        <v>3.940573220606836</v>
      </c>
      <c r="D13" s="77">
        <v>2.4928573194848314</v>
      </c>
    </row>
    <row r="14" spans="2:4" ht="14.25">
      <c r="B14" s="50" t="s">
        <v>3</v>
      </c>
      <c r="C14" s="77">
        <v>12.469886534441335</v>
      </c>
      <c r="D14" s="77">
        <v>5.726807046062302</v>
      </c>
    </row>
    <row r="15" spans="2:4" ht="14.25">
      <c r="B15" s="50" t="s">
        <v>4</v>
      </c>
      <c r="C15" s="77">
        <v>4.487236025065616</v>
      </c>
      <c r="D15" s="77">
        <v>3.9779531139460675</v>
      </c>
    </row>
    <row r="16" spans="2:4" ht="14.25">
      <c r="B16" s="50" t="s">
        <v>6</v>
      </c>
      <c r="C16" s="77">
        <v>3.6208085213335224</v>
      </c>
      <c r="D16" s="77">
        <v>2.5548888834797845</v>
      </c>
    </row>
    <row r="17" spans="2:4" ht="14.25">
      <c r="B17" s="13" t="s">
        <v>15</v>
      </c>
      <c r="C17" s="14">
        <v>4.865240857364243</v>
      </c>
      <c r="D17" s="14">
        <v>3.1383097277608143</v>
      </c>
    </row>
    <row r="18" spans="2:4" ht="14.25">
      <c r="B18" s="15" t="s">
        <v>70</v>
      </c>
      <c r="C18" s="30"/>
      <c r="D18" s="30"/>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15"/>
  </sheetPr>
  <dimension ref="A2:N21"/>
  <sheetViews>
    <sheetView zoomScalePageLayoutView="0" workbookViewId="0" topLeftCell="A1">
      <selection activeCell="L5" sqref="L5:M8"/>
    </sheetView>
  </sheetViews>
  <sheetFormatPr defaultColWidth="9.140625" defaultRowHeight="15"/>
  <cols>
    <col min="1" max="1" width="9.140625" style="2" customWidth="1"/>
    <col min="2" max="2" width="18.8515625" style="2" customWidth="1"/>
    <col min="3" max="4" width="11.7109375" style="2" customWidth="1"/>
    <col min="5" max="16384" width="9.140625" style="2" customWidth="1"/>
  </cols>
  <sheetData>
    <row r="1" ht="19.5" customHeight="1"/>
    <row r="2" spans="1:5" ht="19.5" customHeight="1" thickBot="1">
      <c r="A2" s="112"/>
      <c r="B2" s="70" t="s">
        <v>45</v>
      </c>
      <c r="C2" s="19"/>
      <c r="D2" s="19"/>
      <c r="E2" s="19"/>
    </row>
    <row r="3" spans="1:14" ht="19.5" customHeight="1">
      <c r="A3" s="112"/>
      <c r="B3" s="113"/>
      <c r="C3" s="19"/>
      <c r="D3" s="19"/>
      <c r="E3" s="19"/>
      <c r="J3" s="114"/>
      <c r="K3" s="99"/>
      <c r="L3" s="115" t="s">
        <v>9</v>
      </c>
      <c r="M3" s="116"/>
      <c r="N3" s="117"/>
    </row>
    <row r="4" spans="1:14" ht="19.5" customHeight="1">
      <c r="A4" s="112"/>
      <c r="B4" s="113"/>
      <c r="C4" s="19"/>
      <c r="D4" s="19"/>
      <c r="E4" s="19"/>
      <c r="J4" s="118"/>
      <c r="K4" s="119"/>
      <c r="L4" s="66">
        <v>1996</v>
      </c>
      <c r="M4" s="120">
        <v>2009</v>
      </c>
      <c r="N4" s="121"/>
    </row>
    <row r="5" spans="1:14" ht="19.5" customHeight="1">
      <c r="A5" s="112"/>
      <c r="B5" s="113"/>
      <c r="C5" s="19"/>
      <c r="D5" s="19"/>
      <c r="E5" s="19"/>
      <c r="J5" s="122" t="s">
        <v>10</v>
      </c>
      <c r="K5" s="123" t="s">
        <v>2</v>
      </c>
      <c r="L5" s="124">
        <v>72.23987640833073</v>
      </c>
      <c r="M5" s="125">
        <v>52.8551207087945</v>
      </c>
      <c r="N5" s="126">
        <v>0.26833871627860056</v>
      </c>
    </row>
    <row r="6" spans="1:14" ht="19.5" customHeight="1">
      <c r="A6" s="112"/>
      <c r="B6" s="113"/>
      <c r="C6" s="19"/>
      <c r="D6" s="19"/>
      <c r="E6" s="19"/>
      <c r="J6" s="112"/>
      <c r="K6" s="127" t="s">
        <v>3</v>
      </c>
      <c r="L6" s="19">
        <v>84.47445762838242</v>
      </c>
      <c r="M6" s="107">
        <v>66.29891078031477</v>
      </c>
      <c r="N6" s="126">
        <v>0.21516026688238699</v>
      </c>
    </row>
    <row r="7" spans="1:14" ht="19.5" customHeight="1">
      <c r="A7" s="112"/>
      <c r="B7" s="113"/>
      <c r="C7" s="19"/>
      <c r="D7" s="19"/>
      <c r="E7" s="19"/>
      <c r="J7" s="112"/>
      <c r="K7" s="127" t="s">
        <v>4</v>
      </c>
      <c r="L7" s="19">
        <v>72.83409396290457</v>
      </c>
      <c r="M7" s="107">
        <v>57.10856457951877</v>
      </c>
      <c r="N7" s="126">
        <v>0.2159089037531659</v>
      </c>
    </row>
    <row r="8" spans="10:14" ht="36.75" thickBot="1">
      <c r="J8" s="128"/>
      <c r="K8" s="129" t="s">
        <v>6</v>
      </c>
      <c r="L8" s="130">
        <v>52.00304752675353</v>
      </c>
      <c r="M8" s="110">
        <v>47.094144780079354</v>
      </c>
      <c r="N8" s="126">
        <v>0.09439644367282003</v>
      </c>
    </row>
    <row r="16" ht="15">
      <c r="B16" s="111" t="s">
        <v>98</v>
      </c>
    </row>
    <row r="17" ht="15">
      <c r="B17" s="111" t="s">
        <v>104</v>
      </c>
    </row>
    <row r="18" ht="15">
      <c r="B18" s="111" t="s">
        <v>105</v>
      </c>
    </row>
    <row r="19" ht="15">
      <c r="B19" s="111" t="s">
        <v>106</v>
      </c>
    </row>
    <row r="20" ht="15">
      <c r="B20" s="111" t="s">
        <v>55</v>
      </c>
    </row>
    <row r="21" ht="15">
      <c r="B21" s="57"/>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5"/>
  </sheetPr>
  <dimension ref="B2:O24"/>
  <sheetViews>
    <sheetView zoomScalePageLayoutView="0" workbookViewId="0" topLeftCell="A1">
      <selection activeCell="M25" sqref="M25"/>
    </sheetView>
  </sheetViews>
  <sheetFormatPr defaultColWidth="9.140625" defaultRowHeight="15"/>
  <cols>
    <col min="1" max="1" width="9.140625" style="2" customWidth="1"/>
    <col min="2" max="2" width="18.8515625" style="2" customWidth="1"/>
    <col min="3" max="4" width="11.7109375" style="2" customWidth="1"/>
    <col min="5" max="16384" width="9.140625" style="2" customWidth="1"/>
  </cols>
  <sheetData>
    <row r="1" ht="19.5" customHeight="1"/>
    <row r="2" ht="19.5" customHeight="1">
      <c r="B2" s="70" t="s">
        <v>46</v>
      </c>
    </row>
    <row r="3" ht="15.75" thickBot="1"/>
    <row r="4" spans="11:15" ht="15">
      <c r="K4" s="99"/>
      <c r="L4" s="131"/>
      <c r="M4" s="243" t="s">
        <v>9</v>
      </c>
      <c r="N4" s="244"/>
      <c r="O4" s="117"/>
    </row>
    <row r="5" spans="11:15" ht="15">
      <c r="K5" s="119"/>
      <c r="L5" s="5"/>
      <c r="M5" s="66">
        <v>1996</v>
      </c>
      <c r="N5" s="120">
        <v>2009</v>
      </c>
      <c r="O5" s="66"/>
    </row>
    <row r="6" spans="11:15" ht="24">
      <c r="K6" s="240" t="s">
        <v>11</v>
      </c>
      <c r="L6" s="132" t="s">
        <v>2</v>
      </c>
      <c r="M6" s="124">
        <v>45.6483015659708</v>
      </c>
      <c r="N6" s="125">
        <v>25.130105387535952</v>
      </c>
      <c r="O6" s="126">
        <f>(M6-N6)/M6</f>
        <v>0.4494843285413808</v>
      </c>
    </row>
    <row r="7" spans="11:15" ht="24">
      <c r="K7" s="241"/>
      <c r="L7" s="113" t="s">
        <v>3</v>
      </c>
      <c r="M7" s="19">
        <v>61.67370679280011</v>
      </c>
      <c r="N7" s="107">
        <v>36.756551400811546</v>
      </c>
      <c r="O7" s="126">
        <f>(M7-N7)/M7</f>
        <v>0.40401585517959226</v>
      </c>
    </row>
    <row r="8" spans="11:15" ht="24">
      <c r="K8" s="241"/>
      <c r="L8" s="113" t="s">
        <v>4</v>
      </c>
      <c r="M8" s="19">
        <v>55.86768706629917</v>
      </c>
      <c r="N8" s="107">
        <v>43.62007749961648</v>
      </c>
      <c r="O8" s="126">
        <f>(M8-N8)/M8</f>
        <v>0.21922528405638553</v>
      </c>
    </row>
    <row r="9" spans="11:15" ht="36.75" thickBot="1">
      <c r="K9" s="242"/>
      <c r="L9" s="133" t="s">
        <v>6</v>
      </c>
      <c r="M9" s="130">
        <v>46.2260291512723</v>
      </c>
      <c r="N9" s="110">
        <v>31.384585270468726</v>
      </c>
      <c r="O9" s="126">
        <f>(M9-N9)/M9</f>
        <v>0.3210624869429237</v>
      </c>
    </row>
    <row r="19" ht="15">
      <c r="B19" s="111" t="s">
        <v>98</v>
      </c>
    </row>
    <row r="20" ht="15">
      <c r="B20" s="111" t="s">
        <v>104</v>
      </c>
    </row>
    <row r="21" ht="15">
      <c r="B21" s="111" t="s">
        <v>107</v>
      </c>
    </row>
    <row r="22" ht="15">
      <c r="B22" s="111" t="s">
        <v>108</v>
      </c>
    </row>
    <row r="23" ht="15">
      <c r="B23" s="111" t="s">
        <v>55</v>
      </c>
    </row>
    <row r="24" ht="15">
      <c r="B24" s="93"/>
    </row>
  </sheetData>
  <sheetProtection/>
  <mergeCells count="2">
    <mergeCell ref="K6:K9"/>
    <mergeCell ref="M4:N4"/>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indexed="10"/>
  </sheetPr>
  <dimension ref="B1:P24"/>
  <sheetViews>
    <sheetView zoomScalePageLayoutView="0" workbookViewId="0" topLeftCell="A1">
      <selection activeCell="A6" sqref="A6"/>
    </sheetView>
  </sheetViews>
  <sheetFormatPr defaultColWidth="9.140625" defaultRowHeight="15"/>
  <cols>
    <col min="1" max="16384" width="9.140625" style="2" customWidth="1"/>
  </cols>
  <sheetData>
    <row r="1" spans="2:8" ht="15">
      <c r="B1" s="182"/>
      <c r="H1" s="134"/>
    </row>
    <row r="2" spans="2:8" ht="17.25">
      <c r="B2" s="70" t="s">
        <v>109</v>
      </c>
      <c r="H2" s="134"/>
    </row>
    <row r="3" spans="2:7" ht="15">
      <c r="B3" s="135"/>
      <c r="C3" s="135"/>
      <c r="D3" s="135"/>
      <c r="E3" s="135"/>
      <c r="F3" s="135"/>
      <c r="G3" s="135"/>
    </row>
    <row r="4" spans="2:7" ht="15">
      <c r="B4" s="135"/>
      <c r="C4" s="135"/>
      <c r="D4" s="135"/>
      <c r="E4" s="135"/>
      <c r="F4" s="135"/>
      <c r="G4" s="135"/>
    </row>
    <row r="5" spans="2:16" ht="15.75" thickBot="1">
      <c r="B5" s="135"/>
      <c r="C5" s="135"/>
      <c r="D5" s="135"/>
      <c r="E5" s="135"/>
      <c r="F5" s="135"/>
      <c r="G5" s="135"/>
      <c r="K5" s="136" t="s">
        <v>30</v>
      </c>
      <c r="L5" s="137"/>
      <c r="M5" s="137"/>
      <c r="N5" s="137"/>
      <c r="O5" s="137"/>
      <c r="P5" s="137"/>
    </row>
    <row r="6" spans="2:16" ht="16.5" thickBot="1" thickTop="1">
      <c r="B6" s="135"/>
      <c r="C6" s="135"/>
      <c r="D6" s="135"/>
      <c r="E6" s="135"/>
      <c r="F6" s="135"/>
      <c r="G6" s="135"/>
      <c r="K6" s="138" t="s">
        <v>0</v>
      </c>
      <c r="L6" s="139"/>
      <c r="M6" s="139"/>
      <c r="N6" s="140" t="s">
        <v>28</v>
      </c>
      <c r="O6" s="139"/>
      <c r="P6" s="139"/>
    </row>
    <row r="7" spans="2:16" ht="15.75" thickBot="1">
      <c r="B7" s="135"/>
      <c r="C7" s="135"/>
      <c r="D7" s="135"/>
      <c r="E7" s="135"/>
      <c r="F7" s="135"/>
      <c r="G7" s="135"/>
      <c r="K7" s="141"/>
      <c r="L7" s="141"/>
      <c r="M7" s="141"/>
      <c r="N7" s="142" t="s">
        <v>2</v>
      </c>
      <c r="O7" s="142" t="s">
        <v>3</v>
      </c>
      <c r="P7" s="142" t="s">
        <v>29</v>
      </c>
    </row>
    <row r="8" spans="2:16" ht="18">
      <c r="B8" s="135"/>
      <c r="C8" s="135"/>
      <c r="D8" s="135"/>
      <c r="E8" s="135"/>
      <c r="F8" s="135"/>
      <c r="G8" s="135"/>
      <c r="K8" s="143" t="s">
        <v>19</v>
      </c>
      <c r="M8" s="184" t="s">
        <v>130</v>
      </c>
      <c r="N8" s="67">
        <v>18.658585443085432</v>
      </c>
      <c r="O8" s="67">
        <v>26.8704774374982</v>
      </c>
      <c r="P8" s="67">
        <v>14.335671035487087</v>
      </c>
    </row>
    <row r="9" spans="2:16" ht="18">
      <c r="B9" s="135"/>
      <c r="C9" s="135"/>
      <c r="D9" s="135"/>
      <c r="E9" s="135"/>
      <c r="F9" s="135"/>
      <c r="G9" s="135"/>
      <c r="K9" s="137"/>
      <c r="L9" s="137"/>
      <c r="M9" s="183" t="s">
        <v>124</v>
      </c>
      <c r="N9" s="67">
        <v>19.10596377246566</v>
      </c>
      <c r="O9" s="67">
        <v>27.023324239110124</v>
      </c>
      <c r="P9" s="67">
        <v>16.879736511430067</v>
      </c>
    </row>
    <row r="10" spans="11:16" ht="18">
      <c r="K10" s="137"/>
      <c r="L10" s="137"/>
      <c r="M10" s="183" t="s">
        <v>125</v>
      </c>
      <c r="N10" s="67">
        <v>14.7120467296228</v>
      </c>
      <c r="O10" s="67">
        <v>29.50459785296888</v>
      </c>
      <c r="P10" s="67">
        <v>19.497382457070145</v>
      </c>
    </row>
    <row r="11" spans="11:16" ht="18">
      <c r="K11" s="137"/>
      <c r="L11" s="137"/>
      <c r="M11" s="183" t="s">
        <v>126</v>
      </c>
      <c r="N11" s="67">
        <v>13.35378416678438</v>
      </c>
      <c r="O11" s="67">
        <v>34.14918783953102</v>
      </c>
      <c r="P11" s="67">
        <v>20.58215382458721</v>
      </c>
    </row>
    <row r="12" spans="11:16" ht="18">
      <c r="K12" s="137"/>
      <c r="L12" s="137"/>
      <c r="M12" s="183" t="s">
        <v>127</v>
      </c>
      <c r="N12" s="67">
        <v>16.136402436222564</v>
      </c>
      <c r="O12" s="67">
        <v>38.34769576620457</v>
      </c>
      <c r="P12" s="67">
        <v>18.89416383905749</v>
      </c>
    </row>
    <row r="13" spans="11:16" ht="18">
      <c r="K13" s="137"/>
      <c r="L13" s="137"/>
      <c r="M13" s="183" t="s">
        <v>128</v>
      </c>
      <c r="N13" s="67">
        <v>15.50965093523039</v>
      </c>
      <c r="O13" s="67">
        <v>47.9424930096365</v>
      </c>
      <c r="P13" s="67">
        <v>20.7979143585336</v>
      </c>
    </row>
    <row r="14" spans="11:16" ht="18">
      <c r="K14" s="137"/>
      <c r="L14" s="137"/>
      <c r="M14" s="183" t="s">
        <v>129</v>
      </c>
      <c r="N14" s="67">
        <v>19.753680640793547</v>
      </c>
      <c r="O14" s="67">
        <v>54.21550469638841</v>
      </c>
      <c r="P14" s="67">
        <v>19.666875681416332</v>
      </c>
    </row>
    <row r="15" spans="11:16" ht="15.75" thickBot="1">
      <c r="K15" s="144"/>
      <c r="L15" s="145" t="s">
        <v>1</v>
      </c>
      <c r="M15" s="144"/>
      <c r="N15" s="169">
        <v>16.96771682535314</v>
      </c>
      <c r="O15" s="169">
        <v>31.72994684215764</v>
      </c>
      <c r="P15" s="169">
        <v>19.193549000155837</v>
      </c>
    </row>
    <row r="16" ht="15.75" thickTop="1"/>
    <row r="22" ht="15">
      <c r="B22" s="160" t="s">
        <v>112</v>
      </c>
    </row>
    <row r="23" ht="15">
      <c r="B23" s="160" t="s">
        <v>113</v>
      </c>
    </row>
    <row r="24" ht="15">
      <c r="B24" s="160" t="s">
        <v>114</v>
      </c>
    </row>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tabColor indexed="15"/>
  </sheetPr>
  <dimension ref="B2:Y28"/>
  <sheetViews>
    <sheetView zoomScalePageLayoutView="0" workbookViewId="0" topLeftCell="A1">
      <selection activeCell="O15" sqref="O15"/>
    </sheetView>
  </sheetViews>
  <sheetFormatPr defaultColWidth="9.140625" defaultRowHeight="15"/>
  <cols>
    <col min="1" max="1" width="17.7109375" style="146" customWidth="1"/>
    <col min="2" max="2" width="17.421875" style="146" customWidth="1"/>
    <col min="3" max="16384" width="9.140625" style="146" customWidth="1"/>
  </cols>
  <sheetData>
    <row r="2" ht="13.5" customHeight="1">
      <c r="B2" s="70" t="s">
        <v>48</v>
      </c>
    </row>
    <row r="4" ht="15">
      <c r="M4" s="134"/>
    </row>
    <row r="5" spans="3:10" ht="15">
      <c r="C5" s="147"/>
      <c r="D5" s="148"/>
      <c r="E5" s="148"/>
      <c r="F5" s="148"/>
      <c r="G5" s="148"/>
      <c r="H5" s="148"/>
      <c r="I5" s="148"/>
      <c r="J5" s="149"/>
    </row>
    <row r="6" spans="3:13" ht="15">
      <c r="C6" s="147"/>
      <c r="M6" s="150"/>
    </row>
    <row r="7" spans="13:21" ht="15">
      <c r="M7" s="151" t="s">
        <v>12</v>
      </c>
      <c r="U7" s="152"/>
    </row>
    <row r="8" spans="20:21" ht="15">
      <c r="T8" s="153"/>
      <c r="U8" s="152"/>
    </row>
    <row r="9" spans="13:24" ht="51.75">
      <c r="M9" s="154"/>
      <c r="X9" s="153" t="s">
        <v>13</v>
      </c>
    </row>
    <row r="10" spans="13:22" ht="15">
      <c r="M10" s="154"/>
      <c r="N10" s="154">
        <v>2001</v>
      </c>
      <c r="O10" s="154"/>
      <c r="P10" s="11">
        <v>2003</v>
      </c>
      <c r="Q10" s="11">
        <v>2004</v>
      </c>
      <c r="R10" s="11">
        <v>2005</v>
      </c>
      <c r="S10" s="11">
        <v>2006</v>
      </c>
      <c r="T10" s="11">
        <v>2007</v>
      </c>
      <c r="U10" s="155">
        <v>2008</v>
      </c>
      <c r="V10" s="154">
        <v>2009</v>
      </c>
    </row>
    <row r="11" spans="13:25" ht="15">
      <c r="M11" s="156" t="s">
        <v>2</v>
      </c>
      <c r="N11" s="148">
        <v>16.229776707468517</v>
      </c>
      <c r="O11" s="152">
        <f>N11+(P11-N11)/2</f>
        <v>16.56136737933974</v>
      </c>
      <c r="P11" s="148">
        <v>16.89295805121096</v>
      </c>
      <c r="Q11" s="148">
        <v>15.588971335566598</v>
      </c>
      <c r="R11" s="148">
        <v>13.696770356877446</v>
      </c>
      <c r="S11" s="148">
        <v>12.42765702557259</v>
      </c>
      <c r="T11" s="148">
        <v>11.102371299378474</v>
      </c>
      <c r="U11" s="148">
        <v>9.640275058968347</v>
      </c>
      <c r="V11" s="148">
        <v>10.274293281150726</v>
      </c>
      <c r="X11" s="157">
        <f>(N11-V11)/N11</f>
        <v>0.36694795829059274</v>
      </c>
      <c r="Y11" s="152">
        <f>N11-V11</f>
        <v>5.955483426317791</v>
      </c>
    </row>
    <row r="12" spans="13:25" ht="15">
      <c r="M12" s="156" t="s">
        <v>3</v>
      </c>
      <c r="N12" s="148">
        <v>40.33198725934116</v>
      </c>
      <c r="O12" s="152">
        <f>N12+(P12-N12)/2</f>
        <v>37.83916217048301</v>
      </c>
      <c r="P12" s="148">
        <v>35.34633708162485</v>
      </c>
      <c r="Q12" s="148">
        <v>32.056912898505956</v>
      </c>
      <c r="R12" s="148">
        <v>28.15387115666407</v>
      </c>
      <c r="S12" s="148">
        <v>26.57462629369956</v>
      </c>
      <c r="T12" s="148">
        <v>24.2764359212615</v>
      </c>
      <c r="U12" s="148">
        <v>21.669354469237515</v>
      </c>
      <c r="V12" s="148">
        <v>19.78921703120934</v>
      </c>
      <c r="X12" s="157">
        <f>(N12-V12)/N12</f>
        <v>0.509341880330332</v>
      </c>
      <c r="Y12" s="152">
        <f>N12-V12</f>
        <v>20.542770228131822</v>
      </c>
    </row>
    <row r="13" spans="13:25" ht="15">
      <c r="M13" s="156" t="s">
        <v>4</v>
      </c>
      <c r="N13" s="148">
        <v>21.113935945432825</v>
      </c>
      <c r="O13" s="152">
        <f>N13+(P13-N13)/2</f>
        <v>20.891000042524652</v>
      </c>
      <c r="P13" s="148">
        <v>20.66806413961648</v>
      </c>
      <c r="Q13" s="148">
        <v>20.423274274150558</v>
      </c>
      <c r="R13" s="148">
        <v>17.79274336478458</v>
      </c>
      <c r="S13" s="148">
        <v>15.737619642285626</v>
      </c>
      <c r="T13" s="148">
        <v>15.889736554432156</v>
      </c>
      <c r="U13" s="148">
        <v>14.903983337666686</v>
      </c>
      <c r="V13" s="148">
        <v>14.257449641425309</v>
      </c>
      <c r="X13" s="157">
        <f>(N13-V13)/N13</f>
        <v>0.3247374777363881</v>
      </c>
      <c r="Y13" s="152">
        <f>N13-V13</f>
        <v>6.856486304007516</v>
      </c>
    </row>
    <row r="14" spans="13:25" ht="15">
      <c r="M14" s="156" t="s">
        <v>6</v>
      </c>
      <c r="N14" s="148">
        <v>11.98756192720228</v>
      </c>
      <c r="O14" s="152">
        <f>N14+(P14-N14)/2</f>
        <v>13.584662142569847</v>
      </c>
      <c r="P14" s="148">
        <v>15.181762357937416</v>
      </c>
      <c r="Q14" s="148">
        <v>12.607226649239246</v>
      </c>
      <c r="R14" s="148">
        <v>10.708904165705924</v>
      </c>
      <c r="S14" s="148">
        <v>10.088456348785465</v>
      </c>
      <c r="T14" s="148">
        <v>9.504719731328711</v>
      </c>
      <c r="U14" s="148">
        <v>9.409799557178149</v>
      </c>
      <c r="V14" s="148">
        <v>9.076564900500278</v>
      </c>
      <c r="X14" s="157">
        <f>(N14-V14)/N14</f>
        <v>0.24283478528660132</v>
      </c>
      <c r="Y14" s="152">
        <f>N14-V14</f>
        <v>2.9109970267020024</v>
      </c>
    </row>
    <row r="15" spans="13:25" ht="15">
      <c r="M15" s="158" t="s">
        <v>7</v>
      </c>
      <c r="N15" s="148">
        <v>19.061242998264046</v>
      </c>
      <c r="O15" s="152">
        <f>N15+(P15-N15)/2</f>
        <v>19.075383009531212</v>
      </c>
      <c r="P15" s="148">
        <v>19.089523020798378</v>
      </c>
      <c r="Q15" s="148">
        <v>17.659924793123622</v>
      </c>
      <c r="R15" s="148">
        <v>15.49231502378449</v>
      </c>
      <c r="S15" s="148">
        <v>14.224692971025325</v>
      </c>
      <c r="T15" s="148">
        <v>13.019597925905911</v>
      </c>
      <c r="U15" s="148">
        <v>11.87267600931384</v>
      </c>
      <c r="V15" s="148">
        <v>12.020136310908</v>
      </c>
      <c r="X15" s="157">
        <f>(N15-V15)/N15</f>
        <v>0.369393889370032</v>
      </c>
      <c r="Y15" s="152">
        <f>N15-V15</f>
        <v>7.041106687356045</v>
      </c>
    </row>
    <row r="26" ht="15">
      <c r="B26" s="159" t="s">
        <v>98</v>
      </c>
    </row>
    <row r="27" ht="15">
      <c r="B27" s="111" t="s">
        <v>110</v>
      </c>
    </row>
    <row r="28" ht="15">
      <c r="B28" s="111" t="s">
        <v>111</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10"/>
  </sheetPr>
  <dimension ref="B2:J50"/>
  <sheetViews>
    <sheetView zoomScalePageLayoutView="0" workbookViewId="0" topLeftCell="A1">
      <selection activeCell="F32" sqref="F32"/>
    </sheetView>
  </sheetViews>
  <sheetFormatPr defaultColWidth="9.140625" defaultRowHeight="15"/>
  <cols>
    <col min="1" max="1" width="9.140625" style="5" customWidth="1"/>
    <col min="2" max="2" width="22.421875" style="5" customWidth="1"/>
    <col min="3" max="3" width="12.28125" style="5" customWidth="1"/>
    <col min="4" max="4" width="20.7109375" style="5" customWidth="1"/>
    <col min="5" max="5" width="12.7109375" style="5" customWidth="1"/>
    <col min="6" max="7" width="9.140625" style="5" customWidth="1"/>
    <col min="8" max="8" width="19.7109375" style="5" customWidth="1"/>
    <col min="9" max="9" width="28.00390625" style="5" customWidth="1"/>
    <col min="10" max="16384" width="9.140625" style="5" customWidth="1"/>
  </cols>
  <sheetData>
    <row r="2" spans="2:10" ht="15">
      <c r="B2" s="70" t="s">
        <v>49</v>
      </c>
      <c r="C2" s="288"/>
      <c r="D2" s="288"/>
      <c r="E2" s="289"/>
      <c r="F2" s="290"/>
      <c r="G2" s="291"/>
      <c r="H2" s="291"/>
      <c r="I2" s="291"/>
      <c r="J2" s="292"/>
    </row>
    <row r="3" spans="2:10" ht="15">
      <c r="B3" s="293"/>
      <c r="C3" s="293"/>
      <c r="D3" s="294"/>
      <c r="E3" s="295"/>
      <c r="F3" s="290"/>
      <c r="G3" s="296"/>
      <c r="H3" s="296"/>
      <c r="I3" s="297"/>
      <c r="J3" s="298"/>
    </row>
    <row r="4" spans="2:10" ht="15">
      <c r="B4" s="288"/>
      <c r="C4" s="288"/>
      <c r="D4" s="294"/>
      <c r="E4" s="295"/>
      <c r="F4" s="290"/>
      <c r="G4" s="291"/>
      <c r="H4" s="291"/>
      <c r="I4" s="297"/>
      <c r="J4" s="298"/>
    </row>
    <row r="5" spans="2:10" ht="15">
      <c r="B5" s="288"/>
      <c r="C5" s="288"/>
      <c r="D5" s="294"/>
      <c r="E5" s="295"/>
      <c r="F5" s="290"/>
      <c r="G5" s="291"/>
      <c r="H5" s="291"/>
      <c r="I5" s="297"/>
      <c r="J5" s="298"/>
    </row>
    <row r="6" spans="2:10" ht="15">
      <c r="B6" s="288"/>
      <c r="C6" s="288"/>
      <c r="D6" s="294"/>
      <c r="E6" s="295"/>
      <c r="F6" s="290"/>
      <c r="G6" s="291"/>
      <c r="H6" s="291"/>
      <c r="I6" s="297"/>
      <c r="J6" s="298"/>
    </row>
    <row r="7" spans="2:10" ht="15">
      <c r="B7" s="288"/>
      <c r="C7" s="288"/>
      <c r="D7" s="294"/>
      <c r="E7" s="295"/>
      <c r="F7" s="290"/>
      <c r="G7" s="291"/>
      <c r="H7" s="291"/>
      <c r="I7" s="297"/>
      <c r="J7" s="298"/>
    </row>
    <row r="8" spans="2:10" ht="15">
      <c r="B8" s="288"/>
      <c r="C8" s="288"/>
      <c r="D8" s="294"/>
      <c r="E8" s="295"/>
      <c r="F8" s="290"/>
      <c r="G8" s="291"/>
      <c r="H8" s="291"/>
      <c r="I8" s="297"/>
      <c r="J8" s="298"/>
    </row>
    <row r="9" spans="2:10" ht="15">
      <c r="B9" s="288"/>
      <c r="C9" s="288"/>
      <c r="D9" s="294"/>
      <c r="E9" s="295"/>
      <c r="F9" s="290"/>
      <c r="G9" s="291"/>
      <c r="H9" s="291"/>
      <c r="I9" s="297"/>
      <c r="J9" s="298"/>
    </row>
    <row r="10" spans="2:10" ht="15">
      <c r="B10" s="288"/>
      <c r="C10" s="293"/>
      <c r="D10" s="288"/>
      <c r="E10" s="295"/>
      <c r="F10" s="290"/>
      <c r="G10" s="291"/>
      <c r="H10" s="296"/>
      <c r="I10" s="291"/>
      <c r="J10" s="298"/>
    </row>
    <row r="11" spans="2:10" ht="15">
      <c r="B11" s="293"/>
      <c r="C11" s="293"/>
      <c r="D11" s="294"/>
      <c r="E11" s="295"/>
      <c r="F11" s="290"/>
      <c r="G11" s="296"/>
      <c r="H11" s="296"/>
      <c r="I11" s="297"/>
      <c r="J11" s="298"/>
    </row>
    <row r="12" spans="2:10" ht="15">
      <c r="B12" s="288"/>
      <c r="C12" s="288"/>
      <c r="D12" s="294"/>
      <c r="E12" s="295"/>
      <c r="F12" s="290"/>
      <c r="G12" s="291"/>
      <c r="H12" s="291"/>
      <c r="I12" s="297"/>
      <c r="J12" s="298"/>
    </row>
    <row r="13" spans="2:10" ht="15">
      <c r="B13" s="288"/>
      <c r="C13" s="288"/>
      <c r="D13" s="294"/>
      <c r="E13" s="295"/>
      <c r="F13" s="290"/>
      <c r="G13" s="291"/>
      <c r="H13" s="291"/>
      <c r="I13" s="297"/>
      <c r="J13" s="298"/>
    </row>
    <row r="14" spans="2:10" ht="15">
      <c r="B14" s="288"/>
      <c r="C14" s="288"/>
      <c r="D14" s="294"/>
      <c r="E14" s="295"/>
      <c r="F14" s="290"/>
      <c r="G14" s="291"/>
      <c r="H14" s="291"/>
      <c r="I14" s="297"/>
      <c r="J14" s="298"/>
    </row>
    <row r="15" spans="2:10" ht="15">
      <c r="B15" s="288"/>
      <c r="C15" s="288"/>
      <c r="D15" s="294"/>
      <c r="E15" s="295"/>
      <c r="F15" s="290"/>
      <c r="G15" s="291"/>
      <c r="H15" s="291"/>
      <c r="I15" s="297"/>
      <c r="J15" s="298"/>
    </row>
    <row r="16" spans="2:10" ht="15">
      <c r="B16" s="288"/>
      <c r="C16" s="288"/>
      <c r="D16" s="294"/>
      <c r="E16" s="295"/>
      <c r="F16" s="290"/>
      <c r="G16" s="291"/>
      <c r="H16" s="291"/>
      <c r="I16" s="297"/>
      <c r="J16" s="298"/>
    </row>
    <row r="17" spans="2:10" ht="15">
      <c r="B17" s="288"/>
      <c r="C17" s="288"/>
      <c r="D17" s="294"/>
      <c r="E17" s="295"/>
      <c r="F17" s="290"/>
      <c r="G17" s="291"/>
      <c r="H17" s="291"/>
      <c r="I17" s="297"/>
      <c r="J17" s="298"/>
    </row>
    <row r="18" spans="2:10" ht="15">
      <c r="B18" s="288"/>
      <c r="C18" s="293"/>
      <c r="D18" s="288"/>
      <c r="E18" s="295"/>
      <c r="F18" s="290"/>
      <c r="G18" s="291"/>
      <c r="H18" s="296"/>
      <c r="I18" s="291"/>
      <c r="J18" s="298"/>
    </row>
    <row r="19" spans="2:6" ht="15">
      <c r="B19" s="290"/>
      <c r="C19" s="290"/>
      <c r="D19" s="290"/>
      <c r="E19" s="290"/>
      <c r="F19" s="290"/>
    </row>
    <row r="20" spans="2:10" ht="15">
      <c r="B20" s="299"/>
      <c r="C20" s="288"/>
      <c r="D20" s="288"/>
      <c r="E20" s="288"/>
      <c r="F20" s="290"/>
      <c r="G20" s="300"/>
      <c r="H20" s="291"/>
      <c r="I20" s="291"/>
      <c r="J20" s="291"/>
    </row>
    <row r="21" spans="2:10" ht="15">
      <c r="B21" s="301"/>
      <c r="C21" s="288"/>
      <c r="D21" s="288"/>
      <c r="E21" s="288"/>
      <c r="F21" s="290"/>
      <c r="G21" s="302"/>
      <c r="H21" s="291"/>
      <c r="I21" s="291"/>
      <c r="J21" s="291"/>
    </row>
    <row r="22" spans="2:10" ht="15">
      <c r="B22" s="288"/>
      <c r="C22" s="288"/>
      <c r="D22" s="288"/>
      <c r="E22" s="289"/>
      <c r="F22" s="290"/>
      <c r="G22" s="291"/>
      <c r="H22" s="291"/>
      <c r="I22" s="291"/>
      <c r="J22" s="292"/>
    </row>
    <row r="23" spans="2:10" ht="15">
      <c r="B23" s="293"/>
      <c r="C23" s="293"/>
      <c r="D23" s="294"/>
      <c r="E23" s="295"/>
      <c r="F23" s="290"/>
      <c r="G23" s="296"/>
      <c r="H23" s="296"/>
      <c r="I23" s="297"/>
      <c r="J23" s="298"/>
    </row>
    <row r="24" spans="2:10" ht="15">
      <c r="B24" s="288"/>
      <c r="C24" s="288"/>
      <c r="D24" s="294"/>
      <c r="E24" s="295"/>
      <c r="F24" s="290"/>
      <c r="G24" s="291"/>
      <c r="H24" s="291"/>
      <c r="I24" s="297"/>
      <c r="J24" s="298"/>
    </row>
    <row r="25" spans="2:10" ht="15">
      <c r="B25" s="288"/>
      <c r="C25" s="288"/>
      <c r="D25" s="294"/>
      <c r="E25" s="295"/>
      <c r="F25" s="290"/>
      <c r="G25" s="291"/>
      <c r="H25" s="291"/>
      <c r="I25" s="297"/>
      <c r="J25" s="298"/>
    </row>
    <row r="26" spans="2:10" ht="15">
      <c r="B26" s="288"/>
      <c r="C26" s="288"/>
      <c r="D26" s="294"/>
      <c r="E26" s="295"/>
      <c r="F26" s="290"/>
      <c r="G26" s="291"/>
      <c r="H26" s="291"/>
      <c r="I26" s="297"/>
      <c r="J26" s="298"/>
    </row>
    <row r="27" spans="2:10" ht="15">
      <c r="B27" s="288"/>
      <c r="C27" s="288"/>
      <c r="D27" s="294"/>
      <c r="E27" s="295"/>
      <c r="F27" s="290"/>
      <c r="G27" s="291"/>
      <c r="H27" s="291"/>
      <c r="I27" s="297"/>
      <c r="J27" s="298"/>
    </row>
    <row r="28" spans="2:10" ht="15">
      <c r="B28" s="288"/>
      <c r="C28" s="293"/>
      <c r="D28" s="288"/>
      <c r="E28" s="295"/>
      <c r="F28" s="290"/>
      <c r="G28" s="291"/>
      <c r="H28" s="296"/>
      <c r="I28" s="291"/>
      <c r="J28" s="298"/>
    </row>
    <row r="29" spans="2:10" ht="15">
      <c r="B29" s="293"/>
      <c r="C29" s="293"/>
      <c r="D29" s="294"/>
      <c r="E29" s="295"/>
      <c r="F29" s="290"/>
      <c r="G29" s="296"/>
      <c r="H29" s="296"/>
      <c r="I29" s="297"/>
      <c r="J29" s="298"/>
    </row>
    <row r="30" spans="2:10" ht="15">
      <c r="B30" s="11" t="s">
        <v>112</v>
      </c>
      <c r="C30" s="288"/>
      <c r="D30" s="294"/>
      <c r="E30" s="295"/>
      <c r="F30" s="290"/>
      <c r="G30" s="291"/>
      <c r="H30" s="291"/>
      <c r="I30" s="297"/>
      <c r="J30" s="298"/>
    </row>
    <row r="31" spans="2:10" ht="15">
      <c r="B31" s="160" t="s">
        <v>115</v>
      </c>
      <c r="C31" s="288"/>
      <c r="D31" s="294"/>
      <c r="E31" s="295"/>
      <c r="F31" s="290"/>
      <c r="G31" s="291"/>
      <c r="H31" s="291"/>
      <c r="I31" s="297"/>
      <c r="J31" s="298"/>
    </row>
    <row r="32" spans="2:10" ht="15">
      <c r="B32" s="160" t="s">
        <v>114</v>
      </c>
      <c r="C32" s="288"/>
      <c r="D32" s="294"/>
      <c r="E32" s="295"/>
      <c r="F32" s="290"/>
      <c r="G32" s="291"/>
      <c r="H32" s="291"/>
      <c r="I32" s="297"/>
      <c r="J32" s="298"/>
    </row>
    <row r="33" spans="2:10" ht="15">
      <c r="B33" s="93"/>
      <c r="C33" s="288"/>
      <c r="D33" s="294"/>
      <c r="E33" s="295"/>
      <c r="F33" s="290"/>
      <c r="G33" s="291"/>
      <c r="H33" s="291"/>
      <c r="I33" s="297"/>
      <c r="J33" s="298"/>
    </row>
    <row r="34" spans="2:10" ht="15">
      <c r="B34" s="288"/>
      <c r="C34" s="293"/>
      <c r="D34" s="288"/>
      <c r="E34" s="295"/>
      <c r="F34" s="290"/>
      <c r="G34" s="291"/>
      <c r="H34" s="296"/>
      <c r="I34" s="291"/>
      <c r="J34" s="298"/>
    </row>
    <row r="37" spans="3:6" ht="15">
      <c r="C37" s="17"/>
      <c r="D37" s="17"/>
      <c r="E37" s="17"/>
      <c r="F37" s="17"/>
    </row>
    <row r="38" spans="3:9" ht="15">
      <c r="C38" s="293"/>
      <c r="D38" s="294"/>
      <c r="E38" s="303"/>
      <c r="F38" s="303"/>
      <c r="H38" s="19"/>
      <c r="I38" s="19"/>
    </row>
    <row r="39" spans="3:9" ht="15">
      <c r="C39" s="293"/>
      <c r="D39" s="294"/>
      <c r="E39" s="303"/>
      <c r="F39" s="303"/>
      <c r="H39" s="19"/>
      <c r="I39" s="19"/>
    </row>
    <row r="40" spans="3:9" ht="15">
      <c r="C40" s="293"/>
      <c r="D40" s="294"/>
      <c r="E40" s="303"/>
      <c r="F40" s="303"/>
      <c r="H40" s="19"/>
      <c r="I40" s="19"/>
    </row>
    <row r="41" spans="3:9" ht="15">
      <c r="C41" s="293"/>
      <c r="D41" s="294"/>
      <c r="E41" s="303"/>
      <c r="F41" s="303"/>
      <c r="H41" s="19"/>
      <c r="I41" s="19"/>
    </row>
    <row r="42" spans="3:9" ht="15">
      <c r="C42" s="293"/>
      <c r="D42" s="294"/>
      <c r="E42" s="303"/>
      <c r="F42" s="303"/>
      <c r="H42" s="19"/>
      <c r="I42" s="19"/>
    </row>
    <row r="43" spans="3:9" ht="15">
      <c r="C43" s="304"/>
      <c r="D43" s="297"/>
      <c r="E43" s="305"/>
      <c r="F43" s="303"/>
      <c r="H43" s="19"/>
      <c r="I43" s="19"/>
    </row>
    <row r="44" spans="3:9" ht="15">
      <c r="C44" s="304"/>
      <c r="D44" s="297"/>
      <c r="E44" s="305"/>
      <c r="F44" s="303"/>
      <c r="H44" s="19"/>
      <c r="I44" s="19"/>
    </row>
    <row r="45" spans="3:9" ht="15">
      <c r="C45" s="304"/>
      <c r="D45" s="297"/>
      <c r="E45" s="305"/>
      <c r="F45" s="303"/>
      <c r="H45" s="19"/>
      <c r="I45" s="19"/>
    </row>
    <row r="46" spans="3:9" ht="15">
      <c r="C46" s="304"/>
      <c r="D46" s="297"/>
      <c r="E46" s="305"/>
      <c r="F46" s="303"/>
      <c r="H46" s="19"/>
      <c r="I46" s="19"/>
    </row>
    <row r="47" spans="3:9" ht="15">
      <c r="C47" s="304"/>
      <c r="D47" s="297"/>
      <c r="E47" s="305"/>
      <c r="F47" s="303"/>
      <c r="H47" s="19"/>
      <c r="I47" s="19"/>
    </row>
    <row r="48" spans="3:9" ht="15">
      <c r="C48" s="304"/>
      <c r="D48" s="297"/>
      <c r="E48" s="305"/>
      <c r="F48" s="303"/>
      <c r="H48" s="19"/>
      <c r="I48" s="19"/>
    </row>
    <row r="49" spans="3:9" ht="15">
      <c r="C49" s="304"/>
      <c r="D49" s="297"/>
      <c r="E49" s="305"/>
      <c r="F49" s="303"/>
      <c r="H49" s="19"/>
      <c r="I49" s="19"/>
    </row>
    <row r="50" spans="3:9" ht="15">
      <c r="C50" s="293"/>
      <c r="D50" s="304"/>
      <c r="E50" s="303"/>
      <c r="F50" s="303"/>
      <c r="H50" s="19"/>
      <c r="I50" s="19"/>
    </row>
  </sheetData>
  <sheetProtection/>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15"/>
  </sheetPr>
  <dimension ref="B2:U21"/>
  <sheetViews>
    <sheetView zoomScalePageLayoutView="0" workbookViewId="0" topLeftCell="A1">
      <selection activeCell="H24" sqref="H24"/>
    </sheetView>
  </sheetViews>
  <sheetFormatPr defaultColWidth="9.140625" defaultRowHeight="15"/>
  <cols>
    <col min="1" max="1" width="9.140625" style="2" customWidth="1"/>
    <col min="2" max="2" width="14.7109375" style="2" customWidth="1"/>
    <col min="3" max="16384" width="9.140625" style="2" customWidth="1"/>
  </cols>
  <sheetData>
    <row r="2" ht="15">
      <c r="B2" s="70" t="s">
        <v>50</v>
      </c>
    </row>
    <row r="3" spans="12:21" ht="15">
      <c r="L3" s="114"/>
      <c r="M3" s="245" t="s">
        <v>5</v>
      </c>
      <c r="N3" s="245"/>
      <c r="O3" s="245"/>
      <c r="P3" s="245"/>
      <c r="Q3" s="245"/>
      <c r="R3" s="245"/>
      <c r="S3" s="245"/>
      <c r="T3" s="245"/>
      <c r="U3" s="246"/>
    </row>
    <row r="4" spans="12:21" ht="15">
      <c r="L4" s="118"/>
      <c r="M4" s="66">
        <v>2001</v>
      </c>
      <c r="N4" s="66"/>
      <c r="O4" s="66">
        <v>2003</v>
      </c>
      <c r="P4" s="66">
        <v>2004</v>
      </c>
      <c r="Q4" s="66">
        <v>2005</v>
      </c>
      <c r="R4" s="66">
        <v>2006</v>
      </c>
      <c r="S4" s="66">
        <v>2007</v>
      </c>
      <c r="T4" s="66">
        <v>2008</v>
      </c>
      <c r="U4" s="161">
        <v>2009</v>
      </c>
    </row>
    <row r="5" spans="12:21" ht="24">
      <c r="L5" s="162" t="s">
        <v>2</v>
      </c>
      <c r="M5" s="19">
        <v>7.600064521460988</v>
      </c>
      <c r="N5" s="19">
        <f>M5+(O5-M5)/2</f>
        <v>8.024842154416213</v>
      </c>
      <c r="O5" s="19">
        <v>8.449619787371436</v>
      </c>
      <c r="P5" s="19">
        <v>8.302252024034802</v>
      </c>
      <c r="Q5" s="19">
        <v>8.244240671964763</v>
      </c>
      <c r="R5" s="19">
        <v>7.8151478180231</v>
      </c>
      <c r="S5" s="19">
        <v>6.610638795876142</v>
      </c>
      <c r="T5" s="19">
        <v>5.4097927756019315</v>
      </c>
      <c r="U5" s="163">
        <v>5.812046753062748</v>
      </c>
    </row>
    <row r="6" spans="12:21" ht="24">
      <c r="L6" s="162" t="s">
        <v>3</v>
      </c>
      <c r="M6" s="19">
        <v>21.22980331930609</v>
      </c>
      <c r="N6" s="19">
        <f>M6+(O6-M6)/2</f>
        <v>21.859901614301158</v>
      </c>
      <c r="O6" s="19">
        <v>22.48999990929623</v>
      </c>
      <c r="P6" s="19">
        <v>21.88419296431084</v>
      </c>
      <c r="Q6" s="19">
        <v>19.8907020097551</v>
      </c>
      <c r="R6" s="19">
        <v>19.502966856158896</v>
      </c>
      <c r="S6" s="19">
        <v>17.921955167537373</v>
      </c>
      <c r="T6" s="19">
        <v>16.022952856608956</v>
      </c>
      <c r="U6" s="163">
        <v>15.427769165031915</v>
      </c>
    </row>
    <row r="7" spans="12:21" ht="24">
      <c r="L7" s="162" t="s">
        <v>4</v>
      </c>
      <c r="M7" s="19">
        <v>11.950018137718631</v>
      </c>
      <c r="N7" s="19">
        <f>M7+(O7-M7)/2</f>
        <v>12.703289368017</v>
      </c>
      <c r="O7" s="19">
        <v>13.456560598315368</v>
      </c>
      <c r="P7" s="19">
        <v>12.62828992870795</v>
      </c>
      <c r="Q7" s="19">
        <v>12.628341353489681</v>
      </c>
      <c r="R7" s="19">
        <v>13.093209816767354</v>
      </c>
      <c r="S7" s="19">
        <v>11.702859017924723</v>
      </c>
      <c r="T7" s="19">
        <v>11.934772210296263</v>
      </c>
      <c r="U7" s="163">
        <v>11.8252031578169</v>
      </c>
    </row>
    <row r="8" spans="12:21" ht="36">
      <c r="L8" s="162" t="s">
        <v>6</v>
      </c>
      <c r="M8" s="19">
        <v>7.7531385629376475</v>
      </c>
      <c r="N8" s="19">
        <f>M8+(O8-M8)/2</f>
        <v>9.184211810467522</v>
      </c>
      <c r="O8" s="19">
        <v>10.615285057997397</v>
      </c>
      <c r="P8" s="19">
        <v>10.621263909083975</v>
      </c>
      <c r="Q8" s="19">
        <v>9.983351632778296</v>
      </c>
      <c r="R8" s="19">
        <v>9.11121381409139</v>
      </c>
      <c r="S8" s="19">
        <v>8.6860019233365</v>
      </c>
      <c r="T8" s="19">
        <v>8.642496605088525</v>
      </c>
      <c r="U8" s="163">
        <v>8.206456036154451</v>
      </c>
    </row>
    <row r="9" spans="12:21" ht="24">
      <c r="L9" s="164" t="s">
        <v>7</v>
      </c>
      <c r="M9" s="165">
        <v>9.583216074108334</v>
      </c>
      <c r="N9" s="19">
        <f>M9+(O9-M9)/2</f>
        <v>10.104938640604223</v>
      </c>
      <c r="O9" s="165">
        <v>10.626661207100112</v>
      </c>
      <c r="P9" s="165">
        <v>10.414990499489452</v>
      </c>
      <c r="Q9" s="165">
        <v>10.144421379037883</v>
      </c>
      <c r="R9" s="165">
        <v>9.812728665989052</v>
      </c>
      <c r="S9" s="165">
        <v>8.640482574922702</v>
      </c>
      <c r="T9" s="165">
        <v>7.848719646098335</v>
      </c>
      <c r="U9" s="166">
        <v>8.055945059118327</v>
      </c>
    </row>
    <row r="19" ht="15">
      <c r="B19" s="160" t="s">
        <v>98</v>
      </c>
    </row>
    <row r="20" ht="15">
      <c r="B20" s="160" t="s">
        <v>116</v>
      </c>
    </row>
    <row r="21" ht="15">
      <c r="B21" s="160" t="s">
        <v>111</v>
      </c>
    </row>
  </sheetData>
  <sheetProtection/>
  <mergeCells count="1">
    <mergeCell ref="M3:U3"/>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indexed="15"/>
  </sheetPr>
  <dimension ref="B1:R21"/>
  <sheetViews>
    <sheetView zoomScalePageLayoutView="0" workbookViewId="0" topLeftCell="A1">
      <selection activeCell="N9" sqref="N9"/>
    </sheetView>
  </sheetViews>
  <sheetFormatPr defaultColWidth="9.140625" defaultRowHeight="15"/>
  <cols>
    <col min="1" max="1" width="9.140625" style="2" customWidth="1"/>
    <col min="2" max="2" width="11.140625" style="2" customWidth="1"/>
    <col min="3" max="16384" width="9.140625" style="2" customWidth="1"/>
  </cols>
  <sheetData>
    <row r="1" spans="9:18" ht="15.75" customHeight="1">
      <c r="I1" s="167"/>
      <c r="R1" s="167"/>
    </row>
    <row r="2" ht="15">
      <c r="B2" s="70" t="s">
        <v>51</v>
      </c>
    </row>
    <row r="4" spans="5:18" ht="47.25" customHeight="1">
      <c r="E4" s="10"/>
      <c r="F4" s="10"/>
      <c r="G4" s="10"/>
      <c r="H4" s="10"/>
      <c r="P4" s="114"/>
      <c r="Q4" s="247" t="s">
        <v>8</v>
      </c>
      <c r="R4" s="248"/>
    </row>
    <row r="5" spans="5:18" ht="15">
      <c r="E5" s="66"/>
      <c r="F5" s="66"/>
      <c r="G5" s="66"/>
      <c r="H5" s="66"/>
      <c r="P5" s="118"/>
      <c r="Q5" s="66">
        <v>2001</v>
      </c>
      <c r="R5" s="161">
        <v>2009</v>
      </c>
    </row>
    <row r="6" spans="5:18" ht="24">
      <c r="E6" s="19"/>
      <c r="F6" s="19"/>
      <c r="G6" s="19"/>
      <c r="H6" s="19"/>
      <c r="P6" s="162" t="s">
        <v>2</v>
      </c>
      <c r="Q6" s="19">
        <v>3.940573220606836</v>
      </c>
      <c r="R6" s="163">
        <v>2.4928573194848314</v>
      </c>
    </row>
    <row r="7" spans="5:18" ht="24">
      <c r="E7" s="19"/>
      <c r="F7" s="19"/>
      <c r="G7" s="19"/>
      <c r="H7" s="19"/>
      <c r="P7" s="162" t="s">
        <v>3</v>
      </c>
      <c r="Q7" s="19">
        <v>12.469886534441335</v>
      </c>
      <c r="R7" s="163">
        <v>5.726807046062302</v>
      </c>
    </row>
    <row r="8" spans="5:18" ht="24">
      <c r="E8" s="19"/>
      <c r="F8" s="19"/>
      <c r="G8" s="19"/>
      <c r="H8" s="19"/>
      <c r="P8" s="162" t="s">
        <v>4</v>
      </c>
      <c r="Q8" s="19">
        <v>4.487236025065616</v>
      </c>
      <c r="R8" s="163">
        <v>3.9779531139460675</v>
      </c>
    </row>
    <row r="9" spans="5:18" ht="36">
      <c r="E9" s="19"/>
      <c r="F9" s="19"/>
      <c r="G9" s="19"/>
      <c r="H9" s="19"/>
      <c r="P9" s="162" t="s">
        <v>6</v>
      </c>
      <c r="Q9" s="19">
        <v>3.6208085213335224</v>
      </c>
      <c r="R9" s="163">
        <v>2.5548888834797845</v>
      </c>
    </row>
    <row r="10" spans="5:18" ht="24">
      <c r="E10" s="19"/>
      <c r="F10" s="19"/>
      <c r="G10" s="19"/>
      <c r="H10" s="19"/>
      <c r="P10" s="164" t="s">
        <v>7</v>
      </c>
      <c r="Q10" s="165">
        <v>4.865240857364243</v>
      </c>
      <c r="R10" s="166">
        <v>3.1383097277608143</v>
      </c>
    </row>
    <row r="17" ht="15">
      <c r="B17" s="160" t="s">
        <v>98</v>
      </c>
    </row>
    <row r="18" ht="15">
      <c r="B18" s="160" t="s">
        <v>117</v>
      </c>
    </row>
    <row r="19" ht="15">
      <c r="B19" s="160" t="s">
        <v>70</v>
      </c>
    </row>
    <row r="20" ht="15">
      <c r="B20" s="160"/>
    </row>
    <row r="21" ht="15">
      <c r="B21" s="57"/>
    </row>
  </sheetData>
  <sheetProtection/>
  <mergeCells count="1">
    <mergeCell ref="Q4:R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garretth</dc:creator>
  <cp:keywords/>
  <dc:description/>
  <cp:lastModifiedBy>mtwitche</cp:lastModifiedBy>
  <cp:lastPrinted>2011-05-16T12:25:08Z</cp:lastPrinted>
  <dcterms:created xsi:type="dcterms:W3CDTF">2011-03-07T09:26:48Z</dcterms:created>
  <dcterms:modified xsi:type="dcterms:W3CDTF">2011-07-04T11:38:20Z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