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35" yWindow="225" windowWidth="10665" windowHeight="7710" activeTab="2"/>
  </bookViews>
  <sheets>
    <sheet name="Pool Dropdown" sheetId="2" r:id="rId1"/>
    <sheet name="Key Information 2017-18" sheetId="3" r:id="rId2"/>
    <sheet name="Key Information 2018-19" sheetId="5" r:id="rId3"/>
    <sheet name="Lookup1" sheetId="4" state="hidden" r:id="rId4"/>
    <sheet name="input" sheetId="6" state="hidden" r:id="rId5"/>
  </sheets>
  <calcPr calcId="145621"/>
</workbook>
</file>

<file path=xl/calcChain.xml><?xml version="1.0" encoding="utf-8"?>
<calcChain xmlns="http://schemas.openxmlformats.org/spreadsheetml/2006/main">
  <c r="G333" i="5" l="1"/>
  <c r="G332" i="5"/>
  <c r="G331" i="5"/>
  <c r="G330" i="5"/>
  <c r="G327" i="5"/>
  <c r="G326" i="5"/>
  <c r="G325" i="5"/>
  <c r="G324" i="5"/>
  <c r="G323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6" i="5"/>
  <c r="G305" i="5"/>
  <c r="G304" i="5"/>
  <c r="G303" i="5"/>
  <c r="G302" i="5"/>
  <c r="G301" i="5"/>
  <c r="G300" i="5"/>
  <c r="G299" i="5"/>
  <c r="G296" i="5"/>
  <c r="G295" i="5"/>
  <c r="G294" i="5"/>
  <c r="G293" i="5"/>
  <c r="G292" i="5"/>
  <c r="G291" i="5"/>
  <c r="G290" i="5"/>
  <c r="G287" i="5"/>
  <c r="G286" i="5"/>
  <c r="G285" i="5"/>
  <c r="G284" i="5"/>
  <c r="G283" i="5"/>
  <c r="G282" i="5"/>
  <c r="G279" i="5"/>
  <c r="G278" i="5"/>
  <c r="G277" i="5"/>
  <c r="G274" i="5"/>
  <c r="G273" i="5"/>
  <c r="G272" i="5"/>
  <c r="G271" i="5"/>
  <c r="G270" i="5"/>
  <c r="G269" i="5"/>
  <c r="G268" i="5"/>
  <c r="G267" i="5"/>
  <c r="G264" i="5"/>
  <c r="G263" i="5"/>
  <c r="G262" i="5"/>
  <c r="G261" i="5"/>
  <c r="G260" i="5"/>
  <c r="G259" i="5"/>
  <c r="G256" i="5"/>
  <c r="G255" i="5"/>
  <c r="G254" i="5"/>
  <c r="G251" i="5"/>
  <c r="G250" i="5"/>
  <c r="G249" i="5"/>
  <c r="G248" i="5"/>
  <c r="G247" i="5"/>
  <c r="G246" i="5"/>
  <c r="G245" i="5"/>
  <c r="G242" i="5"/>
  <c r="G241" i="5"/>
  <c r="G240" i="5"/>
  <c r="G239" i="5"/>
  <c r="G238" i="5"/>
  <c r="G237" i="5"/>
  <c r="G236" i="5"/>
  <c r="G235" i="5"/>
  <c r="G232" i="5"/>
  <c r="G231" i="5"/>
  <c r="G230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1" i="5"/>
  <c r="G190" i="5"/>
  <c r="G189" i="5"/>
  <c r="G188" i="5"/>
  <c r="G187" i="5"/>
  <c r="G186" i="5"/>
  <c r="G185" i="5"/>
  <c r="G184" i="5"/>
  <c r="G183" i="5"/>
  <c r="G180" i="5"/>
  <c r="G179" i="5"/>
  <c r="G178" i="5"/>
  <c r="G177" i="5"/>
  <c r="G176" i="5"/>
  <c r="G175" i="5"/>
  <c r="G174" i="5"/>
  <c r="G173" i="5"/>
  <c r="G172" i="5"/>
  <c r="G171" i="5"/>
  <c r="G168" i="5"/>
  <c r="G167" i="5"/>
  <c r="G166" i="5"/>
  <c r="G165" i="5"/>
  <c r="G164" i="5"/>
  <c r="G163" i="5"/>
  <c r="G162" i="5"/>
  <c r="G159" i="5"/>
  <c r="G158" i="5"/>
  <c r="G157" i="5"/>
  <c r="G156" i="5"/>
  <c r="G155" i="5"/>
  <c r="G154" i="5"/>
  <c r="G153" i="5"/>
  <c r="G152" i="5"/>
  <c r="G151" i="5"/>
  <c r="G150" i="5"/>
  <c r="G149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29" i="5"/>
  <c r="G128" i="5"/>
  <c r="G127" i="5"/>
  <c r="G126" i="5"/>
  <c r="G125" i="5"/>
  <c r="G124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7" i="5"/>
  <c r="G106" i="5"/>
  <c r="G105" i="5"/>
  <c r="G104" i="5"/>
  <c r="G103" i="5"/>
  <c r="G102" i="5"/>
  <c r="G101" i="5"/>
  <c r="G100" i="5"/>
  <c r="G97" i="5"/>
  <c r="G96" i="5"/>
  <c r="G95" i="5"/>
  <c r="G94" i="5"/>
  <c r="G93" i="5"/>
  <c r="G92" i="5"/>
  <c r="G91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1" i="5"/>
  <c r="G70" i="5"/>
  <c r="G69" i="5"/>
  <c r="G68" i="5"/>
  <c r="G67" i="5"/>
  <c r="G66" i="5"/>
  <c r="G65" i="5"/>
  <c r="G62" i="5"/>
  <c r="G61" i="5"/>
  <c r="G60" i="5"/>
  <c r="G59" i="5"/>
  <c r="G58" i="5"/>
  <c r="G57" i="5"/>
  <c r="G56" i="5"/>
  <c r="G55" i="5"/>
  <c r="G54" i="5"/>
  <c r="G53" i="5"/>
  <c r="G52" i="5"/>
  <c r="G49" i="5"/>
  <c r="G48" i="5"/>
  <c r="G47" i="5"/>
  <c r="G46" i="5"/>
  <c r="G45" i="5"/>
  <c r="G44" i="5"/>
  <c r="G43" i="5"/>
  <c r="G42" i="5"/>
  <c r="G41" i="5"/>
  <c r="G40" i="5"/>
  <c r="G39" i="5"/>
  <c r="G36" i="5"/>
  <c r="G35" i="5"/>
  <c r="G34" i="5"/>
  <c r="G33" i="5"/>
  <c r="G32" i="5"/>
  <c r="G31" i="5"/>
  <c r="G30" i="5"/>
  <c r="G27" i="5"/>
  <c r="G26" i="5"/>
  <c r="G25" i="5"/>
  <c r="G24" i="5"/>
  <c r="G23" i="5"/>
  <c r="G22" i="5"/>
  <c r="G21" i="5"/>
  <c r="G18" i="5"/>
  <c r="G17" i="5"/>
  <c r="G16" i="5"/>
  <c r="G15" i="5"/>
  <c r="G14" i="5"/>
  <c r="G11" i="5"/>
  <c r="G10" i="5"/>
  <c r="G9" i="5"/>
  <c r="G8" i="5"/>
  <c r="G7" i="5"/>
  <c r="G6" i="5"/>
  <c r="F6" i="5"/>
  <c r="C38" i="4" l="1"/>
  <c r="C34" i="4"/>
  <c r="C35" i="4" s="1"/>
  <c r="C36" i="4" s="1"/>
  <c r="C37" i="4" s="1"/>
  <c r="C32" i="4"/>
  <c r="C33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3" i="4"/>
  <c r="C4" i="4" s="1"/>
  <c r="C5" i="4" s="1"/>
  <c r="C6" i="4" s="1"/>
  <c r="H333" i="5"/>
  <c r="F333" i="5"/>
  <c r="H332" i="5"/>
  <c r="F332" i="5"/>
  <c r="H331" i="5"/>
  <c r="F331" i="5"/>
  <c r="H330" i="5"/>
  <c r="H334" i="5" s="1"/>
  <c r="I334" i="5" s="1"/>
  <c r="F330" i="5"/>
  <c r="H327" i="5"/>
  <c r="F327" i="5"/>
  <c r="H326" i="5"/>
  <c r="F326" i="5"/>
  <c r="H325" i="5"/>
  <c r="F325" i="5"/>
  <c r="H324" i="5"/>
  <c r="F324" i="5"/>
  <c r="H323" i="5"/>
  <c r="H328" i="5" s="1"/>
  <c r="I328" i="5" s="1"/>
  <c r="F323" i="5"/>
  <c r="G328" i="5" s="1"/>
  <c r="I321" i="5"/>
  <c r="H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I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H307" i="5" s="1"/>
  <c r="F299" i="5"/>
  <c r="H296" i="5"/>
  <c r="F296" i="5"/>
  <c r="H295" i="5"/>
  <c r="F295" i="5"/>
  <c r="H294" i="5"/>
  <c r="F294" i="5"/>
  <c r="H293" i="5"/>
  <c r="F293" i="5"/>
  <c r="H292" i="5"/>
  <c r="F292" i="5"/>
  <c r="H291" i="5"/>
  <c r="H297" i="5" s="1"/>
  <c r="I297" i="5" s="1"/>
  <c r="F291" i="5"/>
  <c r="H290" i="5"/>
  <c r="F290" i="5"/>
  <c r="G297" i="5" s="1"/>
  <c r="H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I280" i="5"/>
  <c r="F280" i="5"/>
  <c r="H279" i="5"/>
  <c r="F279" i="5"/>
  <c r="H278" i="5"/>
  <c r="F278" i="5"/>
  <c r="H277" i="5"/>
  <c r="H280" i="5" s="1"/>
  <c r="F277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6" i="5"/>
  <c r="F256" i="5"/>
  <c r="H255" i="5"/>
  <c r="F255" i="5"/>
  <c r="H254" i="5"/>
  <c r="H257" i="5" s="1"/>
  <c r="F254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2" i="5"/>
  <c r="F242" i="5"/>
  <c r="H241" i="5"/>
  <c r="F241" i="5"/>
  <c r="H240" i="5"/>
  <c r="F240" i="5"/>
  <c r="H239" i="5"/>
  <c r="H243" i="5" s="1"/>
  <c r="I243" i="5" s="1"/>
  <c r="F239" i="5"/>
  <c r="H238" i="5"/>
  <c r="F238" i="5"/>
  <c r="H237" i="5"/>
  <c r="F237" i="5"/>
  <c r="H236" i="5"/>
  <c r="F236" i="5"/>
  <c r="H235" i="5"/>
  <c r="F235" i="5"/>
  <c r="I233" i="5"/>
  <c r="H232" i="5"/>
  <c r="F232" i="5"/>
  <c r="H231" i="5"/>
  <c r="F231" i="5"/>
  <c r="H230" i="5"/>
  <c r="H233" i="5" s="1"/>
  <c r="F230" i="5"/>
  <c r="I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I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F181" i="5" s="1"/>
  <c r="H171" i="5"/>
  <c r="F171" i="5"/>
  <c r="I169" i="5"/>
  <c r="H168" i="5"/>
  <c r="F168" i="5"/>
  <c r="H167" i="5"/>
  <c r="F167" i="5"/>
  <c r="H166" i="5"/>
  <c r="F166" i="5"/>
  <c r="H165" i="5"/>
  <c r="H169" i="5" s="1"/>
  <c r="F165" i="5"/>
  <c r="H164" i="5"/>
  <c r="F164" i="5"/>
  <c r="H163" i="5"/>
  <c r="F163" i="5"/>
  <c r="H162" i="5"/>
  <c r="F162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H160" i="5" s="1"/>
  <c r="I160" i="5" s="1"/>
  <c r="F149" i="5"/>
  <c r="I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H147" i="5" s="1"/>
  <c r="F132" i="5"/>
  <c r="H129" i="5"/>
  <c r="F129" i="5"/>
  <c r="H128" i="5"/>
  <c r="F128" i="5"/>
  <c r="H127" i="5"/>
  <c r="F127" i="5"/>
  <c r="H126" i="5"/>
  <c r="H130" i="5" s="1"/>
  <c r="I130" i="5" s="1"/>
  <c r="F126" i="5"/>
  <c r="H125" i="5"/>
  <c r="F125" i="5"/>
  <c r="H124" i="5"/>
  <c r="F124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I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H98" i="5" s="1"/>
  <c r="G98" i="5"/>
  <c r="F91" i="5"/>
  <c r="F98" i="5" s="1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H89" i="5" s="1"/>
  <c r="I89" i="5" s="1"/>
  <c r="G89" i="5"/>
  <c r="F74" i="5"/>
  <c r="F89" i="5" s="1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H72" i="5" s="1"/>
  <c r="I72" i="5" s="1"/>
  <c r="G72" i="5"/>
  <c r="F65" i="5"/>
  <c r="F72" i="5" s="1"/>
  <c r="I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H63" i="5" s="1"/>
  <c r="G63" i="5"/>
  <c r="F52" i="5"/>
  <c r="F63" i="5" s="1"/>
  <c r="I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H50" i="5" s="1"/>
  <c r="G50" i="5"/>
  <c r="F39" i="5"/>
  <c r="F50" i="5" s="1"/>
  <c r="I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H37" i="5" s="1"/>
  <c r="G37" i="5"/>
  <c r="F30" i="5"/>
  <c r="F37" i="5" s="1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H28" i="5" s="1"/>
  <c r="I28" i="5" s="1"/>
  <c r="G28" i="5"/>
  <c r="F21" i="5"/>
  <c r="F28" i="5" s="1"/>
  <c r="H18" i="5"/>
  <c r="F18" i="5"/>
  <c r="H17" i="5"/>
  <c r="F17" i="5"/>
  <c r="H16" i="5"/>
  <c r="F16" i="5"/>
  <c r="H15" i="5"/>
  <c r="F15" i="5"/>
  <c r="H14" i="5"/>
  <c r="H19" i="5" s="1"/>
  <c r="G19" i="5"/>
  <c r="F14" i="5"/>
  <c r="F19" i="5" s="1"/>
  <c r="I19" i="5" s="1"/>
  <c r="D14" i="5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D251" i="5" s="1"/>
  <c r="D252" i="5" s="1"/>
  <c r="D253" i="5" s="1"/>
  <c r="D254" i="5" s="1"/>
  <c r="D255" i="5" s="1"/>
  <c r="D256" i="5" s="1"/>
  <c r="D257" i="5" s="1"/>
  <c r="D258" i="5" s="1"/>
  <c r="D259" i="5" s="1"/>
  <c r="D260" i="5" s="1"/>
  <c r="D261" i="5" s="1"/>
  <c r="D262" i="5" s="1"/>
  <c r="D263" i="5" s="1"/>
  <c r="D264" i="5" s="1"/>
  <c r="D265" i="5" s="1"/>
  <c r="D266" i="5" s="1"/>
  <c r="D267" i="5" s="1"/>
  <c r="D268" i="5" s="1"/>
  <c r="D269" i="5" s="1"/>
  <c r="D270" i="5" s="1"/>
  <c r="D271" i="5" s="1"/>
  <c r="D272" i="5" s="1"/>
  <c r="D273" i="5" s="1"/>
  <c r="D274" i="5" s="1"/>
  <c r="D275" i="5" s="1"/>
  <c r="D276" i="5" s="1"/>
  <c r="D277" i="5" s="1"/>
  <c r="D278" i="5" s="1"/>
  <c r="D279" i="5" s="1"/>
  <c r="D280" i="5" s="1"/>
  <c r="D281" i="5" s="1"/>
  <c r="D282" i="5" s="1"/>
  <c r="D283" i="5" s="1"/>
  <c r="D284" i="5" s="1"/>
  <c r="D285" i="5" s="1"/>
  <c r="D286" i="5" s="1"/>
  <c r="D287" i="5" s="1"/>
  <c r="D288" i="5" s="1"/>
  <c r="D289" i="5" s="1"/>
  <c r="D290" i="5" s="1"/>
  <c r="D291" i="5" s="1"/>
  <c r="D292" i="5" s="1"/>
  <c r="D293" i="5" s="1"/>
  <c r="D294" i="5" s="1"/>
  <c r="D295" i="5" s="1"/>
  <c r="D296" i="5" s="1"/>
  <c r="D297" i="5" s="1"/>
  <c r="D298" i="5" s="1"/>
  <c r="D299" i="5" s="1"/>
  <c r="D300" i="5" s="1"/>
  <c r="D301" i="5" s="1"/>
  <c r="D302" i="5" s="1"/>
  <c r="D303" i="5" s="1"/>
  <c r="D304" i="5" s="1"/>
  <c r="D305" i="5" s="1"/>
  <c r="D306" i="5" s="1"/>
  <c r="D307" i="5" s="1"/>
  <c r="D308" i="5" s="1"/>
  <c r="D309" i="5" s="1"/>
  <c r="D310" i="5" s="1"/>
  <c r="D311" i="5" s="1"/>
  <c r="D312" i="5" s="1"/>
  <c r="D313" i="5" s="1"/>
  <c r="D314" i="5" s="1"/>
  <c r="D315" i="5" s="1"/>
  <c r="D316" i="5" s="1"/>
  <c r="D317" i="5" s="1"/>
  <c r="D318" i="5" s="1"/>
  <c r="D319" i="5" s="1"/>
  <c r="D320" i="5" s="1"/>
  <c r="D321" i="5" s="1"/>
  <c r="D322" i="5" s="1"/>
  <c r="D323" i="5" s="1"/>
  <c r="D324" i="5" s="1"/>
  <c r="D325" i="5" s="1"/>
  <c r="D326" i="5" s="1"/>
  <c r="D327" i="5" s="1"/>
  <c r="D328" i="5" s="1"/>
  <c r="D329" i="5" s="1"/>
  <c r="D330" i="5" s="1"/>
  <c r="D331" i="5" s="1"/>
  <c r="D332" i="5" s="1"/>
  <c r="D333" i="5" s="1"/>
  <c r="D334" i="5" s="1"/>
  <c r="I12" i="5"/>
  <c r="H11" i="5"/>
  <c r="F11" i="5"/>
  <c r="H10" i="5"/>
  <c r="F10" i="5"/>
  <c r="H9" i="5"/>
  <c r="F9" i="5"/>
  <c r="H8" i="5"/>
  <c r="F8" i="5"/>
  <c r="H7" i="5"/>
  <c r="F7" i="5"/>
  <c r="D7" i="5"/>
  <c r="D8" i="5" s="1"/>
  <c r="D9" i="5" s="1"/>
  <c r="D10" i="5" s="1"/>
  <c r="D11" i="5" s="1"/>
  <c r="D12" i="5" s="1"/>
  <c r="D13" i="5" s="1"/>
  <c r="H6" i="5"/>
  <c r="H12" i="5" s="1"/>
  <c r="G12" i="5"/>
  <c r="F12" i="5"/>
  <c r="E252" i="3"/>
  <c r="G251" i="3"/>
  <c r="F251" i="3"/>
  <c r="F252" i="3" s="1"/>
  <c r="G250" i="3"/>
  <c r="F250" i="3"/>
  <c r="G249" i="3"/>
  <c r="F249" i="3"/>
  <c r="G248" i="3"/>
  <c r="G252" i="3" s="1"/>
  <c r="H252" i="3" s="1"/>
  <c r="F248" i="3"/>
  <c r="E246" i="3"/>
  <c r="G245" i="3"/>
  <c r="F245" i="3"/>
  <c r="G244" i="3"/>
  <c r="F244" i="3"/>
  <c r="G243" i="3"/>
  <c r="F243" i="3"/>
  <c r="G242" i="3"/>
  <c r="F242" i="3"/>
  <c r="G241" i="3"/>
  <c r="G246" i="3" s="1"/>
  <c r="H246" i="3" s="1"/>
  <c r="F241" i="3"/>
  <c r="E239" i="3"/>
  <c r="G238" i="3"/>
  <c r="F238" i="3"/>
  <c r="G237" i="3"/>
  <c r="F237" i="3"/>
  <c r="G236" i="3"/>
  <c r="F236" i="3"/>
  <c r="G235" i="3"/>
  <c r="F235" i="3"/>
  <c r="G234" i="3"/>
  <c r="F234" i="3"/>
  <c r="F239" i="3" s="1"/>
  <c r="G233" i="3"/>
  <c r="F233" i="3"/>
  <c r="G232" i="3"/>
  <c r="G239" i="3" s="1"/>
  <c r="F232" i="3"/>
  <c r="E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G230" i="3" s="1"/>
  <c r="H230" i="3" s="1"/>
  <c r="F222" i="3"/>
  <c r="F230" i="3" s="1"/>
  <c r="E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F220" i="3" s="1"/>
  <c r="G213" i="3"/>
  <c r="F213" i="3"/>
  <c r="F211" i="3"/>
  <c r="E211" i="3"/>
  <c r="G210" i="3"/>
  <c r="F210" i="3"/>
  <c r="G209" i="3"/>
  <c r="F209" i="3"/>
  <c r="G208" i="3"/>
  <c r="G211" i="3" s="1"/>
  <c r="H211" i="3" s="1"/>
  <c r="F208" i="3"/>
  <c r="E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F206" i="3" s="1"/>
  <c r="E196" i="3"/>
  <c r="G195" i="3"/>
  <c r="F195" i="3"/>
  <c r="G194" i="3"/>
  <c r="F194" i="3"/>
  <c r="G193" i="3"/>
  <c r="F193" i="3"/>
  <c r="G192" i="3"/>
  <c r="G196" i="3" s="1"/>
  <c r="H196" i="3" s="1"/>
  <c r="F192" i="3"/>
  <c r="G191" i="3"/>
  <c r="F191" i="3"/>
  <c r="G190" i="3"/>
  <c r="F190" i="3"/>
  <c r="F196" i="3" s="1"/>
  <c r="G188" i="3"/>
  <c r="H188" i="3" s="1"/>
  <c r="F188" i="3"/>
  <c r="E188" i="3"/>
  <c r="G187" i="3"/>
  <c r="F187" i="3"/>
  <c r="G186" i="3"/>
  <c r="F186" i="3"/>
  <c r="G185" i="3"/>
  <c r="F185" i="3"/>
  <c r="E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F183" i="3" s="1"/>
  <c r="G176" i="3"/>
  <c r="F176" i="3"/>
  <c r="E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E165" i="3"/>
  <c r="G164" i="3"/>
  <c r="F164" i="3"/>
  <c r="G163" i="3"/>
  <c r="F163" i="3"/>
  <c r="G162" i="3"/>
  <c r="G165" i="3" s="1"/>
  <c r="H165" i="3" s="1"/>
  <c r="F162" i="3"/>
  <c r="F165" i="3" s="1"/>
  <c r="E160" i="3"/>
  <c r="G159" i="3"/>
  <c r="F159" i="3"/>
  <c r="G158" i="3"/>
  <c r="F158" i="3"/>
  <c r="G157" i="3"/>
  <c r="F157" i="3"/>
  <c r="G156" i="3"/>
  <c r="F156" i="3"/>
  <c r="G155" i="3"/>
  <c r="F155" i="3"/>
  <c r="G154" i="3"/>
  <c r="G160" i="3" s="1"/>
  <c r="H160" i="3" s="1"/>
  <c r="F154" i="3"/>
  <c r="G153" i="3"/>
  <c r="F153" i="3"/>
  <c r="F160" i="3" s="1"/>
  <c r="F151" i="3"/>
  <c r="E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G151" i="3" s="1"/>
  <c r="H151" i="3" s="1"/>
  <c r="F142" i="3"/>
  <c r="G141" i="3"/>
  <c r="F141" i="3"/>
  <c r="E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F139" i="3" s="1"/>
  <c r="G132" i="3"/>
  <c r="F132" i="3"/>
  <c r="F130" i="3"/>
  <c r="E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G130" i="3" s="1"/>
  <c r="H130" i="3" s="1"/>
  <c r="F120" i="3"/>
  <c r="E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F118" i="3" s="1"/>
  <c r="G106" i="3"/>
  <c r="F106" i="3"/>
  <c r="E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G104" i="3" s="1"/>
  <c r="H104" i="3" s="1"/>
  <c r="F96" i="3"/>
  <c r="E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F94" i="3" s="1"/>
  <c r="E80" i="3"/>
  <c r="G79" i="3"/>
  <c r="F79" i="3"/>
  <c r="G78" i="3"/>
  <c r="F78" i="3"/>
  <c r="G77" i="3"/>
  <c r="F77" i="3"/>
  <c r="G76" i="3"/>
  <c r="F76" i="3"/>
  <c r="G75" i="3"/>
  <c r="F75" i="3"/>
  <c r="G74" i="3"/>
  <c r="G80" i="3" s="1"/>
  <c r="H80" i="3" s="1"/>
  <c r="F74" i="3"/>
  <c r="F80" i="3" s="1"/>
  <c r="E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G72" i="3" s="1"/>
  <c r="H72" i="3" s="1"/>
  <c r="F62" i="3"/>
  <c r="G61" i="3"/>
  <c r="F61" i="3"/>
  <c r="F72" i="3" s="1"/>
  <c r="E59" i="3"/>
  <c r="G58" i="3"/>
  <c r="F58" i="3"/>
  <c r="G57" i="3"/>
  <c r="F57" i="3"/>
  <c r="G56" i="3"/>
  <c r="F56" i="3"/>
  <c r="G55" i="3"/>
  <c r="F55" i="3"/>
  <c r="F59" i="3" s="1"/>
  <c r="E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E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E28" i="3"/>
  <c r="G27" i="3"/>
  <c r="F27" i="3"/>
  <c r="G26" i="3"/>
  <c r="F26" i="3"/>
  <c r="G25" i="3"/>
  <c r="F25" i="3"/>
  <c r="G24" i="3"/>
  <c r="G28" i="3" s="1"/>
  <c r="H28" i="3" s="1"/>
  <c r="F24" i="3"/>
  <c r="G23" i="3"/>
  <c r="F23" i="3"/>
  <c r="F28" i="3" s="1"/>
  <c r="G22" i="3"/>
  <c r="F22" i="3"/>
  <c r="E20" i="3"/>
  <c r="G19" i="3"/>
  <c r="F19" i="3"/>
  <c r="G18" i="3"/>
  <c r="F18" i="3"/>
  <c r="G17" i="3"/>
  <c r="F17" i="3"/>
  <c r="G16" i="3"/>
  <c r="F16" i="3"/>
  <c r="G15" i="3"/>
  <c r="G20" i="3" s="1"/>
  <c r="H20" i="3" s="1"/>
  <c r="F15" i="3"/>
  <c r="G14" i="3"/>
  <c r="F14" i="3"/>
  <c r="G13" i="3"/>
  <c r="F13" i="3"/>
  <c r="C12" i="3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E11" i="3"/>
  <c r="G10" i="3"/>
  <c r="F10" i="3"/>
  <c r="G9" i="3"/>
  <c r="F9" i="3"/>
  <c r="C9" i="3"/>
  <c r="C10" i="3" s="1"/>
  <c r="C11" i="3" s="1"/>
  <c r="G8" i="3"/>
  <c r="F8" i="3"/>
  <c r="C8" i="3"/>
  <c r="G7" i="3"/>
  <c r="G11" i="3" s="1"/>
  <c r="H11" i="3" s="1"/>
  <c r="F7" i="3"/>
  <c r="C7" i="3"/>
  <c r="G6" i="3"/>
  <c r="F6" i="3"/>
  <c r="AL21" i="2"/>
  <c r="AL25" i="2" s="1"/>
  <c r="AK21" i="2"/>
  <c r="AK26" i="2" s="1"/>
  <c r="AJ21" i="2"/>
  <c r="AJ24" i="2" s="1"/>
  <c r="AI21" i="2"/>
  <c r="AI24" i="2" s="1"/>
  <c r="AH21" i="2"/>
  <c r="AH23" i="2" s="1"/>
  <c r="AG21" i="2"/>
  <c r="AG26" i="2" s="1"/>
  <c r="AF21" i="2"/>
  <c r="AF24" i="2" s="1"/>
  <c r="AE21" i="2"/>
  <c r="AE24" i="2" s="1"/>
  <c r="AD21" i="2"/>
  <c r="AD26" i="2" s="1"/>
  <c r="AC21" i="2"/>
  <c r="AC26" i="2" s="1"/>
  <c r="AB21" i="2"/>
  <c r="AB26" i="2" s="1"/>
  <c r="AA21" i="2"/>
  <c r="AA24" i="2" s="1"/>
  <c r="Z21" i="2"/>
  <c r="Z23" i="2" s="1"/>
  <c r="Y21" i="2"/>
  <c r="Y26" i="2" s="1"/>
  <c r="X21" i="2"/>
  <c r="X25" i="2" s="1"/>
  <c r="W21" i="2"/>
  <c r="W24" i="2" s="1"/>
  <c r="V21" i="2"/>
  <c r="U21" i="2"/>
  <c r="U26" i="2" s="1"/>
  <c r="T21" i="2"/>
  <c r="T26" i="2" s="1"/>
  <c r="S21" i="2"/>
  <c r="S23" i="2" s="1"/>
  <c r="R21" i="2"/>
  <c r="R23" i="2" s="1"/>
  <c r="P21" i="2"/>
  <c r="P24" i="2" s="1"/>
  <c r="O21" i="2"/>
  <c r="O25" i="2" s="1"/>
  <c r="L21" i="2"/>
  <c r="K21" i="2"/>
  <c r="K25" i="2" s="1"/>
  <c r="J21" i="2"/>
  <c r="J23" i="2" s="1"/>
  <c r="G21" i="2"/>
  <c r="G24" i="2" s="1"/>
  <c r="F21" i="2"/>
  <c r="D21" i="2"/>
  <c r="D24" i="2" s="1"/>
  <c r="P7" i="2"/>
  <c r="P11" i="2" s="1"/>
  <c r="O7" i="2"/>
  <c r="O11" i="2" s="1"/>
  <c r="N7" i="2"/>
  <c r="N12" i="2" s="1"/>
  <c r="M7" i="2"/>
  <c r="L7" i="2"/>
  <c r="K7" i="2"/>
  <c r="K11" i="2" s="1"/>
  <c r="J7" i="2"/>
  <c r="J12" i="2" s="1"/>
  <c r="I7" i="2"/>
  <c r="I9" i="2" s="1"/>
  <c r="H7" i="2"/>
  <c r="H9" i="2" s="1"/>
  <c r="G7" i="2"/>
  <c r="G11" i="2" s="1"/>
  <c r="F7" i="2"/>
  <c r="F12" i="2" s="1"/>
  <c r="E7" i="2"/>
  <c r="D7" i="2"/>
  <c r="D10" i="2" s="1"/>
  <c r="U25" i="2" l="1"/>
  <c r="AC23" i="2"/>
  <c r="O9" i="2"/>
  <c r="AK24" i="2"/>
  <c r="K10" i="2"/>
  <c r="U23" i="2"/>
  <c r="R24" i="2"/>
  <c r="J25" i="2"/>
  <c r="J26" i="2"/>
  <c r="N11" i="2"/>
  <c r="Z24" i="2"/>
  <c r="F9" i="2"/>
  <c r="G12" i="2"/>
  <c r="AK23" i="2"/>
  <c r="AC24" i="2"/>
  <c r="AC25" i="2"/>
  <c r="S26" i="2"/>
  <c r="AI26" i="2"/>
  <c r="J9" i="2"/>
  <c r="W25" i="2"/>
  <c r="AE25" i="2"/>
  <c r="W26" i="2"/>
  <c r="K9" i="2"/>
  <c r="G10" i="2"/>
  <c r="F11" i="2"/>
  <c r="O12" i="2"/>
  <c r="W23" i="2"/>
  <c r="AF23" i="2"/>
  <c r="U24" i="2"/>
  <c r="Y25" i="2"/>
  <c r="AG25" i="2"/>
  <c r="O26" i="2"/>
  <c r="AA23" i="2"/>
  <c r="AI23" i="2"/>
  <c r="F10" i="2"/>
  <c r="N10" i="2"/>
  <c r="AJ26" i="2"/>
  <c r="N9" i="2"/>
  <c r="J10" i="2"/>
  <c r="J11" i="2"/>
  <c r="Y23" i="2"/>
  <c r="AG23" i="2"/>
  <c r="J24" i="2"/>
  <c r="Y24" i="2"/>
  <c r="AG24" i="2"/>
  <c r="R25" i="2"/>
  <c r="AA25" i="2"/>
  <c r="AK25" i="2"/>
  <c r="R26" i="2"/>
  <c r="AE26" i="2"/>
  <c r="L10" i="2"/>
  <c r="L9" i="2"/>
  <c r="L25" i="2"/>
  <c r="L24" i="2"/>
  <c r="L23" i="2"/>
  <c r="G139" i="3"/>
  <c r="H139" i="3" s="1"/>
  <c r="F147" i="5"/>
  <c r="E9" i="2"/>
  <c r="E12" i="2"/>
  <c r="E10" i="2"/>
  <c r="AF25" i="2"/>
  <c r="AF26" i="2"/>
  <c r="G23" i="2"/>
  <c r="I11" i="2"/>
  <c r="I12" i="2"/>
  <c r="D25" i="2"/>
  <c r="D23" i="2"/>
  <c r="K24" i="2"/>
  <c r="K26" i="2"/>
  <c r="V23" i="2"/>
  <c r="V26" i="2"/>
  <c r="V24" i="2"/>
  <c r="AD23" i="2"/>
  <c r="AD25" i="2"/>
  <c r="AL23" i="2"/>
  <c r="AL26" i="2"/>
  <c r="AL24" i="2"/>
  <c r="K23" i="2"/>
  <c r="X23" i="2"/>
  <c r="X24" i="2"/>
  <c r="AD24" i="2"/>
  <c r="G25" i="2"/>
  <c r="V25" i="2"/>
  <c r="AH25" i="2"/>
  <c r="G26" i="2"/>
  <c r="G53" i="3"/>
  <c r="H53" i="3" s="1"/>
  <c r="H122" i="5"/>
  <c r="I122" i="5" s="1"/>
  <c r="F233" i="5"/>
  <c r="G243" i="5"/>
  <c r="H10" i="2"/>
  <c r="H11" i="2"/>
  <c r="P10" i="2"/>
  <c r="P12" i="2"/>
  <c r="P9" i="2"/>
  <c r="D11" i="2"/>
  <c r="D12" i="2"/>
  <c r="L12" i="2"/>
  <c r="F23" i="2"/>
  <c r="F26" i="2"/>
  <c r="F24" i="2"/>
  <c r="M9" i="2"/>
  <c r="M11" i="2"/>
  <c r="D9" i="2"/>
  <c r="E11" i="2"/>
  <c r="L11" i="2"/>
  <c r="M12" i="2"/>
  <c r="O24" i="2"/>
  <c r="O23" i="2"/>
  <c r="T25" i="2"/>
  <c r="T23" i="2"/>
  <c r="AB25" i="2"/>
  <c r="AB24" i="2"/>
  <c r="AJ25" i="2"/>
  <c r="AJ23" i="2"/>
  <c r="T24" i="2"/>
  <c r="X26" i="2"/>
  <c r="F11" i="3"/>
  <c r="I10" i="2" s="1"/>
  <c r="G275" i="5"/>
  <c r="M10" i="2"/>
  <c r="H12" i="2"/>
  <c r="P25" i="2"/>
  <c r="P26" i="2"/>
  <c r="P23" i="2"/>
  <c r="AB23" i="2"/>
  <c r="AH24" i="2"/>
  <c r="F25" i="2"/>
  <c r="Z25" i="2"/>
  <c r="D26" i="2"/>
  <c r="L26" i="2"/>
  <c r="Z26" i="2"/>
  <c r="AH26" i="2"/>
  <c r="F20" i="3"/>
  <c r="G41" i="3"/>
  <c r="H41" i="3" s="1"/>
  <c r="F53" i="3"/>
  <c r="G59" i="3"/>
  <c r="H59" i="3" s="1"/>
  <c r="F104" i="3"/>
  <c r="F174" i="3"/>
  <c r="G108" i="5"/>
  <c r="G228" i="5"/>
  <c r="F41" i="3"/>
  <c r="G118" i="3"/>
  <c r="H118" i="3" s="1"/>
  <c r="G183" i="3"/>
  <c r="H183" i="3" s="1"/>
  <c r="F108" i="5"/>
  <c r="H108" i="5"/>
  <c r="I108" i="5" s="1"/>
  <c r="G122" i="5"/>
  <c r="G130" i="5"/>
  <c r="F130" i="5"/>
  <c r="F160" i="5"/>
  <c r="G160" i="5"/>
  <c r="H181" i="5"/>
  <c r="I181" i="5" s="1"/>
  <c r="H192" i="5"/>
  <c r="H252" i="5"/>
  <c r="I252" i="5" s="1"/>
  <c r="F257" i="5"/>
  <c r="I257" i="5" s="1"/>
  <c r="G257" i="5"/>
  <c r="H265" i="5"/>
  <c r="I265" i="5" s="1"/>
  <c r="H275" i="5"/>
  <c r="I275" i="5" s="1"/>
  <c r="F288" i="5"/>
  <c r="G288" i="5"/>
  <c r="I288" i="5"/>
  <c r="H239" i="3"/>
  <c r="C39" i="4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Q21" i="2"/>
  <c r="M21" i="2"/>
  <c r="I21" i="2"/>
  <c r="E21" i="2"/>
  <c r="G9" i="2"/>
  <c r="O10" i="2"/>
  <c r="K12" i="2"/>
  <c r="H21" i="2"/>
  <c r="N21" i="2"/>
  <c r="S24" i="2"/>
  <c r="AE23" i="2"/>
  <c r="S25" i="2"/>
  <c r="AI25" i="2"/>
  <c r="AA26" i="2"/>
  <c r="G94" i="3"/>
  <c r="H94" i="3" s="1"/>
  <c r="G174" i="3"/>
  <c r="H174" i="3" s="1"/>
  <c r="G206" i="3"/>
  <c r="H206" i="3" s="1"/>
  <c r="G220" i="3"/>
  <c r="H220" i="3" s="1"/>
  <c r="F246" i="3"/>
  <c r="F122" i="5"/>
  <c r="G181" i="5"/>
  <c r="F228" i="5"/>
  <c r="H228" i="5"/>
  <c r="F243" i="5"/>
  <c r="F252" i="5"/>
  <c r="F275" i="5"/>
  <c r="G169" i="5"/>
  <c r="G192" i="5"/>
  <c r="G265" i="5"/>
  <c r="F265" i="5"/>
  <c r="G334" i="5"/>
  <c r="F334" i="5"/>
  <c r="G147" i="5"/>
  <c r="F169" i="5"/>
  <c r="G252" i="5"/>
  <c r="G280" i="5"/>
  <c r="F297" i="5"/>
  <c r="F192" i="5"/>
  <c r="G233" i="5"/>
  <c r="G307" i="5"/>
  <c r="F307" i="5"/>
  <c r="G321" i="5"/>
  <c r="F321" i="5"/>
  <c r="F328" i="5"/>
  <c r="I26" i="2" l="1"/>
  <c r="I25" i="2"/>
  <c r="I23" i="2"/>
  <c r="I24" i="2"/>
  <c r="N23" i="2"/>
  <c r="N25" i="2"/>
  <c r="N24" i="2"/>
  <c r="N26" i="2"/>
  <c r="Q26" i="2"/>
  <c r="Q24" i="2"/>
  <c r="Q25" i="2"/>
  <c r="Q23" i="2"/>
  <c r="H25" i="2"/>
  <c r="H24" i="2"/>
  <c r="H23" i="2"/>
  <c r="H26" i="2"/>
  <c r="E26" i="2"/>
  <c r="E24" i="2"/>
  <c r="E25" i="2"/>
  <c r="E23" i="2"/>
  <c r="M26" i="2"/>
  <c r="M25" i="2"/>
  <c r="M24" i="2"/>
  <c r="M23" i="2"/>
</calcChain>
</file>

<file path=xl/sharedStrings.xml><?xml version="1.0" encoding="utf-8"?>
<sst xmlns="http://schemas.openxmlformats.org/spreadsheetml/2006/main" count="1761" uniqueCount="767">
  <si>
    <t>R358</t>
  </si>
  <si>
    <t>R362</t>
  </si>
  <si>
    <t>R127</t>
  </si>
  <si>
    <t>R131</t>
  </si>
  <si>
    <t>R253</t>
  </si>
  <si>
    <t>R254</t>
  </si>
  <si>
    <t>R255</t>
  </si>
  <si>
    <t>R261</t>
  </si>
  <si>
    <t>R17</t>
  </si>
  <si>
    <t>R633</t>
  </si>
  <si>
    <t>R359</t>
  </si>
  <si>
    <t>R280</t>
  </si>
  <si>
    <t>R281</t>
  </si>
  <si>
    <t>R282</t>
  </si>
  <si>
    <t>R283</t>
  </si>
  <si>
    <t>R440</t>
  </si>
  <si>
    <t>R284</t>
  </si>
  <si>
    <t>R665</t>
  </si>
  <si>
    <t>R61</t>
  </si>
  <si>
    <t>R62</t>
  </si>
  <si>
    <t>R67</t>
  </si>
  <si>
    <t>R63</t>
  </si>
  <si>
    <t>R66</t>
  </si>
  <si>
    <t>R70</t>
  </si>
  <si>
    <t>R69</t>
  </si>
  <si>
    <t>R652</t>
  </si>
  <si>
    <t>R653</t>
  </si>
  <si>
    <t>R109</t>
  </si>
  <si>
    <t>R112</t>
  </si>
  <si>
    <t>R108</t>
  </si>
  <si>
    <t>R110</t>
  </si>
  <si>
    <t>R111</t>
  </si>
  <si>
    <t>R419</t>
  </si>
  <si>
    <t>R365</t>
  </si>
  <si>
    <t>R366</t>
  </si>
  <si>
    <t>R367</t>
  </si>
  <si>
    <t>R368</t>
  </si>
  <si>
    <t>R369</t>
  </si>
  <si>
    <t>R614</t>
  </si>
  <si>
    <t>R617</t>
  </si>
  <si>
    <t>R639</t>
  </si>
  <si>
    <t>R628</t>
  </si>
  <si>
    <t>R185</t>
  </si>
  <si>
    <t>R186</t>
  </si>
  <si>
    <t>R187</t>
  </si>
  <si>
    <t>R188</t>
  </si>
  <si>
    <t>R190</t>
  </si>
  <si>
    <t>R191</t>
  </si>
  <si>
    <t>R192</t>
  </si>
  <si>
    <t>R961</t>
  </si>
  <si>
    <t>R428</t>
  </si>
  <si>
    <t>R197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</si>
  <si>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</si>
  <si>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</si>
  <si>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</si>
  <si>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</si>
  <si>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</si>
  <si>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</si>
  <si>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</si>
  <si>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</si>
  <si>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</si>
  <si>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R429</t>
  </si>
  <si>
    <t>R202</t>
  </si>
  <si>
    <t>R208</t>
  </si>
  <si>
    <t>R209</t>
  </si>
  <si>
    <t>R210</t>
  </si>
  <si>
    <t>R214</t>
  </si>
  <si>
    <t>R211</t>
  </si>
  <si>
    <t>R430</t>
  </si>
  <si>
    <t>R669</t>
  </si>
  <si>
    <t>R229</t>
  </si>
  <si>
    <t>R233</t>
  </si>
  <si>
    <t>R231</t>
  </si>
  <si>
    <t>R230</t>
  </si>
  <si>
    <t>R232</t>
  </si>
  <si>
    <t>R234</t>
  </si>
  <si>
    <t>R236</t>
  </si>
  <si>
    <t>R237</t>
  </si>
  <si>
    <t>R241</t>
  </si>
  <si>
    <t>R434</t>
  </si>
  <si>
    <t>R436</t>
  </si>
  <si>
    <t>R248</t>
  </si>
  <si>
    <t>R249</t>
  </si>
  <si>
    <t>R630</t>
  </si>
  <si>
    <t>R640</t>
  </si>
  <si>
    <t>R962</t>
  </si>
  <si>
    <t>R257</t>
  </si>
  <si>
    <t>R259</t>
  </si>
  <si>
    <t>R256</t>
  </si>
  <si>
    <t>R258</t>
  </si>
  <si>
    <t>R262</t>
  </si>
  <si>
    <t>R263</t>
  </si>
  <si>
    <t>R264</t>
  </si>
  <si>
    <t>R265</t>
  </si>
  <si>
    <t>R266</t>
  </si>
  <si>
    <t>R267</t>
  </si>
  <si>
    <t>R268</t>
  </si>
  <si>
    <t>R438</t>
  </si>
  <si>
    <t>R271</t>
  </si>
  <si>
    <t>R275</t>
  </si>
  <si>
    <t>R439</t>
  </si>
  <si>
    <t>R671</t>
  </si>
  <si>
    <t>R134</t>
  </si>
  <si>
    <t>R133</t>
  </si>
  <si>
    <t>R135</t>
  </si>
  <si>
    <t>Birmingham</t>
  </si>
  <si>
    <t>Solihull</t>
  </si>
  <si>
    <t>Bromsgrove</t>
  </si>
  <si>
    <t>Redditch</t>
  </si>
  <si>
    <t>Cannock Chase</t>
  </si>
  <si>
    <t>East Staffordshire</t>
  </si>
  <si>
    <t>Lichfield</t>
  </si>
  <si>
    <t>Tamworth</t>
  </si>
  <si>
    <t>Aylesbury Vale</t>
  </si>
  <si>
    <t>Buckinghamshire</t>
  </si>
  <si>
    <t>Coventry</t>
  </si>
  <si>
    <t>North Warwickshire</t>
  </si>
  <si>
    <t>Nuneaton and Bedworth</t>
  </si>
  <si>
    <t>Rugby</t>
  </si>
  <si>
    <t>Stratford-on-Avon</t>
  </si>
  <si>
    <t>Warwickshire</t>
  </si>
  <si>
    <t>Warwick</t>
  </si>
  <si>
    <t>Devon</t>
  </si>
  <si>
    <t>East Devon</t>
  </si>
  <si>
    <t>Exeter</t>
  </si>
  <si>
    <t>Mid Devon</t>
  </si>
  <si>
    <t>North Devon</t>
  </si>
  <si>
    <t>Teignbridge</t>
  </si>
  <si>
    <t>West Devon</t>
  </si>
  <si>
    <t>Torridge</t>
  </si>
  <si>
    <t>Plymouth</t>
  </si>
  <si>
    <t>Torbay</t>
  </si>
  <si>
    <t>Cotswold</t>
  </si>
  <si>
    <t>Stroud</t>
  </si>
  <si>
    <t>Cheltenham</t>
  </si>
  <si>
    <t>Forest of Dean</t>
  </si>
  <si>
    <t>Gloucester</t>
  </si>
  <si>
    <t>Gloucestershire</t>
  </si>
  <si>
    <t>Bradford</t>
  </si>
  <si>
    <t>Calderdale</t>
  </si>
  <si>
    <t>Kirklees</t>
  </si>
  <si>
    <t>Leeds</t>
  </si>
  <si>
    <t>Wakefield</t>
  </si>
  <si>
    <t>Harrogate</t>
  </si>
  <si>
    <t>York</t>
  </si>
  <si>
    <t>Leicestershire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</si>
  <si>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</si>
  <si>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</si>
  <si>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</si>
  <si>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</si>
  <si>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</si>
  <si>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</si>
  <si>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</si>
  <si>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</si>
  <si>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 Fire Authority</t>
  </si>
  <si>
    <t>Lincolnshire</t>
  </si>
  <si>
    <t>North Kesteven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</si>
  <si>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</si>
  <si>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</si>
  <si>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</si>
  <si>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</si>
  <si>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</si>
  <si>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</si>
  <si>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</si>
  <si>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</si>
  <si>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</si>
  <si>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Norfolk</t>
  </si>
  <si>
    <t>Broadland</t>
  </si>
  <si>
    <t>Corby</t>
  </si>
  <si>
    <t>Daventry</t>
  </si>
  <si>
    <t>East Northamptonshire</t>
  </si>
  <si>
    <t>Wellingborough</t>
  </si>
  <si>
    <t>Kettering</t>
  </si>
  <si>
    <t>Northamptonshire</t>
  </si>
  <si>
    <t>Nottinghamshire</t>
  </si>
  <si>
    <t>Ashfield</t>
  </si>
  <si>
    <t>Mansfield</t>
  </si>
  <si>
    <t>Broxtowe</t>
  </si>
  <si>
    <t>Bassetlaw</t>
  </si>
  <si>
    <t>Gedling</t>
  </si>
  <si>
    <t>Newark and Sherwood</t>
  </si>
  <si>
    <t>Rushcliffe</t>
  </si>
  <si>
    <t>Cherwell</t>
  </si>
  <si>
    <t>West Oxfordshire</t>
  </si>
  <si>
    <t>Oxfordshire</t>
  </si>
  <si>
    <t>Somerset</t>
  </si>
  <si>
    <t>Mendip</t>
  </si>
  <si>
    <t>Sedgemoor</t>
  </si>
  <si>
    <t>Stoke-on-Trent</t>
  </si>
  <si>
    <t>Staffordshire</t>
  </si>
  <si>
    <t>Staffordshire Fire Authority</t>
  </si>
  <si>
    <t>South Staffordshire</t>
  </si>
  <si>
    <t>Staffordshire Moorlands</t>
  </si>
  <si>
    <t>Newcastle-under-Lyme</t>
  </si>
  <si>
    <t>Stafford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</si>
  <si>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</si>
  <si>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</si>
  <si>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</si>
  <si>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</si>
  <si>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</si>
  <si>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</si>
  <si>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</si>
  <si>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</si>
  <si>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Guildford</t>
  </si>
  <si>
    <t>Spelthorne</t>
  </si>
  <si>
    <t>Surrey</t>
  </si>
  <si>
    <t>Worcestershire</t>
  </si>
  <si>
    <t>Wychavon</t>
  </si>
  <si>
    <t>Worcester</t>
  </si>
  <si>
    <t>Wyre Forest</t>
  </si>
  <si>
    <t>(£ million)</t>
  </si>
  <si>
    <t>Local Authority</t>
  </si>
  <si>
    <t>Baseline Funding Level</t>
  </si>
  <si>
    <t>Tariffs and Top-Ups</t>
  </si>
  <si>
    <t>Levy Rate</t>
  </si>
  <si>
    <t>Safety Net Threshold</t>
  </si>
  <si>
    <t>RCODE</t>
  </si>
  <si>
    <t>R668</t>
  </si>
  <si>
    <t>R174</t>
  </si>
  <si>
    <t>R176</t>
  </si>
  <si>
    <t>R178</t>
  </si>
  <si>
    <t>R180</t>
  </si>
  <si>
    <t>R181</t>
  </si>
  <si>
    <t>R182</t>
  </si>
  <si>
    <t>R183</t>
  </si>
  <si>
    <t>R184</t>
  </si>
  <si>
    <t>R18</t>
  </si>
  <si>
    <t>R19</t>
  </si>
  <si>
    <t>R955</t>
  </si>
  <si>
    <t>R343</t>
  </si>
  <si>
    <t>R677</t>
  </si>
  <si>
    <t>R678</t>
  </si>
  <si>
    <t>R666</t>
  </si>
  <si>
    <t>R95</t>
  </si>
  <si>
    <t>R96</t>
  </si>
  <si>
    <t>R97</t>
  </si>
  <si>
    <t>R99</t>
  </si>
  <si>
    <t>R100</t>
  </si>
  <si>
    <t>R103</t>
  </si>
  <si>
    <t>R105</t>
  </si>
  <si>
    <t>R968</t>
  </si>
  <si>
    <t>R107</t>
  </si>
  <si>
    <t>R102</t>
  </si>
  <si>
    <t>R441</t>
  </si>
  <si>
    <t>R285</t>
  </si>
  <si>
    <t>R286</t>
  </si>
  <si>
    <t>R287</t>
  </si>
  <si>
    <t>R291</t>
  </si>
  <si>
    <t>R621</t>
  </si>
  <si>
    <t>R52</t>
  </si>
  <si>
    <t>R53</t>
  </si>
  <si>
    <t>R54</t>
  </si>
  <si>
    <t>R60</t>
  </si>
  <si>
    <t>R56</t>
  </si>
  <si>
    <t>R57</t>
  </si>
  <si>
    <t>R58</t>
  </si>
  <si>
    <t>R59</t>
  </si>
  <si>
    <t>R956</t>
  </si>
  <si>
    <t>R634</t>
  </si>
  <si>
    <t>R388</t>
  </si>
  <si>
    <t>R213</t>
  </si>
  <si>
    <t>R412</t>
  </si>
  <si>
    <t>R46</t>
  </si>
  <si>
    <t>R47</t>
  </si>
  <si>
    <t>R48</t>
  </si>
  <si>
    <t>R50</t>
  </si>
  <si>
    <t>R51</t>
  </si>
  <si>
    <t>R655</t>
  </si>
  <si>
    <t>R94</t>
  </si>
  <si>
    <t>R393</t>
  </si>
  <si>
    <t>R383</t>
  </si>
  <si>
    <t>R199</t>
  </si>
  <si>
    <t>R195</t>
  </si>
  <si>
    <t>R196</t>
  </si>
  <si>
    <t>R194</t>
  </si>
  <si>
    <t>R200</t>
  </si>
  <si>
    <t>R650</t>
  </si>
  <si>
    <t>R651</t>
  </si>
  <si>
    <t>R346</t>
  </si>
  <si>
    <t>R201</t>
  </si>
  <si>
    <t>R207</t>
  </si>
  <si>
    <t>R204</t>
  </si>
  <si>
    <t>R206</t>
  </si>
  <si>
    <t>R205</t>
  </si>
  <si>
    <t>R221</t>
  </si>
  <si>
    <t>R222</t>
  </si>
  <si>
    <t>R615</t>
  </si>
  <si>
    <t>R224</t>
  </si>
  <si>
    <t>R226</t>
  </si>
  <si>
    <t>R618</t>
  </si>
  <si>
    <t>R667</t>
  </si>
  <si>
    <t>R163</t>
  </si>
  <si>
    <t>R970</t>
  </si>
  <si>
    <t>R157</t>
  </si>
  <si>
    <t>R158</t>
  </si>
  <si>
    <t>R162</t>
  </si>
  <si>
    <t>R166</t>
  </si>
  <si>
    <t>R167</t>
  </si>
  <si>
    <t>R168</t>
  </si>
  <si>
    <t>R169</t>
  </si>
  <si>
    <t>R170</t>
  </si>
  <si>
    <t>R159</t>
  </si>
  <si>
    <t>Lancashire</t>
  </si>
  <si>
    <t>Chorley</t>
  </si>
  <si>
    <t>Hyndburn</t>
  </si>
  <si>
    <t>Pendle</t>
  </si>
  <si>
    <t>Ribble Valley</t>
  </si>
  <si>
    <t>Rossendale</t>
  </si>
  <si>
    <t>South Ribble</t>
  </si>
  <si>
    <t>West Lancashire</t>
  </si>
  <si>
    <t>Wyre</t>
  </si>
  <si>
    <t>South Bucks</t>
  </si>
  <si>
    <t>Chiltern</t>
  </si>
  <si>
    <t>Buckinghamshire Fire Authority</t>
  </si>
  <si>
    <t>Wigan</t>
  </si>
  <si>
    <t>Cheshire East</t>
  </si>
  <si>
    <t>Cheshire West and Chester</t>
  </si>
  <si>
    <t>Essex</t>
  </si>
  <si>
    <t>Braintree</t>
  </si>
  <si>
    <t>Brentwood</t>
  </si>
  <si>
    <t>Castle Point</t>
  </si>
  <si>
    <t>Colchester</t>
  </si>
  <si>
    <t>Epping Forest</t>
  </si>
  <si>
    <t>Rochford</t>
  </si>
  <si>
    <t>Tendring</t>
  </si>
  <si>
    <t>Essex Fire Authority</t>
  </si>
  <si>
    <t>Uttlesford</t>
  </si>
  <si>
    <t>Maldon</t>
  </si>
  <si>
    <t>West Sussex</t>
  </si>
  <si>
    <t>Adur</t>
  </si>
  <si>
    <t>Arun</t>
  </si>
  <si>
    <t>Chichester</t>
  </si>
  <si>
    <t>Worthing</t>
  </si>
  <si>
    <t>Derby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</si>
  <si>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</si>
  <si>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</si>
  <si>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</si>
  <si>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</si>
  <si>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</si>
  <si>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</si>
  <si>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</si>
  <si>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</si>
  <si>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 Fire Authority</t>
  </si>
  <si>
    <t>Derbyshire</t>
  </si>
  <si>
    <t>Croydon</t>
  </si>
  <si>
    <t>South Northamptonshire</t>
  </si>
  <si>
    <t>Cumbria</t>
  </si>
  <si>
    <t>Allerdale</t>
  </si>
  <si>
    <t>Barrow-in-Furness</t>
  </si>
  <si>
    <t>Carlisle</t>
  </si>
  <si>
    <t>Eden</t>
  </si>
  <si>
    <t>South Lakeland</t>
  </si>
  <si>
    <t>Thurrock</t>
  </si>
  <si>
    <t>Basildon</t>
  </si>
  <si>
    <t>Havering</t>
  </si>
  <si>
    <t>Barking and Dagenham</t>
  </si>
  <si>
    <t>South Kesteven</t>
  </si>
  <si>
    <t>East Lindsey</t>
  </si>
  <si>
    <t>Lincoln</t>
  </si>
  <si>
    <t>Boston</t>
  </si>
  <si>
    <t>West Lindsey</t>
  </si>
  <si>
    <t>Halton</t>
  </si>
  <si>
    <t>Warrington</t>
  </si>
  <si>
    <t>St Helens</t>
  </si>
  <si>
    <t>Breckland</t>
  </si>
  <si>
    <t>Kings Lynn and West Norfolk</t>
  </si>
  <si>
    <t>North Norfolk</t>
  </si>
  <si>
    <t>South Norfolk</t>
  </si>
  <si>
    <t>Norwich</t>
  </si>
  <si>
    <t>Craven</t>
  </si>
  <si>
    <t>Hambleton</t>
  </si>
  <si>
    <t>Ryedale</t>
  </si>
  <si>
    <t>Richmondshire</t>
  </si>
  <si>
    <t>Scarborough</t>
  </si>
  <si>
    <t>North Yorkshire</t>
  </si>
  <si>
    <t>Kent</t>
  </si>
  <si>
    <t>Maidstone</t>
  </si>
  <si>
    <t>Kent Fire Authority</t>
  </si>
  <si>
    <t>Ashford</t>
  </si>
  <si>
    <t>Canterbury</t>
  </si>
  <si>
    <t>Gravesham</t>
  </si>
  <si>
    <t>Shepway</t>
  </si>
  <si>
    <t>Swale</t>
  </si>
  <si>
    <t>Thanet</t>
  </si>
  <si>
    <t>Tonbridge and Malling</t>
  </si>
  <si>
    <t>Tunbridge Wells</t>
  </si>
  <si>
    <t>Dartford</t>
  </si>
  <si>
    <t>Greater Birmingham &amp;  Solihull Pool</t>
  </si>
  <si>
    <t>Lancashire Business Rates Pool</t>
  </si>
  <si>
    <t>Buckinghamshire Rates Pool</t>
  </si>
  <si>
    <t>Cumbria Business Rates Pool</t>
  </si>
  <si>
    <t>Derbyshire Business Rates Pool</t>
  </si>
  <si>
    <t>Devon Business Rates Pool</t>
  </si>
  <si>
    <t>East London/South Essex Business Rates Pool</t>
  </si>
  <si>
    <t>Essex Business Rates Pool</t>
  </si>
  <si>
    <t>Coventry &amp; Warwickshire Pool</t>
  </si>
  <si>
    <t>Gloucestershire Pool</t>
  </si>
  <si>
    <t>Greater Manchester and Cheshire Business Rates Pool</t>
  </si>
  <si>
    <t>Kent Business Rates Pool</t>
  </si>
  <si>
    <t>Leeds City Region Pool</t>
  </si>
  <si>
    <t>Leicestershire Business Rates Pool</t>
  </si>
  <si>
    <t>Lincolnshire Business Rates Pool</t>
  </si>
  <si>
    <t>Mid Merseyside Business Pool</t>
  </si>
  <si>
    <t>Norfolk Business Rates Pool</t>
  </si>
  <si>
    <t>Northamptonshire Business Rates Pool</t>
  </si>
  <si>
    <t>North Oxfordshire Pool</t>
  </si>
  <si>
    <t>North Yorkshire Business Rates Pool</t>
  </si>
  <si>
    <t>Nottingham Pool</t>
  </si>
  <si>
    <t>Somerset Business Rates Pool</t>
  </si>
  <si>
    <t>Staffordshire &amp; Stoke on Trent Pool</t>
  </si>
  <si>
    <t>Suffolk Business Rates Pool</t>
  </si>
  <si>
    <t>Surrey-Croydon Business Rates Pool</t>
  </si>
  <si>
    <t>West Sussex Business Rates Pool</t>
  </si>
  <si>
    <t>Worcestershire Pool</t>
  </si>
  <si>
    <t>Number of LAs</t>
  </si>
  <si>
    <t>Reference row</t>
  </si>
  <si>
    <t>Select pool by clicking on the cell below and using the drop-down menu</t>
  </si>
  <si>
    <t>Pool</t>
  </si>
  <si>
    <t>Local authorities within pool</t>
  </si>
  <si>
    <t>2017-18 KEY INFORMATION FOR POOLS</t>
  </si>
  <si>
    <t>Elmbridge</t>
  </si>
  <si>
    <t>Mole Valley</t>
  </si>
  <si>
    <t>Surrey Heath</t>
  </si>
  <si>
    <t>2017-18 Key Information</t>
  </si>
  <si>
    <t>R269</t>
  </si>
  <si>
    <t>R272</t>
  </si>
  <si>
    <t>R276</t>
  </si>
  <si>
    <t>Flyde</t>
  </si>
  <si>
    <t>R175</t>
  </si>
  <si>
    <t>In 2017-18, figures have not been adjusted to reflect the 100% Business Rates Retention pilots. Please refer to the Settlement Calculation Model</t>
  </si>
  <si>
    <t>2018-19 Key Information</t>
  </si>
  <si>
    <t>rcode</t>
  </si>
  <si>
    <t>P1702</t>
  </si>
  <si>
    <t>P1703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</si>
  <si>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</si>
  <si>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</si>
  <si>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</si>
  <si>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</si>
  <si>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</si>
  <si>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</si>
  <si>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</si>
  <si>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</si>
  <si>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</si>
  <si>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</si>
  <si>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</si>
  <si>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R101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</si>
  <si>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</si>
  <si>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</si>
  <si>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</si>
  <si>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</si>
  <si>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</si>
  <si>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</si>
  <si>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</si>
  <si>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</si>
  <si>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</si>
  <si>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R123</t>
  </si>
  <si>
    <t>R125</t>
  </si>
  <si>
    <t>R126</t>
  </si>
  <si>
    <t>R136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</si>
  <si>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</si>
  <si>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</si>
  <si>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</si>
  <si>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</si>
  <si>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</si>
  <si>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</si>
  <si>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</si>
  <si>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</si>
  <si>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</si>
  <si>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R160</t>
  </si>
  <si>
    <t>R165</t>
  </si>
  <si>
    <t>R173</t>
  </si>
  <si>
    <t>R177</t>
  </si>
  <si>
    <t>R179</t>
  </si>
  <si>
    <t>R198</t>
  </si>
  <si>
    <t>R203</t>
  </si>
  <si>
    <t>R21</t>
  </si>
  <si>
    <t>R212</t>
  </si>
  <si>
    <t>R22</t>
  </si>
  <si>
    <t>R23</t>
  </si>
  <si>
    <t>R238</t>
  </si>
  <si>
    <t>R239</t>
  </si>
  <si>
    <t>R24</t>
  </si>
  <si>
    <t>R240</t>
  </si>
  <si>
    <t>R250</t>
  </si>
  <si>
    <t>R251</t>
  </si>
  <si>
    <t>R252</t>
  </si>
  <si>
    <t>R27</t>
  </si>
  <si>
    <t>R270</t>
  </si>
  <si>
    <t>R273</t>
  </si>
  <si>
    <t>R274</t>
  </si>
  <si>
    <t>R277</t>
  </si>
  <si>
    <t>R278</t>
  </si>
  <si>
    <t>R279</t>
  </si>
  <si>
    <t>R288</t>
  </si>
  <si>
    <t>R289</t>
  </si>
  <si>
    <t>R290</t>
  </si>
  <si>
    <t>R301</t>
  </si>
  <si>
    <t>R302</t>
  </si>
  <si>
    <t>R303</t>
  </si>
  <si>
    <t>R304</t>
  </si>
  <si>
    <t>R305</t>
  </si>
  <si>
    <t>R306</t>
  </si>
  <si>
    <t>R344</t>
  </si>
  <si>
    <t>R345</t>
  </si>
  <si>
    <t>R347</t>
  </si>
  <si>
    <t>R348</t>
  </si>
  <si>
    <t>R349</t>
  </si>
  <si>
    <t>R350</t>
  </si>
  <si>
    <t>R351</t>
  </si>
  <si>
    <t>R352</t>
  </si>
  <si>
    <t>R353</t>
  </si>
  <si>
    <t>R354</t>
  </si>
  <si>
    <t>R355</t>
  </si>
  <si>
    <t>R356</t>
  </si>
  <si>
    <t>R357</t>
  </si>
  <si>
    <t>R360</t>
  </si>
  <si>
    <t>R361</t>
  </si>
  <si>
    <t>R363</t>
  </si>
  <si>
    <t>R364</t>
  </si>
  <si>
    <t>R370</t>
  </si>
  <si>
    <t>R371</t>
  </si>
  <si>
    <t>R372</t>
  </si>
  <si>
    <t>R373</t>
  </si>
  <si>
    <t>R374</t>
  </si>
  <si>
    <t>R375</t>
  </si>
  <si>
    <t>R376</t>
  </si>
  <si>
    <t>R377</t>
  </si>
  <si>
    <t>R378</t>
  </si>
  <si>
    <t>R379</t>
  </si>
  <si>
    <t>R380</t>
  </si>
  <si>
    <t>R381</t>
  </si>
  <si>
    <t>R382</t>
  </si>
  <si>
    <t>R384</t>
  </si>
  <si>
    <t>R385</t>
  </si>
  <si>
    <t>R386</t>
  </si>
  <si>
    <t>R387</t>
  </si>
  <si>
    <t>R389</t>
  </si>
  <si>
    <t>R390</t>
  </si>
  <si>
    <t>R391</t>
  </si>
  <si>
    <t>R392</t>
  </si>
  <si>
    <t>R394</t>
  </si>
  <si>
    <t>R395</t>
  </si>
  <si>
    <t>R396</t>
  </si>
  <si>
    <t>R397</t>
  </si>
  <si>
    <t>R398</t>
  </si>
  <si>
    <t>R399</t>
  </si>
  <si>
    <t>R400</t>
  </si>
  <si>
    <t>R401</t>
  </si>
  <si>
    <t>R402</t>
  </si>
  <si>
    <t>R403</t>
  </si>
  <si>
    <t>R422</t>
  </si>
  <si>
    <t>R49</t>
  </si>
  <si>
    <t>R570</t>
  </si>
  <si>
    <t>R601</t>
  </si>
  <si>
    <t>R602</t>
  </si>
  <si>
    <t>R603</t>
  </si>
  <si>
    <t>R604</t>
  </si>
  <si>
    <t>R605</t>
  </si>
  <si>
    <t>R606</t>
  </si>
  <si>
    <t>R607</t>
  </si>
  <si>
    <t>R608</t>
  </si>
  <si>
    <t>R609</t>
  </si>
  <si>
    <t>R610</t>
  </si>
  <si>
    <t>R611</t>
  </si>
  <si>
    <t>R612</t>
  </si>
  <si>
    <t>R613</t>
  </si>
  <si>
    <t>R616</t>
  </si>
  <si>
    <t>R619</t>
  </si>
  <si>
    <t>R620</t>
  </si>
  <si>
    <t>R622</t>
  </si>
  <si>
    <t>R623</t>
  </si>
  <si>
    <t>R624</t>
  </si>
  <si>
    <t>R625</t>
  </si>
  <si>
    <t>R626</t>
  </si>
  <si>
    <t>R627</t>
  </si>
  <si>
    <t>R629</t>
  </si>
  <si>
    <t>R631</t>
  </si>
  <si>
    <t>R635</t>
  </si>
  <si>
    <t>R637</t>
  </si>
  <si>
    <t>R638</t>
  </si>
  <si>
    <t>R642</t>
  </si>
  <si>
    <t>R643</t>
  </si>
  <si>
    <t>R644</t>
  </si>
  <si>
    <t>R645</t>
  </si>
  <si>
    <t>R646</t>
  </si>
  <si>
    <t>R647</t>
  </si>
  <si>
    <t>R648</t>
  </si>
  <si>
    <t>R649</t>
  </si>
  <si>
    <t>R65</t>
  </si>
  <si>
    <t>R654</t>
  </si>
  <si>
    <t>R656</t>
  </si>
  <si>
    <t>R657</t>
  </si>
  <si>
    <t>R658</t>
  </si>
  <si>
    <t>R659</t>
  </si>
  <si>
    <t>R660</t>
  </si>
  <si>
    <t>R661</t>
  </si>
  <si>
    <t>R662</t>
  </si>
  <si>
    <t>R663</t>
  </si>
  <si>
    <t>R672</t>
  </si>
  <si>
    <t>R673</t>
  </si>
  <si>
    <t>R674</t>
  </si>
  <si>
    <t>R675</t>
  </si>
  <si>
    <t>R676</t>
  </si>
  <si>
    <t>R679</t>
  </si>
  <si>
    <t>R680</t>
  </si>
  <si>
    <t>R72</t>
  </si>
  <si>
    <t>R73</t>
  </si>
  <si>
    <t>R75</t>
  </si>
  <si>
    <t>R751</t>
  </si>
  <si>
    <t>R753</t>
  </si>
  <si>
    <t>R76</t>
  </si>
  <si>
    <t>R77</t>
  </si>
  <si>
    <t>R78</t>
  </si>
  <si>
    <t>R88</t>
  </si>
  <si>
    <t>R89</t>
  </si>
  <si>
    <t>R91</t>
  </si>
  <si>
    <t>R92</t>
  </si>
  <si>
    <t>R93</t>
  </si>
  <si>
    <t>R950</t>
  </si>
  <si>
    <t>R951</t>
  </si>
  <si>
    <t>R952</t>
  </si>
  <si>
    <t>R953</t>
  </si>
  <si>
    <t>R954</t>
  </si>
  <si>
    <t>R958</t>
  </si>
  <si>
    <t>R959</t>
  </si>
  <si>
    <t>R960</t>
  </si>
  <si>
    <t>R964</t>
  </si>
  <si>
    <t>R965</t>
  </si>
  <si>
    <t>R966</t>
  </si>
  <si>
    <t>R969</t>
  </si>
  <si>
    <t>R971</t>
  </si>
  <si>
    <t>R972</t>
  </si>
  <si>
    <t>R973</t>
  </si>
  <si>
    <t>R98</t>
  </si>
  <si>
    <t>bfl_1819_TOT</t>
  </si>
  <si>
    <t>tnt_1718_1710</t>
  </si>
  <si>
    <t>levy_1819</t>
  </si>
  <si>
    <t>2018-19 KEY INFORMATION FOR POOLS</t>
  </si>
  <si>
    <t>2017-18 Pools</t>
  </si>
  <si>
    <t>2018-19 Pools</t>
  </si>
  <si>
    <t/>
  </si>
  <si>
    <t>Berkshire Business Rates Pool</t>
  </si>
  <si>
    <t>Barnet</t>
  </si>
  <si>
    <t>Bexley</t>
  </si>
  <si>
    <t>Brent</t>
  </si>
  <si>
    <t>Bromley</t>
  </si>
  <si>
    <t>Camden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</si>
  <si>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</si>
  <si>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</si>
  <si>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</si>
  <si>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</si>
  <si>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</si>
  <si>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</si>
  <si>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</si>
  <si>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</si>
  <si>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</si>
  <si>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</si>
  <si>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</si>
  <si>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</si>
  <si>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</si>
  <si>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</si>
  <si>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</si>
  <si>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</si>
  <si>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</si>
  <si>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</si>
  <si>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</si>
  <si>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</si>
  <si>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</si>
  <si>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</si>
  <si>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</si>
  <si>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</si>
  <si>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Isle of Wight Council</t>
  </si>
  <si>
    <t>East Sussex</t>
  </si>
  <si>
    <t>Hertfordshire</t>
  </si>
  <si>
    <t>Buckinghamshire Business Rates Pool</t>
  </si>
  <si>
    <t>Warwickshire Business Rates Pool</t>
  </si>
  <si>
    <t>East Sussex Business Rates Pool</t>
  </si>
  <si>
    <t>Gloucestershire Business Rates Pool</t>
  </si>
  <si>
    <t>Greater Birmingham &amp; Solihull Business Rates Pool</t>
  </si>
  <si>
    <t>Hertfordshire Business Rates Pool</t>
  </si>
  <si>
    <t>Leeds City Region Business Rates Pool</t>
  </si>
  <si>
    <t>London Business Rates Pool</t>
  </si>
  <si>
    <t>Mid Merseyside Business Rates Pool</t>
  </si>
  <si>
    <t>North Oxfordshire Business Rates Pool</t>
  </si>
  <si>
    <t>Nottinghamshire Business Rates Pool</t>
  </si>
  <si>
    <t>Solent Business Rates Pool</t>
  </si>
  <si>
    <t>Staffordshire &amp; Stoke on Trent Business Rates Pool</t>
  </si>
  <si>
    <t>Worcestershire Business Rates Pool</t>
  </si>
  <si>
    <r>
      <t>Baseline funding level (£m)</t>
    </r>
    <r>
      <rPr>
        <b/>
        <vertAlign val="superscript"/>
        <sz val="12"/>
        <rFont val="Calibri"/>
        <family val="2"/>
        <scheme val="minor"/>
      </rPr>
      <t>1</t>
    </r>
  </si>
  <si>
    <r>
      <t>Safety Net Threshold (£m)</t>
    </r>
    <r>
      <rPr>
        <b/>
        <vertAlign val="superscript"/>
        <sz val="12"/>
        <rFont val="Calibri"/>
        <family val="2"/>
        <scheme val="minor"/>
      </rPr>
      <t>1</t>
    </r>
  </si>
  <si>
    <r>
      <t>Tariffs or Top-Ups (£m)</t>
    </r>
    <r>
      <rPr>
        <b/>
        <vertAlign val="superscript"/>
        <sz val="12"/>
        <rFont val="Calibri"/>
        <family val="2"/>
        <scheme val="minor"/>
      </rPr>
      <t>1</t>
    </r>
  </si>
  <si>
    <r>
      <t>Levy Rate</t>
    </r>
    <r>
      <rPr>
        <b/>
        <vertAlign val="superscript"/>
        <sz val="12"/>
        <rFont val="Calibri"/>
        <family val="2"/>
        <scheme val="minor"/>
      </rPr>
      <t>1</t>
    </r>
  </si>
  <si>
    <t>Reading</t>
  </si>
  <si>
    <t>Slough</t>
  </si>
  <si>
    <t>Wokingham</t>
  </si>
  <si>
    <t>Copeland</t>
  </si>
  <si>
    <t>Eastbourne</t>
  </si>
  <si>
    <t>Hastings</t>
  </si>
  <si>
    <t>Lewes</t>
  </si>
  <si>
    <t>Rother</t>
  </si>
  <si>
    <t>Wealden</t>
  </si>
  <si>
    <t>Chelmsford</t>
  </si>
  <si>
    <t>Harlow</t>
  </si>
  <si>
    <t>Tewkesbury</t>
  </si>
  <si>
    <t>Broxbourne</t>
  </si>
  <si>
    <t>Hertsmere</t>
  </si>
  <si>
    <t>Dover</t>
  </si>
  <si>
    <t>Medway</t>
  </si>
  <si>
    <t>Sevenoaks</t>
  </si>
  <si>
    <t>Burnley</t>
  </si>
  <si>
    <t>Fylde</t>
  </si>
  <si>
    <t>Portsmouth</t>
  </si>
  <si>
    <t>Southampton</t>
  </si>
  <si>
    <t>Woking</t>
  </si>
  <si>
    <t>Waverley</t>
  </si>
  <si>
    <t>Runnymede</t>
  </si>
  <si>
    <t>Tandridge</t>
  </si>
  <si>
    <t>Bracknell Forest</t>
  </si>
  <si>
    <t>West Berkshire</t>
  </si>
  <si>
    <t>Windsor and Maidenhead</t>
  </si>
  <si>
    <t>Buckinghamshire Fire</t>
  </si>
  <si>
    <t>Derbyshire Fire</t>
  </si>
  <si>
    <t>South Hams</t>
  </si>
  <si>
    <t>East Sussex Fire</t>
  </si>
  <si>
    <t>Cheshire West &amp; Chester</t>
  </si>
  <si>
    <t>North Hertfordshire</t>
  </si>
  <si>
    <t>Three Rivers</t>
  </si>
  <si>
    <t>Welwyn Hatfield</t>
  </si>
  <si>
    <t>Kent Fire</t>
  </si>
  <si>
    <t>Leicestershire Fire</t>
  </si>
  <si>
    <t>North Lincolnshire</t>
  </si>
  <si>
    <t>South Holland</t>
  </si>
  <si>
    <t>GLA - all functions</t>
  </si>
  <si>
    <t>City of London</t>
  </si>
  <si>
    <t>King's Lynn and West Norfolk</t>
  </si>
  <si>
    <t>Great Yarmouth</t>
  </si>
  <si>
    <t>South Somerset</t>
  </si>
  <si>
    <t>Taunton Deane</t>
  </si>
  <si>
    <t>West Somerset</t>
  </si>
  <si>
    <t>Staffordshire Fire</t>
  </si>
  <si>
    <t>Reigate and Banstead</t>
  </si>
  <si>
    <t>Epsom and Ewell</t>
  </si>
  <si>
    <t>Southend-on-Sea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</si>
  <si>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Figures have not been adjusted to reflect the 100% Business Rates Retention pilots. Please refer to the Settlement Calculation Model</t>
    </r>
  </si>
  <si>
    <t>Notes</t>
  </si>
  <si>
    <t>These take account of the revised 1718 tariffs and top-ups</t>
  </si>
  <si>
    <r>
      <t>Tariffs and Top-Ups</t>
    </r>
    <r>
      <rPr>
        <vertAlign val="superscript"/>
        <sz val="12"/>
        <rFont val="Calibri"/>
        <family val="2"/>
      </rPr>
      <t>1</t>
    </r>
  </si>
  <si>
    <t>pilot</t>
  </si>
  <si>
    <t>Berkshire Business Rates Pool*</t>
  </si>
  <si>
    <t>Derbyshire Business Rates Pool*</t>
  </si>
  <si>
    <t>Devon Business Rates Pool*</t>
  </si>
  <si>
    <t>Gloucestershire Business Rates Pool*</t>
  </si>
  <si>
    <t>Kent Business Rates Pool*</t>
  </si>
  <si>
    <t>Leeds City Region Business Rates Pool*</t>
  </si>
  <si>
    <t>Lincolnshire Business Rates Pool*</t>
  </si>
  <si>
    <t>London Business Rates Pool*</t>
  </si>
  <si>
    <t>Solent Business Rates Pool*</t>
  </si>
  <si>
    <t>Suffolk Business Rates Pool*</t>
  </si>
  <si>
    <t>Surrey Business Rates Pool*</t>
  </si>
  <si>
    <t>*2018/19 100% Business Rates Retention Pilot</t>
  </si>
  <si>
    <t>R590</t>
  </si>
  <si>
    <t>R594</t>
  </si>
  <si>
    <t>bfl_1819_pilot_TOT</t>
  </si>
  <si>
    <t>tnt_1819_1710</t>
  </si>
  <si>
    <t>tnt_1819_pilot</t>
  </si>
  <si>
    <t>2017/18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</si>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</sst>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2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56">
    <xf numFmtId="0" fontId="0" fillId="0" borderId="0" xfId="0"/>
    <xf numFmtId="0" fontId="2" fillId="0" borderId="0" xfId="2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1" applyFont="1"/>
    <xf numFmtId="0" fontId="6" fillId="0" borderId="0" xfId="3" applyFont="1"/>
    <xf numFmtId="0" fontId="8" fillId="0" borderId="1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/>
    <xf numFmtId="0" fontId="6" fillId="0" borderId="2" xfId="0" applyFont="1" applyBorder="1"/>
    <xf numFmtId="2" fontId="6" fillId="0" borderId="2" xfId="0" applyNumberFormat="1" applyFont="1" applyBorder="1"/>
    <xf numFmtId="2" fontId="6" fillId="0" borderId="0" xfId="0" applyNumberFormat="1" applyFont="1" applyFill="1"/>
    <xf numFmtId="164" fontId="8" fillId="0" borderId="0" xfId="1" applyNumberFormat="1" applyFont="1" applyAlignment="1">
      <alignment horizontal="right"/>
    </xf>
    <xf numFmtId="164" fontId="8" fillId="0" borderId="1" xfId="1" applyNumberFormat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0" fontId="6" fillId="0" borderId="0" xfId="0" applyFont="1" applyFill="1"/>
    <xf numFmtId="0" fontId="8" fillId="0" borderId="0" xfId="2" applyFont="1"/>
    <xf numFmtId="0" fontId="6" fillId="0" borderId="0" xfId="0" applyFont="1" applyAlignment="1">
      <alignment vertical="top" wrapText="1"/>
    </xf>
    <xf numFmtId="0" fontId="7" fillId="0" borderId="0" xfId="2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2" applyFont="1"/>
    <xf numFmtId="2" fontId="7" fillId="0" borderId="0" xfId="2" applyNumberFormat="1" applyFont="1"/>
    <xf numFmtId="0" fontId="10" fillId="3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8" fillId="0" borderId="0" xfId="0" applyFont="1"/>
    <xf numFmtId="165" fontId="8" fillId="0" borderId="1" xfId="1" applyNumberFormat="1" applyFont="1" applyBorder="1" applyAlignment="1">
      <alignment horizontal="center" vertical="top" wrapText="1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3" fontId="8" fillId="0" borderId="2" xfId="0" applyNumberFormat="1" applyFont="1" applyBorder="1"/>
    <xf numFmtId="2" fontId="8" fillId="0" borderId="2" xfId="0" applyNumberFormat="1" applyFont="1" applyBorder="1"/>
    <xf numFmtId="2" fontId="8" fillId="0" borderId="0" xfId="1" applyNumberFormat="1" applyFont="1"/>
    <xf numFmtId="2" fontId="8" fillId="0" borderId="0" xfId="0" applyNumberFormat="1" applyFont="1"/>
    <xf numFmtId="2" fontId="8" fillId="0" borderId="0" xfId="0" applyNumberFormat="1" applyFont="1" applyFill="1"/>
    <xf numFmtId="3" fontId="0" fillId="0" borderId="0" xfId="0" applyNumberFormat="1"/>
    <xf numFmtId="3" fontId="8" fillId="0" borderId="0" xfId="1" applyNumberFormat="1" applyFont="1"/>
    <xf numFmtId="3" fontId="8" fillId="0" borderId="0" xfId="1" applyNumberFormat="1" applyFont="1" applyAlignment="1">
      <alignment horizontal="right"/>
    </xf>
    <xf numFmtId="3" fontId="8" fillId="0" borderId="1" xfId="1" applyNumberFormat="1" applyFont="1" applyBorder="1" applyAlignment="1">
      <alignment horizontal="center" vertical="top" wrapText="1"/>
    </xf>
    <xf numFmtId="3" fontId="8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6" fillId="2" borderId="3" xfId="0" applyFont="1" applyFill="1" applyBorder="1"/>
    <xf numFmtId="0" fontId="15" fillId="0" borderId="0" xfId="2" applyFont="1"/>
    <xf numFmtId="1" fontId="15" fillId="0" borderId="0" xfId="2" applyNumberFormat="1" applyFont="1"/>
    <xf numFmtId="0" fontId="15" fillId="0" borderId="0" xfId="0" applyFont="1"/>
    <xf numFmtId="0" fontId="16" fillId="0" borderId="0" xfId="2" applyFont="1" applyAlignment="1">
      <alignment vertical="top" wrapText="1"/>
    </xf>
    <xf numFmtId="0" fontId="7" fillId="0" borderId="0" xfId="2" applyFont="1" applyFill="1" applyAlignment="1">
      <alignment vertical="top" wrapText="1"/>
    </xf>
    <xf numFmtId="0" fontId="15" fillId="0" borderId="0" xfId="2" applyFont="1" applyFill="1"/>
    <xf numFmtId="1" fontId="15" fillId="0" borderId="0" xfId="2" applyNumberFormat="1" applyFont="1" applyFill="1"/>
    <xf numFmtId="0" fontId="15" fillId="0" borderId="0" xfId="0" applyFont="1" applyFill="1"/>
    <xf numFmtId="0" fontId="8" fillId="0" borderId="0" xfId="2" applyFont="1" applyFill="1"/>
    <xf numFmtId="0" fontId="14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165" fontId="7" fillId="0" borderId="0" xfId="1" applyNumberFormat="1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5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21" sqref="D21"/>
    </sheetView>
  </sheetViews>
  <sheetFormatPr defaultRowHeight="15.75" x14ac:dyDescent="0.25"/>
  <cols>
    <col min="1" max="1" width="8.88671875" style="3"/>
    <col min="2" max="2" width="29.6640625" style="4" customWidth="1"/>
    <col min="3" max="3" width="5.5546875" style="4" customWidth="1"/>
    <col min="4" max="4" width="12.77734375" style="4" customWidth="1"/>
    <col min="5" max="5" width="13.77734375" style="3" customWidth="1"/>
    <col min="6" max="7" width="12.77734375" style="3" customWidth="1"/>
    <col min="8" max="8" width="15.109375" style="3" customWidth="1"/>
    <col min="9" max="16" width="12.77734375" style="3" customWidth="1"/>
    <col min="17" max="16384" width="8.88671875" style="3"/>
  </cols>
  <sheetData>
    <row r="1" spans="1:20" s="17" customFormat="1" x14ac:dyDescent="0.25">
      <c r="A1" s="24" t="s">
        <v>419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x14ac:dyDescent="0.25">
      <c r="B2" s="3"/>
      <c r="C2" s="3"/>
      <c r="D2" s="3"/>
    </row>
    <row r="3" spans="1:20" ht="16.5" thickBot="1" x14ac:dyDescent="0.3">
      <c r="A3" s="18"/>
      <c r="B3" s="18" t="s">
        <v>416</v>
      </c>
      <c r="C3" s="18"/>
      <c r="D3" s="3"/>
    </row>
    <row r="4" spans="1:20" ht="16.5" thickBot="1" x14ac:dyDescent="0.3">
      <c r="A4" s="3" t="s">
        <v>417</v>
      </c>
      <c r="B4" s="42" t="s">
        <v>389</v>
      </c>
      <c r="C4" s="1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.75" customHeight="1" x14ac:dyDescent="0.25">
      <c r="B5" s="3"/>
      <c r="C5" s="17"/>
      <c r="D5" s="45">
        <v>0</v>
      </c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5">
        <v>11</v>
      </c>
      <c r="P5" s="45">
        <v>12</v>
      </c>
      <c r="Q5" s="45"/>
      <c r="R5" s="45"/>
      <c r="S5" s="45"/>
      <c r="T5" s="45"/>
    </row>
    <row r="6" spans="1:20" x14ac:dyDescent="0.25">
      <c r="B6" s="3"/>
      <c r="C6" s="17"/>
      <c r="D6" s="3"/>
    </row>
    <row r="7" spans="1:20" s="19" customFormat="1" ht="65.25" customHeight="1" x14ac:dyDescent="0.2">
      <c r="B7" s="20" t="s">
        <v>418</v>
      </c>
      <c r="C7" s="47"/>
      <c r="D7" s="21" t="str">
        <f ca="1">IF(D$5&lt;VLOOKUP($B$4, Lookup1!$A$2:$C$28, 2, FALSE), OFFSET('Key Information 2017-18'!$B$6, VLOOKUP($B$4, Lookup1!$A$2:$C$28, 3, FALSE)-VLOOKUP('Pool Dropdown'!$B$4, Lookup1!$A$2:$C$28, 2, FALSE)+D$5, 0), IF(D$5=VLOOKUP('Pool Dropdown'!$B$4, Lookup1!$A$2:$C$28, 2, FALSE), "Total for pool", ""))</f>
        <v>Aylesbury Vale</v>
      </c>
      <c r="E7" s="21" t="str">
        <f ca="1">IF(E$5&lt;VLOOKUP($B$4, Lookup1!$A$2:$C$28, 2, FALSE), OFFSET('Key Information 2017-18'!$B$6, VLOOKUP($B$4, Lookup1!$A$2:$C$28, 3, FALSE)-VLOOKUP('Pool Dropdown'!$B$4, Lookup1!$A$2:$C$28, 2, FALSE)+E$5, 0), IF(E$5=VLOOKUP('Pool Dropdown'!$B$4, Lookup1!$A$2:$C$28, 2, FALSE), "Total for pool", ""))</f>
        <v>Buckinghamshire</v>
      </c>
      <c r="F7" s="21" t="str">
        <f ca="1">IF(F$5&lt;VLOOKUP($B$4, Lookup1!$A$2:$C$28, 2, FALSE), OFFSET('Key Information 2017-18'!$B$6, VLOOKUP($B$4, Lookup1!$A$2:$C$28, 3, FALSE)-VLOOKUP('Pool Dropdown'!$B$4, Lookup1!$A$2:$C$28, 2, FALSE)+F$5, 0), IF(F$5=VLOOKUP('Pool Dropdown'!$B$4, Lookup1!$A$2:$C$28, 2, FALSE), "Total for pool", ""))</f>
        <v>South Bucks</v>
      </c>
      <c r="G7" s="21" t="str">
        <f ca="1">IF(G$5&lt;VLOOKUP($B$4, Lookup1!$A$2:$C$28, 2, FALSE), OFFSET('Key Information 2017-18'!$B$6, VLOOKUP($B$4, Lookup1!$A$2:$C$28, 3, FALSE)-VLOOKUP('Pool Dropdown'!$B$4, Lookup1!$A$2:$C$28, 2, FALSE)+G$5, 0), IF(G$5=VLOOKUP('Pool Dropdown'!$B$4, Lookup1!$A$2:$C$28, 2, FALSE), "Total for pool", ""))</f>
        <v>Chiltern</v>
      </c>
      <c r="H7" s="21" t="str">
        <f ca="1">IF(H$5&lt;VLOOKUP($B$4, Lookup1!$A$2:$C$28, 2, FALSE), OFFSET('Key Information 2017-18'!$B$6, VLOOKUP($B$4, Lookup1!$A$2:$C$28, 3, FALSE)-VLOOKUP('Pool Dropdown'!$B$4, Lookup1!$A$2:$C$28, 2, FALSE)+H$5, 0), IF(H$5=VLOOKUP('Pool Dropdown'!$B$4, Lookup1!$A$2:$C$28, 2, FALSE), "Total for pool", ""))</f>
        <v>Buckinghamshire Fire Authority</v>
      </c>
      <c r="I7" s="21" t="str">
        <f ca="1">IF(I$5&lt;VLOOKUP($B$4, Lookup1!$A$2:$C$28, 2, FALSE), OFFSET('Key Information 2017-18'!$B$6, VLOOKUP($B$4, Lookup1!$A$2:$C$28, 3, FALSE)-VLOOKUP('Pool Dropdown'!$B$4, Lookup1!$A$2:$C$28, 2, FALSE)+I$5, 0), IF(I$5=VLOOKUP('Pool Dropdown'!$B$4, Lookup1!$A$2:$C$28, 2, FALSE), "Total for pool", ""))</f>
        <v>Total for pool</v>
      </c>
      <c r="J7" s="21" t="str">
        <f ca="1">IF(J$5&lt;VLOOKUP($B$4, Lookup1!$A$2:$C$28, 2, FALSE), OFFSET('Key Information 2017-18'!$B$6, VLOOKUP($B$4, Lookup1!$A$2:$C$28, 3, FALSE)-VLOOKUP('Pool Dropdown'!$B$4, Lookup1!$A$2:$C$28, 2, FALSE)+J$5, 0), IF(J$5=VLOOKUP('Pool Dropdown'!$B$4, Lookup1!$A$2:$C$28, 2, FALSE), "Total for pool", ""))</f>
        <v/>
      </c>
      <c r="K7" s="21" t="str">
        <f ca="1">IF(K$5&lt;VLOOKUP($B$4, Lookup1!$A$2:$C$28, 2, FALSE), OFFSET('Key Information 2017-18'!$B$6, VLOOKUP($B$4, Lookup1!$A$2:$C$28, 3, FALSE)-VLOOKUP('Pool Dropdown'!$B$4, Lookup1!$A$2:$C$28, 2, FALSE)+K$5, 0), IF(K$5=VLOOKUP('Pool Dropdown'!$B$4, Lookup1!$A$2:$C$28, 2, FALSE), "Total for pool", ""))</f>
        <v/>
      </c>
      <c r="L7" s="21" t="str">
        <f ca="1">IF(L$5&lt;VLOOKUP($B$4, Lookup1!$A$2:$C$28, 2, FALSE), OFFSET('Key Information 2017-18'!$B$6, VLOOKUP($B$4, Lookup1!$A$2:$C$28, 3, FALSE)-VLOOKUP('Pool Dropdown'!$B$4, Lookup1!$A$2:$C$28, 2, FALSE)+L$5, 0), IF(L$5=VLOOKUP('Pool Dropdown'!$B$4, Lookup1!$A$2:$C$28, 2, FALSE), "Total for pool", ""))</f>
        <v/>
      </c>
      <c r="M7" s="21" t="str">
        <f ca="1">IF(M$5&lt;VLOOKUP($B$4, Lookup1!$A$2:$C$28, 2, FALSE), OFFSET('Key Information 2017-18'!$B$6, VLOOKUP($B$4, Lookup1!$A$2:$C$28, 3, FALSE)-VLOOKUP('Pool Dropdown'!$B$4, Lookup1!$A$2:$C$28, 2, FALSE)+M$5, 0), IF(M$5=VLOOKUP('Pool Dropdown'!$B$4, Lookup1!$A$2:$C$28, 2, FALSE), "Total for pool", ""))</f>
        <v/>
      </c>
      <c r="N7" s="21" t="str">
        <f ca="1">IF(N$5&lt;VLOOKUP($B$4, Lookup1!$A$2:$C$28, 2, FALSE), OFFSET('Key Information 2017-18'!$B$6, VLOOKUP($B$4, Lookup1!$A$2:$C$28, 3, FALSE)-VLOOKUP('Pool Dropdown'!$B$4, Lookup1!$A$2:$C$28, 2, FALSE)+N$5, 0), IF(N$5=VLOOKUP('Pool Dropdown'!$B$4, Lookup1!$A$2:$C$28, 2, FALSE), "Total for pool", ""))</f>
        <v/>
      </c>
      <c r="O7" s="21" t="str">
        <f ca="1">IF(O$5&lt;VLOOKUP($B$4, Lookup1!$A$2:$C$28, 2, FALSE), OFFSET('Key Information 2017-18'!$B$6, VLOOKUP($B$4, Lookup1!$A$2:$C$28, 3, FALSE)-VLOOKUP('Pool Dropdown'!$B$4, Lookup1!$A$2:$C$28, 2, FALSE)+O$5, 0), IF(O$5=VLOOKUP('Pool Dropdown'!$B$4, Lookup1!$A$2:$C$28, 2, FALSE), "Total for pool", ""))</f>
        <v/>
      </c>
      <c r="P7" s="21" t="str">
        <f ca="1">IF(P$5&lt;VLOOKUP($B$4, Lookup1!$A$2:$C$28, 2, FALSE), OFFSET('Key Information 2017-18'!$B$6, VLOOKUP($B$4, Lookup1!$A$2:$C$28, 3, FALSE)-VLOOKUP('Pool Dropdown'!$B$4, Lookup1!$A$2:$C$28, 2, FALSE)+P$5, 0), IF(P$5=VLOOKUP('Pool Dropdown'!$B$4, Lookup1!$A$2:$C$28, 2, FALSE), "Total for pool", ""))</f>
        <v/>
      </c>
    </row>
    <row r="8" spans="1:20" hidden="1" x14ac:dyDescent="0.25">
      <c r="B8" s="3"/>
      <c r="C8" s="17"/>
      <c r="D8" s="3"/>
    </row>
    <row r="9" spans="1:20" ht="18" x14ac:dyDescent="0.25">
      <c r="B9" s="22" t="s">
        <v>688</v>
      </c>
      <c r="C9" s="48">
        <v>0</v>
      </c>
      <c r="D9" s="10">
        <f ca="1">IF(D$7&lt;&gt;"",OFFSET('Key Information 2017-18'!$E$6,VLOOKUP('Pool Dropdown'!$B$4, Lookup1!$A$2:$C$28,3,FALSE)-VLOOKUP('Pool Dropdown'!$B$4, Lookup1!$A$2:$C$28, 2,FALSE)+'Pool Dropdown'!D$5,'Pool Dropdown'!$C9), "")</f>
        <v>3.7195645048351533</v>
      </c>
      <c r="E9" s="10">
        <f ca="1">IF(E$7&lt;&gt;"",OFFSET('Key Information 2017-18'!$E$6,VLOOKUP('Pool Dropdown'!$B$4, Lookup1!$A$2:$C$28,3,FALSE)-VLOOKUP('Pool Dropdown'!$B$4, Lookup1!$A$2:$C$28, 2,FALSE)+'Pool Dropdown'!E$5,'Pool Dropdown'!$C9), "")</f>
        <v>41.563855133654002</v>
      </c>
      <c r="F9" s="10">
        <f ca="1">IF(F$7&lt;&gt;"",OFFSET('Key Information 2017-18'!$E$6,VLOOKUP('Pool Dropdown'!$B$4, Lookup1!$A$2:$C$28,3,FALSE)-VLOOKUP('Pool Dropdown'!$B$4, Lookup1!$A$2:$C$28, 2,FALSE)+'Pool Dropdown'!F$5,'Pool Dropdown'!$C9), "")</f>
        <v>1.0325637479064633</v>
      </c>
      <c r="G9" s="10">
        <f ca="1">IF(G$7&lt;&gt;"",OFFSET('Key Information 2017-18'!$E$6,VLOOKUP('Pool Dropdown'!$B$4, Lookup1!$A$2:$C$28,3,FALSE)-VLOOKUP('Pool Dropdown'!$B$4, Lookup1!$A$2:$C$28, 2,FALSE)+'Pool Dropdown'!G$5,'Pool Dropdown'!$C9), "")</f>
        <v>1.3944548756355422</v>
      </c>
      <c r="H9" s="10">
        <f ca="1">IF(H$7&lt;&gt;"",OFFSET('Key Information 2017-18'!$E$6,VLOOKUP('Pool Dropdown'!$B$4, Lookup1!$A$2:$C$28,3,FALSE)-VLOOKUP('Pool Dropdown'!$B$4, Lookup1!$A$2:$C$28, 2,FALSE)+'Pool Dropdown'!H$5,'Pool Dropdown'!$C9), "")</f>
        <v>4.8053084609097843</v>
      </c>
      <c r="I9" s="10">
        <f ca="1">IF(I$7&lt;&gt;"",OFFSET('Key Information 2017-18'!$E$6,VLOOKUP('Pool Dropdown'!$B$4, Lookup1!$A$2:$C$28,3,FALSE)-VLOOKUP('Pool Dropdown'!$B$4, Lookup1!$A$2:$C$28, 2,FALSE)+'Pool Dropdown'!I$5,'Pool Dropdown'!$C9), "")</f>
        <v>52.515746722940946</v>
      </c>
      <c r="J9" s="10" t="str">
        <f ca="1">IF(J$7&lt;&gt;"",OFFSET('Key Information 2017-18'!$E$6,VLOOKUP('Pool Dropdown'!$B$4, Lookup1!$A$2:$C$28,3,FALSE)-VLOOKUP('Pool Dropdown'!$B$4, Lookup1!$A$2:$C$28, 2,FALSE)+'Pool Dropdown'!J$5,'Pool Dropdown'!$C9), "")</f>
        <v/>
      </c>
      <c r="K9" s="10" t="str">
        <f ca="1">IF(K$7&lt;&gt;"",OFFSET('Key Information 2017-18'!$E$6,VLOOKUP('Pool Dropdown'!$B$4, Lookup1!$A$2:$C$28,3,FALSE)-VLOOKUP('Pool Dropdown'!$B$4, Lookup1!$A$2:$C$28, 2,FALSE)+'Pool Dropdown'!K$5,'Pool Dropdown'!$C9), "")</f>
        <v/>
      </c>
      <c r="L9" s="10" t="str">
        <f ca="1">IF(L$7&lt;&gt;"",OFFSET('Key Information 2017-18'!$E$6,VLOOKUP('Pool Dropdown'!$B$4, Lookup1!$A$2:$C$28,3,FALSE)-VLOOKUP('Pool Dropdown'!$B$4, Lookup1!$A$2:$C$28, 2,FALSE)+'Pool Dropdown'!L$5,'Pool Dropdown'!$C9), "")</f>
        <v/>
      </c>
      <c r="M9" s="10" t="str">
        <f ca="1">IF(M$7&lt;&gt;"",OFFSET('Key Information 2017-18'!$E$6,VLOOKUP('Pool Dropdown'!$B$4, Lookup1!$A$2:$C$28,3,FALSE)-VLOOKUP('Pool Dropdown'!$B$4, Lookup1!$A$2:$C$28, 2,FALSE)+'Pool Dropdown'!M$5,'Pool Dropdown'!$C9), "")</f>
        <v/>
      </c>
      <c r="N9" s="10" t="str">
        <f ca="1">IF(N$7&lt;&gt;"",OFFSET('Key Information 2017-18'!$E$6,VLOOKUP('Pool Dropdown'!$B$4, Lookup1!$A$2:$C$28,3,FALSE)-VLOOKUP('Pool Dropdown'!$B$4, Lookup1!$A$2:$C$28, 2,FALSE)+'Pool Dropdown'!N$5,'Pool Dropdown'!$C9), "")</f>
        <v/>
      </c>
      <c r="O9" s="10" t="str">
        <f ca="1">IF(O$7&lt;&gt;"",OFFSET('Key Information 2017-18'!$E$6,VLOOKUP('Pool Dropdown'!$B$4, Lookup1!$A$2:$C$28,3,FALSE)-VLOOKUP('Pool Dropdown'!$B$4, Lookup1!$A$2:$C$28, 2,FALSE)+'Pool Dropdown'!O$5,'Pool Dropdown'!$C9), "")</f>
        <v/>
      </c>
      <c r="P9" s="10" t="str">
        <f ca="1">IF(P$7&lt;&gt;"",OFFSET('Key Information 2017-18'!$E$6,VLOOKUP('Pool Dropdown'!$B$4, Lookup1!$A$2:$C$28,3,FALSE)-VLOOKUP('Pool Dropdown'!$B$4, Lookup1!$A$2:$C$28, 2,FALSE)+'Pool Dropdown'!P$5,'Pool Dropdown'!$C9), "")</f>
        <v/>
      </c>
    </row>
    <row r="10" spans="1:20" ht="18" x14ac:dyDescent="0.25">
      <c r="B10" s="22" t="s">
        <v>689</v>
      </c>
      <c r="C10" s="48">
        <v>1</v>
      </c>
      <c r="D10" s="10">
        <f ca="1">IF(D$7&lt;&gt;"",OFFSET('Key Information 2017-18'!$E$6,VLOOKUP('Pool Dropdown'!$B$4, Lookup1!$A$2:$C$28,3,FALSE)-VLOOKUP('Pool Dropdown'!$B$4, Lookup1!$A$2:$C$28, 2,FALSE)+'Pool Dropdown'!D$5,'Pool Dropdown'!$C10), "")</f>
        <v>3.4405971669725171</v>
      </c>
      <c r="E10" s="10">
        <f ca="1">IF(E$7&lt;&gt;"",OFFSET('Key Information 2017-18'!$E$6,VLOOKUP('Pool Dropdown'!$B$4, Lookup1!$A$2:$C$28,3,FALSE)-VLOOKUP('Pool Dropdown'!$B$4, Lookup1!$A$2:$C$28, 2,FALSE)+'Pool Dropdown'!E$5,'Pool Dropdown'!$C10), "")</f>
        <v>38.446565998629957</v>
      </c>
      <c r="F10" s="10">
        <f ca="1">IF(F$7&lt;&gt;"",OFFSET('Key Information 2017-18'!$E$6,VLOOKUP('Pool Dropdown'!$B$4, Lookup1!$A$2:$C$28,3,FALSE)-VLOOKUP('Pool Dropdown'!$B$4, Lookup1!$A$2:$C$28, 2,FALSE)+'Pool Dropdown'!F$5,'Pool Dropdown'!$C10), "")</f>
        <v>0.95512146681347865</v>
      </c>
      <c r="G10" s="10">
        <f ca="1">IF(G$7&lt;&gt;"",OFFSET('Key Information 2017-18'!$E$6,VLOOKUP('Pool Dropdown'!$B$4, Lookup1!$A$2:$C$28,3,FALSE)-VLOOKUP('Pool Dropdown'!$B$4, Lookup1!$A$2:$C$28, 2,FALSE)+'Pool Dropdown'!G$5,'Pool Dropdown'!$C10), "")</f>
        <v>1.2898707599628765</v>
      </c>
      <c r="H10" s="10">
        <f ca="1">IF(H$7&lt;&gt;"",OFFSET('Key Information 2017-18'!$E$6,VLOOKUP('Pool Dropdown'!$B$4, Lookup1!$A$2:$C$28,3,FALSE)-VLOOKUP('Pool Dropdown'!$B$4, Lookup1!$A$2:$C$28, 2,FALSE)+'Pool Dropdown'!H$5,'Pool Dropdown'!$C10), "")</f>
        <v>4.4449103263415504</v>
      </c>
      <c r="I10" s="10">
        <f ca="1">IF(I$7&lt;&gt;"",OFFSET('Key Information 2017-18'!$E$6,VLOOKUP('Pool Dropdown'!$B$4, Lookup1!$A$2:$C$28,3,FALSE)-VLOOKUP('Pool Dropdown'!$B$4, Lookup1!$A$2:$C$28, 2,FALSE)+'Pool Dropdown'!I$5,'Pool Dropdown'!$C10), "")</f>
        <v>48.577065718720377</v>
      </c>
      <c r="J10" s="10" t="str">
        <f ca="1">IF(J$7&lt;&gt;"",OFFSET('Key Information 2017-18'!$E$6,VLOOKUP('Pool Dropdown'!$B$4, Lookup1!$A$2:$C$28,3,FALSE)-VLOOKUP('Pool Dropdown'!$B$4, Lookup1!$A$2:$C$28, 2,FALSE)+'Pool Dropdown'!J$5,'Pool Dropdown'!$C10), "")</f>
        <v/>
      </c>
      <c r="K10" s="10" t="str">
        <f ca="1">IF(K$7&lt;&gt;"",OFFSET('Key Information 2017-18'!$E$6,VLOOKUP('Pool Dropdown'!$B$4, Lookup1!$A$2:$C$28,3,FALSE)-VLOOKUP('Pool Dropdown'!$B$4, Lookup1!$A$2:$C$28, 2,FALSE)+'Pool Dropdown'!K$5,'Pool Dropdown'!$C10), "")</f>
        <v/>
      </c>
      <c r="L10" s="10" t="str">
        <f ca="1">IF(L$7&lt;&gt;"",OFFSET('Key Information 2017-18'!$E$6,VLOOKUP('Pool Dropdown'!$B$4, Lookup1!$A$2:$C$28,3,FALSE)-VLOOKUP('Pool Dropdown'!$B$4, Lookup1!$A$2:$C$28, 2,FALSE)+'Pool Dropdown'!L$5,'Pool Dropdown'!$C10), "")</f>
        <v/>
      </c>
      <c r="M10" s="10" t="str">
        <f ca="1">IF(M$7&lt;&gt;"",OFFSET('Key Information 2017-18'!$E$6,VLOOKUP('Pool Dropdown'!$B$4, Lookup1!$A$2:$C$28,3,FALSE)-VLOOKUP('Pool Dropdown'!$B$4, Lookup1!$A$2:$C$28, 2,FALSE)+'Pool Dropdown'!M$5,'Pool Dropdown'!$C10), "")</f>
        <v/>
      </c>
      <c r="N10" s="10" t="str">
        <f ca="1">IF(N$7&lt;&gt;"",OFFSET('Key Information 2017-18'!$E$6,VLOOKUP('Pool Dropdown'!$B$4, Lookup1!$A$2:$C$28,3,FALSE)-VLOOKUP('Pool Dropdown'!$B$4, Lookup1!$A$2:$C$28, 2,FALSE)+'Pool Dropdown'!N$5,'Pool Dropdown'!$C10), "")</f>
        <v/>
      </c>
      <c r="O10" s="10" t="str">
        <f ca="1">IF(O$7&lt;&gt;"",OFFSET('Key Information 2017-18'!$E$6,VLOOKUP('Pool Dropdown'!$B$4, Lookup1!$A$2:$C$28,3,FALSE)-VLOOKUP('Pool Dropdown'!$B$4, Lookup1!$A$2:$C$28, 2,FALSE)+'Pool Dropdown'!O$5,'Pool Dropdown'!$C10), "")</f>
        <v/>
      </c>
      <c r="P10" s="10" t="str">
        <f ca="1">IF(P$7&lt;&gt;"",OFFSET('Key Information 2017-18'!$E$6,VLOOKUP('Pool Dropdown'!$B$4, Lookup1!$A$2:$C$28,3,FALSE)-VLOOKUP('Pool Dropdown'!$B$4, Lookup1!$A$2:$C$28, 2,FALSE)+'Pool Dropdown'!P$5,'Pool Dropdown'!$C10), "")</f>
        <v/>
      </c>
    </row>
    <row r="11" spans="1:20" ht="18" x14ac:dyDescent="0.25">
      <c r="B11" s="22" t="s">
        <v>690</v>
      </c>
      <c r="C11" s="48">
        <v>2</v>
      </c>
      <c r="D11" s="10">
        <f ca="1">IF(D$7&lt;&gt;"",OFFSET('Key Information 2017-18'!$E$6,VLOOKUP('Pool Dropdown'!$B$4, Lookup1!$A$2:$C$28,3,FALSE)-VLOOKUP('Pool Dropdown'!$B$4, Lookup1!$A$2:$C$28, 2,FALSE)+'Pool Dropdown'!D$5,'Pool Dropdown'!$C11), "")</f>
        <v>-15.477922402597841</v>
      </c>
      <c r="E11" s="10">
        <f ca="1">IF(E$7&lt;&gt;"",OFFSET('Key Information 2017-18'!$E$6,VLOOKUP('Pool Dropdown'!$B$4, Lookup1!$A$2:$C$28,3,FALSE)-VLOOKUP('Pool Dropdown'!$B$4, Lookup1!$A$2:$C$28, 2,FALSE)+'Pool Dropdown'!E$5,'Pool Dropdown'!$C11), "")</f>
        <v>26.690305081486088</v>
      </c>
      <c r="F11" s="10">
        <f ca="1">IF(F$7&lt;&gt;"",OFFSET('Key Information 2017-18'!$E$6,VLOOKUP('Pool Dropdown'!$B$4, Lookup1!$A$2:$C$28,3,FALSE)-VLOOKUP('Pool Dropdown'!$B$4, Lookup1!$A$2:$C$28, 2,FALSE)+'Pool Dropdown'!F$5,'Pool Dropdown'!$C11), "")</f>
        <v>-10.746513525312707</v>
      </c>
      <c r="G11" s="10">
        <f ca="1">IF(G$7&lt;&gt;"",OFFSET('Key Information 2017-18'!$E$6,VLOOKUP('Pool Dropdown'!$B$4, Lookup1!$A$2:$C$28,3,FALSE)-VLOOKUP('Pool Dropdown'!$B$4, Lookup1!$A$2:$C$28, 2,FALSE)+'Pool Dropdown'!G$5,'Pool Dropdown'!$C11), "")</f>
        <v>-6.9906514415033394</v>
      </c>
      <c r="H11" s="10">
        <f ca="1">IF(H$7&lt;&gt;"",OFFSET('Key Information 2017-18'!$E$6,VLOOKUP('Pool Dropdown'!$B$4, Lookup1!$A$2:$C$28,3,FALSE)-VLOOKUP('Pool Dropdown'!$B$4, Lookup1!$A$2:$C$28, 2,FALSE)+'Pool Dropdown'!H$5,'Pool Dropdown'!$C11), "")</f>
        <v>1.7231554012011112</v>
      </c>
      <c r="I11" s="10">
        <f ca="1">IF(I$7&lt;&gt;"",OFFSET('Key Information 2017-18'!$E$6,VLOOKUP('Pool Dropdown'!$B$4, Lookup1!$A$2:$C$28,3,FALSE)-VLOOKUP('Pool Dropdown'!$B$4, Lookup1!$A$2:$C$28, 2,FALSE)+'Pool Dropdown'!I$5,'Pool Dropdown'!$C11), "")</f>
        <v>-4.8016268867266891</v>
      </c>
      <c r="J11" s="10" t="str">
        <f ca="1">IF(J$7&lt;&gt;"",OFFSET('Key Information 2017-18'!$E$6,VLOOKUP('Pool Dropdown'!$B$4, Lookup1!$A$2:$C$28,3,FALSE)-VLOOKUP('Pool Dropdown'!$B$4, Lookup1!$A$2:$C$28, 2,FALSE)+'Pool Dropdown'!J$5,'Pool Dropdown'!$C11), "")</f>
        <v/>
      </c>
      <c r="K11" s="10" t="str">
        <f ca="1">IF(K$7&lt;&gt;"",OFFSET('Key Information 2017-18'!$E$6,VLOOKUP('Pool Dropdown'!$B$4, Lookup1!$A$2:$C$28,3,FALSE)-VLOOKUP('Pool Dropdown'!$B$4, Lookup1!$A$2:$C$28, 2,FALSE)+'Pool Dropdown'!K$5,'Pool Dropdown'!$C11), "")</f>
        <v/>
      </c>
      <c r="L11" s="10" t="str">
        <f ca="1">IF(L$7&lt;&gt;"",OFFSET('Key Information 2017-18'!$E$6,VLOOKUP('Pool Dropdown'!$B$4, Lookup1!$A$2:$C$28,3,FALSE)-VLOOKUP('Pool Dropdown'!$B$4, Lookup1!$A$2:$C$28, 2,FALSE)+'Pool Dropdown'!L$5,'Pool Dropdown'!$C11), "")</f>
        <v/>
      </c>
      <c r="M11" s="10" t="str">
        <f ca="1">IF(M$7&lt;&gt;"",OFFSET('Key Information 2017-18'!$E$6,VLOOKUP('Pool Dropdown'!$B$4, Lookup1!$A$2:$C$28,3,FALSE)-VLOOKUP('Pool Dropdown'!$B$4, Lookup1!$A$2:$C$28, 2,FALSE)+'Pool Dropdown'!M$5,'Pool Dropdown'!$C11), "")</f>
        <v/>
      </c>
      <c r="N11" s="10" t="str">
        <f ca="1">IF(N$7&lt;&gt;"",OFFSET('Key Information 2017-18'!$E$6,VLOOKUP('Pool Dropdown'!$B$4, Lookup1!$A$2:$C$28,3,FALSE)-VLOOKUP('Pool Dropdown'!$B$4, Lookup1!$A$2:$C$28, 2,FALSE)+'Pool Dropdown'!N$5,'Pool Dropdown'!$C11), "")</f>
        <v/>
      </c>
      <c r="O11" s="10" t="str">
        <f ca="1">IF(O$7&lt;&gt;"",OFFSET('Key Information 2017-18'!$E$6,VLOOKUP('Pool Dropdown'!$B$4, Lookup1!$A$2:$C$28,3,FALSE)-VLOOKUP('Pool Dropdown'!$B$4, Lookup1!$A$2:$C$28, 2,FALSE)+'Pool Dropdown'!O$5,'Pool Dropdown'!$C11), "")</f>
        <v/>
      </c>
      <c r="P11" s="10" t="str">
        <f ca="1">IF(P$7&lt;&gt;"",OFFSET('Key Information 2017-18'!$E$6,VLOOKUP('Pool Dropdown'!$B$4, Lookup1!$A$2:$C$28,3,FALSE)-VLOOKUP('Pool Dropdown'!$B$4, Lookup1!$A$2:$C$28, 2,FALSE)+'Pool Dropdown'!P$5,'Pool Dropdown'!$C11), "")</f>
        <v/>
      </c>
    </row>
    <row r="12" spans="1:20" ht="18" x14ac:dyDescent="0.25">
      <c r="B12" s="23" t="s">
        <v>691</v>
      </c>
      <c r="C12" s="49">
        <v>3</v>
      </c>
      <c r="D12" s="10">
        <f ca="1">IF(D$7&lt;&gt;"",OFFSET('Key Information 2017-18'!$E$6,VLOOKUP('Pool Dropdown'!$B$4, Lookup1!$A$2:$C$28,3,FALSE)-VLOOKUP('Pool Dropdown'!$B$4, Lookup1!$A$2:$C$28, 2,FALSE)+'Pool Dropdown'!D$5,'Pool Dropdown'!$C12), "")</f>
        <v>0</v>
      </c>
      <c r="E12" s="10">
        <f ca="1">IF(E$7&lt;&gt;"",OFFSET('Key Information 2017-18'!$E$6,VLOOKUP('Pool Dropdown'!$B$4, Lookup1!$A$2:$C$28,3,FALSE)-VLOOKUP('Pool Dropdown'!$B$4, Lookup1!$A$2:$C$28, 2,FALSE)+'Pool Dropdown'!E$5,'Pool Dropdown'!$C12), "")</f>
        <v>0</v>
      </c>
      <c r="F12" s="10">
        <f ca="1">IF(F$7&lt;&gt;"",OFFSET('Key Information 2017-18'!$E$6,VLOOKUP('Pool Dropdown'!$B$4, Lookup1!$A$2:$C$28,3,FALSE)-VLOOKUP('Pool Dropdown'!$B$4, Lookup1!$A$2:$C$28, 2,FALSE)+'Pool Dropdown'!F$5,'Pool Dropdown'!$C12), "")</f>
        <v>0</v>
      </c>
      <c r="G12" s="10">
        <f ca="1">IF(G$7&lt;&gt;"",OFFSET('Key Information 2017-18'!$E$6,VLOOKUP('Pool Dropdown'!$B$4, Lookup1!$A$2:$C$28,3,FALSE)-VLOOKUP('Pool Dropdown'!$B$4, Lookup1!$A$2:$C$28, 2,FALSE)+'Pool Dropdown'!G$5,'Pool Dropdown'!$C12), "")</f>
        <v>0</v>
      </c>
      <c r="H12" s="10">
        <f ca="1">IF(H$7&lt;&gt;"",OFFSET('Key Information 2017-18'!$E$6,VLOOKUP('Pool Dropdown'!$B$4, Lookup1!$A$2:$C$28,3,FALSE)-VLOOKUP('Pool Dropdown'!$B$4, Lookup1!$A$2:$C$28, 2,FALSE)+'Pool Dropdown'!H$5,'Pool Dropdown'!$C12), "")</f>
        <v>0</v>
      </c>
      <c r="I12" s="10">
        <f ca="1">IF(I$7&lt;&gt;"",OFFSET('Key Information 2017-18'!$E$6,VLOOKUP('Pool Dropdown'!$B$4, Lookup1!$A$2:$C$28,3,FALSE)-VLOOKUP('Pool Dropdown'!$B$4, Lookup1!$A$2:$C$28, 2,FALSE)+'Pool Dropdown'!I$5,'Pool Dropdown'!$C12), "")</f>
        <v>8.3772625721231675E-2</v>
      </c>
      <c r="J12" s="10" t="str">
        <f ca="1">IF(J$7&lt;&gt;"",OFFSET('Key Information 2017-18'!$E$6,VLOOKUP('Pool Dropdown'!$B$4, Lookup1!$A$2:$C$28,3,FALSE)-VLOOKUP('Pool Dropdown'!$B$4, Lookup1!$A$2:$C$28, 2,FALSE)+'Pool Dropdown'!J$5,'Pool Dropdown'!$C12), "")</f>
        <v/>
      </c>
      <c r="K12" s="10" t="str">
        <f ca="1">IF(K$7&lt;&gt;"",OFFSET('Key Information 2017-18'!$E$6,VLOOKUP('Pool Dropdown'!$B$4, Lookup1!$A$2:$C$28,3,FALSE)-VLOOKUP('Pool Dropdown'!$B$4, Lookup1!$A$2:$C$28, 2,FALSE)+'Pool Dropdown'!K$5,'Pool Dropdown'!$C12), "")</f>
        <v/>
      </c>
      <c r="L12" s="10" t="str">
        <f ca="1">IF(L$7&lt;&gt;"",OFFSET('Key Information 2017-18'!$E$6,VLOOKUP('Pool Dropdown'!$B$4, Lookup1!$A$2:$C$28,3,FALSE)-VLOOKUP('Pool Dropdown'!$B$4, Lookup1!$A$2:$C$28, 2,FALSE)+'Pool Dropdown'!L$5,'Pool Dropdown'!$C12), "")</f>
        <v/>
      </c>
      <c r="M12" s="10" t="str">
        <f ca="1">IF(M$7&lt;&gt;"",OFFSET('Key Information 2017-18'!$E$6,VLOOKUP('Pool Dropdown'!$B$4, Lookup1!$A$2:$C$28,3,FALSE)-VLOOKUP('Pool Dropdown'!$B$4, Lookup1!$A$2:$C$28, 2,FALSE)+'Pool Dropdown'!M$5,'Pool Dropdown'!$C12), "")</f>
        <v/>
      </c>
      <c r="N12" s="10" t="str">
        <f ca="1">IF(N$7&lt;&gt;"",OFFSET('Key Information 2017-18'!$E$6,VLOOKUP('Pool Dropdown'!$B$4, Lookup1!$A$2:$C$28,3,FALSE)-VLOOKUP('Pool Dropdown'!$B$4, Lookup1!$A$2:$C$28, 2,FALSE)+'Pool Dropdown'!N$5,'Pool Dropdown'!$C12), "")</f>
        <v/>
      </c>
      <c r="O12" s="10" t="str">
        <f ca="1">IF(O$7&lt;&gt;"",OFFSET('Key Information 2017-18'!$E$6,VLOOKUP('Pool Dropdown'!$B$4, Lookup1!$A$2:$C$28,3,FALSE)-VLOOKUP('Pool Dropdown'!$B$4, Lookup1!$A$2:$C$28, 2,FALSE)+'Pool Dropdown'!O$5,'Pool Dropdown'!$C12), "")</f>
        <v/>
      </c>
      <c r="P12" s="10" t="str">
        <f ca="1">IF(P$7&lt;&gt;"",OFFSET('Key Information 2017-18'!$E$6,VLOOKUP('Pool Dropdown'!$B$4, Lookup1!$A$2:$C$28,3,FALSE)-VLOOKUP('Pool Dropdown'!$B$4, Lookup1!$A$2:$C$28, 2,FALSE)+'Pool Dropdown'!P$5,'Pool Dropdown'!$C12), "")</f>
        <v/>
      </c>
    </row>
    <row r="13" spans="1:20" x14ac:dyDescent="0.25">
      <c r="B13" s="3"/>
      <c r="C13" s="50"/>
      <c r="D13" s="3"/>
    </row>
    <row r="14" spans="1:20" x14ac:dyDescent="0.25">
      <c r="B14" s="3"/>
      <c r="C14" s="17"/>
      <c r="D14" s="3"/>
    </row>
    <row r="15" spans="1:20" x14ac:dyDescent="0.25">
      <c r="A15" s="24" t="s">
        <v>637</v>
      </c>
      <c r="B15" s="24"/>
      <c r="C15" s="24"/>
      <c r="D15" s="24"/>
      <c r="E15" s="25"/>
      <c r="F15" s="25"/>
      <c r="G15" s="25"/>
      <c r="H15" s="25"/>
      <c r="I15" s="25"/>
      <c r="J15" s="25"/>
      <c r="K15" s="25"/>
      <c r="L15" s="17"/>
    </row>
    <row r="16" spans="1:20" x14ac:dyDescent="0.25">
      <c r="B16" s="3"/>
      <c r="C16" s="17"/>
      <c r="D16" s="3"/>
    </row>
    <row r="17" spans="1:39" ht="16.5" thickBot="1" x14ac:dyDescent="0.3">
      <c r="A17" s="18"/>
      <c r="B17" s="18" t="s">
        <v>416</v>
      </c>
      <c r="C17" s="51"/>
      <c r="D17" s="3"/>
    </row>
    <row r="18" spans="1:39" ht="16.5" thickBot="1" x14ac:dyDescent="0.3">
      <c r="A18" s="3" t="s">
        <v>417</v>
      </c>
      <c r="B18" s="42" t="s">
        <v>641</v>
      </c>
      <c r="C18" s="17"/>
      <c r="D18" s="3"/>
    </row>
    <row r="19" spans="1:39" x14ac:dyDescent="0.25">
      <c r="B19" s="3"/>
      <c r="C19" s="50"/>
      <c r="D19" s="45">
        <v>0</v>
      </c>
      <c r="E19" s="45">
        <v>1</v>
      </c>
      <c r="F19" s="45">
        <v>2</v>
      </c>
      <c r="G19" s="45">
        <v>3</v>
      </c>
      <c r="H19" s="45">
        <v>4</v>
      </c>
      <c r="I19" s="45">
        <v>5</v>
      </c>
      <c r="J19" s="45">
        <v>6</v>
      </c>
      <c r="K19" s="45">
        <v>7</v>
      </c>
      <c r="L19" s="45">
        <v>8</v>
      </c>
      <c r="M19" s="45">
        <v>9</v>
      </c>
      <c r="N19" s="45">
        <v>10</v>
      </c>
      <c r="O19" s="45">
        <v>11</v>
      </c>
      <c r="P19" s="45">
        <v>12</v>
      </c>
      <c r="Q19" s="45">
        <v>13</v>
      </c>
      <c r="R19" s="45">
        <v>14</v>
      </c>
      <c r="S19" s="45">
        <v>15</v>
      </c>
      <c r="T19" s="45">
        <v>16</v>
      </c>
      <c r="U19" s="45">
        <v>17</v>
      </c>
      <c r="V19" s="45">
        <v>18</v>
      </c>
      <c r="W19" s="45">
        <v>19</v>
      </c>
      <c r="X19" s="45">
        <v>20</v>
      </c>
      <c r="Y19" s="45">
        <v>21</v>
      </c>
      <c r="Z19" s="45">
        <v>22</v>
      </c>
      <c r="AA19" s="45">
        <v>23</v>
      </c>
      <c r="AB19" s="45">
        <v>24</v>
      </c>
      <c r="AC19" s="45">
        <v>25</v>
      </c>
      <c r="AD19" s="45">
        <v>26</v>
      </c>
      <c r="AE19" s="45">
        <v>27</v>
      </c>
      <c r="AF19" s="45">
        <v>28</v>
      </c>
      <c r="AG19" s="45">
        <v>29</v>
      </c>
      <c r="AH19" s="45">
        <v>30</v>
      </c>
      <c r="AI19" s="45">
        <v>31</v>
      </c>
      <c r="AJ19" s="45">
        <v>32</v>
      </c>
      <c r="AK19" s="45">
        <v>33</v>
      </c>
      <c r="AL19" s="45">
        <v>34</v>
      </c>
      <c r="AM19" s="45"/>
    </row>
    <row r="20" spans="1:39" x14ac:dyDescent="0.25">
      <c r="B20" s="3"/>
      <c r="C20" s="3"/>
      <c r="D20" s="3"/>
    </row>
    <row r="21" spans="1:39" ht="65.25" customHeight="1" x14ac:dyDescent="0.25">
      <c r="A21" s="19"/>
      <c r="B21" s="20" t="s">
        <v>418</v>
      </c>
      <c r="C21" s="46"/>
      <c r="D21" s="21" t="str">
        <f ca="1">IF(D$19&lt;VLOOKUP($B$18, Lookup1!$A$31:$C$61, 2, FALSE), OFFSET('Key Information 2018-19'!$C$6, VLOOKUP($B$18, Lookup1!$A$31:$C$61, 3, FALSE)-VLOOKUP('Pool Dropdown'!$B$18, Lookup1!$A$31:$C$61, 2, FALSE)+D$19, 0), IF(D$19=VLOOKUP('Pool Dropdown'!$B$18, Lookup1!$A$31:$C$61, 2, FALSE), "Total for pool", ""))</f>
        <v>Bracknell Forest</v>
      </c>
      <c r="E21" s="21" t="str">
        <f ca="1">IF(E$19&lt;VLOOKUP($B$18, Lookup1!$A$31:$C$61, 2, FALSE), OFFSET('Key Information 2018-19'!$C$6, VLOOKUP($B$18, Lookup1!$A$31:$C$61, 3, FALSE)-VLOOKUP('Pool Dropdown'!$B$18, Lookup1!$A$31:$C$61, 2, FALSE)+E$19, 0), IF(E$19=VLOOKUP('Pool Dropdown'!$B$18, Lookup1!$A$31:$C$61, 2, FALSE), "Total for pool", ""))</f>
        <v>Reading</v>
      </c>
      <c r="F21" s="21" t="str">
        <f ca="1">IF(F$19&lt;VLOOKUP($B$18, Lookup1!$A$31:$C$61, 2, FALSE), OFFSET('Key Information 2018-19'!$C$6, VLOOKUP($B$18, Lookup1!$A$31:$C$61, 3, FALSE)-VLOOKUP('Pool Dropdown'!$B$18, Lookup1!$A$31:$C$61, 2, FALSE)+F$19, 0), IF(F$19=VLOOKUP('Pool Dropdown'!$B$18, Lookup1!$A$31:$C$61, 2, FALSE), "Total for pool", ""))</f>
        <v>Slough</v>
      </c>
      <c r="G21" s="21" t="str">
        <f ca="1">IF(G$19&lt;VLOOKUP($B$18, Lookup1!$A$31:$C$61, 2, FALSE), OFFSET('Key Information 2018-19'!$C$6, VLOOKUP($B$18, Lookup1!$A$31:$C$61, 3, FALSE)-VLOOKUP('Pool Dropdown'!$B$18, Lookup1!$A$31:$C$61, 2, FALSE)+G$19, 0), IF(G$19=VLOOKUP('Pool Dropdown'!$B$18, Lookup1!$A$31:$C$61, 2, FALSE), "Total for pool", ""))</f>
        <v>West Berkshire</v>
      </c>
      <c r="H21" s="21" t="str">
        <f ca="1">IF(H$19&lt;VLOOKUP($B$18, Lookup1!$A$31:$C$61, 2, FALSE), OFFSET('Key Information 2018-19'!$C$6, VLOOKUP($B$18, Lookup1!$A$31:$C$61, 3, FALSE)-VLOOKUP('Pool Dropdown'!$B$18, Lookup1!$A$31:$C$61, 2, FALSE)+H$19, 0), IF(H$19=VLOOKUP('Pool Dropdown'!$B$18, Lookup1!$A$31:$C$61, 2, FALSE), "Total for pool", ""))</f>
        <v>Windsor and Maidenhead</v>
      </c>
      <c r="I21" s="21" t="str">
        <f ca="1">IF(I$19&lt;VLOOKUP($B$18, Lookup1!$A$31:$C$61, 2, FALSE), OFFSET('Key Information 2018-19'!$C$6, VLOOKUP($B$18, Lookup1!$A$31:$C$61, 3, FALSE)-VLOOKUP('Pool Dropdown'!$B$18, Lookup1!$A$31:$C$61, 2, FALSE)+I$19, 0), IF(I$19=VLOOKUP('Pool Dropdown'!$B$18, Lookup1!$A$31:$C$61, 2, FALSE), "Total for pool", ""))</f>
        <v>Wokingham</v>
      </c>
      <c r="J21" s="21" t="str">
        <f ca="1">IF(J$19&lt;VLOOKUP($B$18, Lookup1!$A$31:$C$61, 2, FALSE), OFFSET('Key Information 2018-19'!$C$6, VLOOKUP($B$18, Lookup1!$A$31:$C$61, 3, FALSE)-VLOOKUP('Pool Dropdown'!$B$18, Lookup1!$A$31:$C$61, 2, FALSE)+J$19, 0), IF(J$19=VLOOKUP('Pool Dropdown'!$B$18, Lookup1!$A$31:$C$61, 2, FALSE), "Total for pool", ""))</f>
        <v>Total for pool</v>
      </c>
      <c r="K21" s="21" t="str">
        <f ca="1">IF(K$19&lt;VLOOKUP($B$18, Lookup1!$A$31:$C$61, 2, FALSE), OFFSET('Key Information 2018-19'!$C$6, VLOOKUP($B$18, Lookup1!$A$31:$C$61, 3, FALSE)-VLOOKUP('Pool Dropdown'!$B$18, Lookup1!$A$31:$C$61, 2, FALSE)+K$19, 0), IF(K$19=VLOOKUP('Pool Dropdown'!$B$18, Lookup1!$A$31:$C$61, 2, FALSE), "Total for pool", ""))</f>
        <v/>
      </c>
      <c r="L21" s="21" t="str">
        <f ca="1">IF(L$19&lt;VLOOKUP($B$18, Lookup1!$A$31:$C$61, 2, FALSE), OFFSET('Key Information 2018-19'!$C$6, VLOOKUP($B$18, Lookup1!$A$31:$C$61, 3, FALSE)-VLOOKUP('Pool Dropdown'!$B$18, Lookup1!$A$31:$C$61, 2, FALSE)+L$19, 0), IF(L$19=VLOOKUP('Pool Dropdown'!$B$18, Lookup1!$A$31:$C$61, 2, FALSE), "Total for pool", ""))</f>
        <v/>
      </c>
      <c r="M21" s="21" t="str">
        <f ca="1">IF(M$19&lt;VLOOKUP($B$18, Lookup1!$A$31:$C$61, 2, FALSE), OFFSET('Key Information 2018-19'!$C$6, VLOOKUP($B$18, Lookup1!$A$31:$C$61, 3, FALSE)-VLOOKUP('Pool Dropdown'!$B$18, Lookup1!$A$31:$C$61, 2, FALSE)+M$19, 0), IF(M$19=VLOOKUP('Pool Dropdown'!$B$18, Lookup1!$A$31:$C$61, 2, FALSE), "Total for pool", ""))</f>
        <v/>
      </c>
      <c r="N21" s="21" t="str">
        <f ca="1">IF(N$19&lt;VLOOKUP($B$18, Lookup1!$A$31:$C$61, 2, FALSE), OFFSET('Key Information 2018-19'!$C$6, VLOOKUP($B$18, Lookup1!$A$31:$C$61, 3, FALSE)-VLOOKUP('Pool Dropdown'!$B$18, Lookup1!$A$31:$C$61, 2, FALSE)+N$19, 0), IF(N$19=VLOOKUP('Pool Dropdown'!$B$18, Lookup1!$A$31:$C$61, 2, FALSE), "Total for pool", ""))</f>
        <v/>
      </c>
      <c r="O21" s="21" t="str">
        <f ca="1">IF(O$19&lt;VLOOKUP($B$18, Lookup1!$A$31:$C$61, 2, FALSE), OFFSET('Key Information 2018-19'!$C$6, VLOOKUP($B$18, Lookup1!$A$31:$C$61, 3, FALSE)-VLOOKUP('Pool Dropdown'!$B$18, Lookup1!$A$31:$C$61, 2, FALSE)+O$19, 0), IF(O$19=VLOOKUP('Pool Dropdown'!$B$18, Lookup1!$A$31:$C$61, 2, FALSE), "Total for pool", ""))</f>
        <v/>
      </c>
      <c r="P21" s="21" t="str">
        <f ca="1">IF(P$19&lt;VLOOKUP($B$18, Lookup1!$A$31:$C$61, 2, FALSE), OFFSET('Key Information 2018-19'!$C$6, VLOOKUP($B$18, Lookup1!$A$31:$C$61, 3, FALSE)-VLOOKUP('Pool Dropdown'!$B$18, Lookup1!$A$31:$C$61, 2, FALSE)+P$19, 0), IF(P$19=VLOOKUP('Pool Dropdown'!$B$18, Lookup1!$A$31:$C$61, 2, FALSE), "Total for pool", ""))</f>
        <v/>
      </c>
      <c r="Q21" s="21" t="str">
        <f ca="1">IF(Q$19&lt;VLOOKUP($B$18, Lookup1!$A$31:$C$61, 2, FALSE), OFFSET('Key Information 2018-19'!$C$6, VLOOKUP($B$18, Lookup1!$A$31:$C$61, 3, FALSE)-VLOOKUP('Pool Dropdown'!$B$18, Lookup1!$A$31:$C$61, 2, FALSE)+Q$19, 0), IF(Q$19=VLOOKUP('Pool Dropdown'!$B$18, Lookup1!$A$31:$C$61, 2, FALSE), "Total for pool", ""))</f>
        <v/>
      </c>
      <c r="R21" s="21" t="str">
        <f ca="1">IF(R$19&lt;VLOOKUP($B$18, Lookup1!$A$31:$C$61, 2, FALSE), OFFSET('Key Information 2018-19'!$C$6, VLOOKUP($B$18, Lookup1!$A$31:$C$61, 3, FALSE)-VLOOKUP('Pool Dropdown'!$B$18, Lookup1!$A$31:$C$61, 2, FALSE)+R$19, 0), IF(R$19=VLOOKUP('Pool Dropdown'!$B$18, Lookup1!$A$31:$C$61, 2, FALSE), "Total for pool", ""))</f>
        <v/>
      </c>
      <c r="S21" s="21" t="str">
        <f ca="1">IF(S$19&lt;VLOOKUP($B$18, Lookup1!$A$31:$C$61, 2, FALSE), OFFSET('Key Information 2018-19'!$C$6, VLOOKUP($B$18, Lookup1!$A$31:$C$61, 3, FALSE)-VLOOKUP('Pool Dropdown'!$B$18, Lookup1!$A$31:$C$61, 2, FALSE)+S$19, 0), IF(S$19=VLOOKUP('Pool Dropdown'!$B$18, Lookup1!$A$31:$C$61, 2, FALSE), "Total for pool", ""))</f>
        <v/>
      </c>
      <c r="T21" s="21" t="str">
        <f ca="1">IF(T$19&lt;VLOOKUP($B$18, Lookup1!$A$31:$C$61, 2, FALSE), OFFSET('Key Information 2018-19'!$C$6, VLOOKUP($B$18, Lookup1!$A$31:$C$61, 3, FALSE)-VLOOKUP('Pool Dropdown'!$B$18, Lookup1!$A$31:$C$61, 2, FALSE)+T$19, 0), IF(T$19=VLOOKUP('Pool Dropdown'!$B$18, Lookup1!$A$31:$C$61, 2, FALSE), "Total for pool", ""))</f>
        <v/>
      </c>
      <c r="U21" s="21" t="str">
        <f ca="1">IF(U$19&lt;VLOOKUP($B$18, Lookup1!$A$31:$C$61, 2, FALSE), OFFSET('Key Information 2018-19'!$C$6, VLOOKUP($B$18, Lookup1!$A$31:$C$61, 3, FALSE)-VLOOKUP('Pool Dropdown'!$B$18, Lookup1!$A$31:$C$61, 2, FALSE)+U$19, 0), IF(U$19=VLOOKUP('Pool Dropdown'!$B$18, Lookup1!$A$31:$C$61, 2, FALSE), "Total for pool", ""))</f>
        <v/>
      </c>
      <c r="V21" s="21" t="str">
        <f ca="1">IF(V$19&lt;VLOOKUP($B$18, Lookup1!$A$31:$C$61, 2, FALSE), OFFSET('Key Information 2018-19'!$C$6, VLOOKUP($B$18, Lookup1!$A$31:$C$61, 3, FALSE)-VLOOKUP('Pool Dropdown'!$B$18, Lookup1!$A$31:$C$61, 2, FALSE)+V$19, 0), IF(V$19=VLOOKUP('Pool Dropdown'!$B$18, Lookup1!$A$31:$C$61, 2, FALSE), "Total for pool", ""))</f>
        <v/>
      </c>
      <c r="W21" s="21" t="str">
        <f ca="1">IF(W$19&lt;VLOOKUP($B$18, Lookup1!$A$31:$C$61, 2, FALSE), OFFSET('Key Information 2018-19'!$C$6, VLOOKUP($B$18, Lookup1!$A$31:$C$61, 3, FALSE)-VLOOKUP('Pool Dropdown'!$B$18, Lookup1!$A$31:$C$61, 2, FALSE)+W$19, 0), IF(W$19=VLOOKUP('Pool Dropdown'!$B$18, Lookup1!$A$31:$C$61, 2, FALSE), "Total for pool", ""))</f>
        <v/>
      </c>
      <c r="X21" s="21" t="str">
        <f ca="1">IF(X$19&lt;VLOOKUP($B$18, Lookup1!$A$31:$C$61, 2, FALSE), OFFSET('Key Information 2018-19'!$C$6, VLOOKUP($B$18, Lookup1!$A$31:$C$61, 3, FALSE)-VLOOKUP('Pool Dropdown'!$B$18, Lookup1!$A$31:$C$61, 2, FALSE)+X$19, 0), IF(X$19=VLOOKUP('Pool Dropdown'!$B$18, Lookup1!$A$31:$C$61, 2, FALSE), "Total for pool", ""))</f>
        <v/>
      </c>
      <c r="Y21" s="21" t="str">
        <f ca="1">IF(Y$19&lt;VLOOKUP($B$18, Lookup1!$A$31:$C$61, 2, FALSE), OFFSET('Key Information 2018-19'!$C$6, VLOOKUP($B$18, Lookup1!$A$31:$C$61, 3, FALSE)-VLOOKUP('Pool Dropdown'!$B$18, Lookup1!$A$31:$C$61, 2, FALSE)+Y$19, 0), IF(Y$19=VLOOKUP('Pool Dropdown'!$B$18, Lookup1!$A$31:$C$61, 2, FALSE), "Total for pool", ""))</f>
        <v/>
      </c>
      <c r="Z21" s="21" t="str">
        <f ca="1">IF(Z$19&lt;VLOOKUP($B$18, Lookup1!$A$31:$C$61, 2, FALSE), OFFSET('Key Information 2018-19'!$C$6, VLOOKUP($B$18, Lookup1!$A$31:$C$61, 3, FALSE)-VLOOKUP('Pool Dropdown'!$B$18, Lookup1!$A$31:$C$61, 2, FALSE)+Z$19, 0), IF(Z$19=VLOOKUP('Pool Dropdown'!$B$18, Lookup1!$A$31:$C$61, 2, FALSE), "Total for pool", ""))</f>
        <v/>
      </c>
      <c r="AA21" s="21" t="str">
        <f ca="1">IF(AA$19&lt;VLOOKUP($B$18, Lookup1!$A$31:$C$61, 2, FALSE), OFFSET('Key Information 2018-19'!$C$6, VLOOKUP($B$18, Lookup1!$A$31:$C$61, 3, FALSE)-VLOOKUP('Pool Dropdown'!$B$18, Lookup1!$A$31:$C$61, 2, FALSE)+AA$19, 0), IF(AA$19=VLOOKUP('Pool Dropdown'!$B$18, Lookup1!$A$31:$C$61, 2, FALSE), "Total for pool", ""))</f>
        <v/>
      </c>
      <c r="AB21" s="21" t="str">
        <f ca="1">IF(AB$19&lt;VLOOKUP($B$18, Lookup1!$A$31:$C$61, 2, FALSE), OFFSET('Key Information 2018-19'!$C$6, VLOOKUP($B$18, Lookup1!$A$31:$C$61, 3, FALSE)-VLOOKUP('Pool Dropdown'!$B$18, Lookup1!$A$31:$C$61, 2, FALSE)+AB$19, 0), IF(AB$19=VLOOKUP('Pool Dropdown'!$B$18, Lookup1!$A$31:$C$61, 2, FALSE), "Total for pool", ""))</f>
        <v/>
      </c>
      <c r="AC21" s="21" t="str">
        <f ca="1">IF(AC$19&lt;VLOOKUP($B$18, Lookup1!$A$31:$C$61, 2, FALSE), OFFSET('Key Information 2018-19'!$C$6, VLOOKUP($B$18, Lookup1!$A$31:$C$61, 3, FALSE)-VLOOKUP('Pool Dropdown'!$B$18, Lookup1!$A$31:$C$61, 2, FALSE)+AC$19, 0), IF(AC$19=VLOOKUP('Pool Dropdown'!$B$18, Lookup1!$A$31:$C$61, 2, FALSE), "Total for pool", ""))</f>
        <v/>
      </c>
      <c r="AD21" s="21" t="str">
        <f ca="1">IF(AD$19&lt;VLOOKUP($B$18, Lookup1!$A$31:$C$61, 2, FALSE), OFFSET('Key Information 2018-19'!$C$6, VLOOKUP($B$18, Lookup1!$A$31:$C$61, 3, FALSE)-VLOOKUP('Pool Dropdown'!$B$18, Lookup1!$A$31:$C$61, 2, FALSE)+AD$19, 0), IF(AD$19=VLOOKUP('Pool Dropdown'!$B$18, Lookup1!$A$31:$C$61, 2, FALSE), "Total for pool", ""))</f>
        <v/>
      </c>
      <c r="AE21" s="21" t="str">
        <f ca="1">IF(AE$19&lt;VLOOKUP($B$18, Lookup1!$A$31:$C$61, 2, FALSE), OFFSET('Key Information 2018-19'!$C$6, VLOOKUP($B$18, Lookup1!$A$31:$C$61, 3, FALSE)-VLOOKUP('Pool Dropdown'!$B$18, Lookup1!$A$31:$C$61, 2, FALSE)+AE$19, 0), IF(AE$19=VLOOKUP('Pool Dropdown'!$B$18, Lookup1!$A$31:$C$61, 2, FALSE), "Total for pool", ""))</f>
        <v/>
      </c>
      <c r="AF21" s="21" t="str">
        <f ca="1">IF(AF$19&lt;VLOOKUP($B$18, Lookup1!$A$31:$C$61, 2, FALSE), OFFSET('Key Information 2018-19'!$C$6, VLOOKUP($B$18, Lookup1!$A$31:$C$61, 3, FALSE)-VLOOKUP('Pool Dropdown'!$B$18, Lookup1!$A$31:$C$61, 2, FALSE)+AF$19, 0), IF(AF$19=VLOOKUP('Pool Dropdown'!$B$18, Lookup1!$A$31:$C$61, 2, FALSE), "Total for pool", ""))</f>
        <v/>
      </c>
      <c r="AG21" s="21" t="str">
        <f ca="1">IF(AG$19&lt;VLOOKUP($B$18, Lookup1!$A$31:$C$61, 2, FALSE), OFFSET('Key Information 2018-19'!$C$6, VLOOKUP($B$18, Lookup1!$A$31:$C$61, 3, FALSE)-VLOOKUP('Pool Dropdown'!$B$18, Lookup1!$A$31:$C$61, 2, FALSE)+AG$19, 0), IF(AG$19=VLOOKUP('Pool Dropdown'!$B$18, Lookup1!$A$31:$C$61, 2, FALSE), "Total for pool", ""))</f>
        <v/>
      </c>
      <c r="AH21" s="21" t="str">
        <f ca="1">IF(AH$19&lt;VLOOKUP($B$18, Lookup1!$A$31:$C$61, 2, FALSE), OFFSET('Key Information 2018-19'!$C$6, VLOOKUP($B$18, Lookup1!$A$31:$C$61, 3, FALSE)-VLOOKUP('Pool Dropdown'!$B$18, Lookup1!$A$31:$C$61, 2, FALSE)+AH$19, 0), IF(AH$19=VLOOKUP('Pool Dropdown'!$B$18, Lookup1!$A$31:$C$61, 2, FALSE), "Total for pool", ""))</f>
        <v/>
      </c>
      <c r="AI21" s="21" t="str">
        <f ca="1">IF(AI$19&lt;VLOOKUP($B$18, Lookup1!$A$31:$C$61, 2, FALSE), OFFSET('Key Information 2018-19'!$C$6, VLOOKUP($B$18, Lookup1!$A$31:$C$61, 3, FALSE)-VLOOKUP('Pool Dropdown'!$B$18, Lookup1!$A$31:$C$61, 2, FALSE)+AI$19, 0), IF(AI$19=VLOOKUP('Pool Dropdown'!$B$18, Lookup1!$A$31:$C$61, 2, FALSE), "Total for pool", ""))</f>
        <v/>
      </c>
      <c r="AJ21" s="21" t="str">
        <f ca="1">IF(AJ$19&lt;VLOOKUP($B$18, Lookup1!$A$31:$C$61, 2, FALSE), OFFSET('Key Information 2018-19'!$C$6, VLOOKUP($B$18, Lookup1!$A$31:$C$61, 3, FALSE)-VLOOKUP('Pool Dropdown'!$B$18, Lookup1!$A$31:$C$61, 2, FALSE)+AJ$19, 0), IF(AJ$19=VLOOKUP('Pool Dropdown'!$B$18, Lookup1!$A$31:$C$61, 2, FALSE), "Total for pool", ""))</f>
        <v/>
      </c>
      <c r="AK21" s="21" t="str">
        <f ca="1">IF(AK$19&lt;VLOOKUP($B$18, Lookup1!$A$31:$C$61, 2, FALSE), OFFSET('Key Information 2018-19'!$C$6, VLOOKUP($B$18, Lookup1!$A$31:$C$61, 3, FALSE)-VLOOKUP('Pool Dropdown'!$B$18, Lookup1!$A$31:$C$61, 2, FALSE)+AK$19, 0), IF(AK$19=VLOOKUP('Pool Dropdown'!$B$18, Lookup1!$A$31:$C$61, 2, FALSE), "Total for pool", ""))</f>
        <v/>
      </c>
      <c r="AL21" s="21" t="str">
        <f ca="1">IF(AL$19&lt;VLOOKUP($B$18, Lookup1!$A$31:$C$61, 2, FALSE), OFFSET('Key Information 2018-19'!$C$6, VLOOKUP($B$18, Lookup1!$A$31:$C$61, 3, FALSE)-VLOOKUP('Pool Dropdown'!$B$18, Lookup1!$A$31:$C$61, 2, FALSE)+AL$19, 0), IF(AL$19=VLOOKUP('Pool Dropdown'!$B$18, Lookup1!$A$31:$C$61, 2, FALSE), "Total for pool", ""))</f>
        <v/>
      </c>
    </row>
    <row r="22" spans="1:39" x14ac:dyDescent="0.25">
      <c r="B22" s="3"/>
      <c r="C22" s="45"/>
      <c r="D22" s="3"/>
    </row>
    <row r="23" spans="1:39" ht="18" x14ac:dyDescent="0.25">
      <c r="B23" s="22" t="s">
        <v>688</v>
      </c>
      <c r="C23" s="43">
        <v>0</v>
      </c>
      <c r="D23" s="10">
        <f ca="1">IF(D$21&lt;&gt;"",OFFSET('Key Information 2018-19'!$F$6,VLOOKUP('Pool Dropdown'!$B$18, Lookup1!$A$31:$C$61,3,FALSE)-VLOOKUP('Pool Dropdown'!$B$18, Lookup1!$A$31:$C$61, 2,FALSE)+'Pool Dropdown'!D$19,'Pool Dropdown'!$C23), "")</f>
        <v>20.635515552838157</v>
      </c>
      <c r="E23" s="10">
        <f ca="1">IF(E$21&lt;&gt;"",OFFSET('Key Information 2018-19'!$F$6,VLOOKUP('Pool Dropdown'!$B$18, Lookup1!$A$31:$C$61,3,FALSE)-VLOOKUP('Pool Dropdown'!$B$18, Lookup1!$A$31:$C$61, 2,FALSE)+'Pool Dropdown'!E$19,'Pool Dropdown'!$C23), "")</f>
        <v>35.735714774908168</v>
      </c>
      <c r="F23" s="10">
        <f ca="1">IF(F$21&lt;&gt;"",OFFSET('Key Information 2018-19'!$F$6,VLOOKUP('Pool Dropdown'!$B$18, Lookup1!$A$31:$C$61,3,FALSE)-VLOOKUP('Pool Dropdown'!$B$18, Lookup1!$A$31:$C$61, 2,FALSE)+'Pool Dropdown'!F$19,'Pool Dropdown'!$C23), "")</f>
        <v>38.808855089167025</v>
      </c>
      <c r="G23" s="10">
        <f ca="1">IF(G$21&lt;&gt;"",OFFSET('Key Information 2018-19'!$F$6,VLOOKUP('Pool Dropdown'!$B$18, Lookup1!$A$31:$C$61,3,FALSE)-VLOOKUP('Pool Dropdown'!$B$18, Lookup1!$A$31:$C$61, 2,FALSE)+'Pool Dropdown'!G$19,'Pool Dropdown'!$C23), "")</f>
        <v>17.531586663639438</v>
      </c>
      <c r="H23" s="10">
        <f ca="1">IF(H$21&lt;&gt;"",OFFSET('Key Information 2018-19'!$F$6,VLOOKUP('Pool Dropdown'!$B$18, Lookup1!$A$31:$C$61,3,FALSE)-VLOOKUP('Pool Dropdown'!$B$18, Lookup1!$A$31:$C$61, 2,FALSE)+'Pool Dropdown'!H$19,'Pool Dropdown'!$C23), "")</f>
        <v>12.794217908092177</v>
      </c>
      <c r="I23" s="10">
        <f ca="1">IF(I$21&lt;&gt;"",OFFSET('Key Information 2018-19'!$F$6,VLOOKUP('Pool Dropdown'!$B$18, Lookup1!$A$31:$C$61,3,FALSE)-VLOOKUP('Pool Dropdown'!$B$18, Lookup1!$A$31:$C$61, 2,FALSE)+'Pool Dropdown'!I$19,'Pool Dropdown'!$C23), "")</f>
        <v>13.583676081846013</v>
      </c>
      <c r="J23" s="10">
        <f ca="1">IF(J$21&lt;&gt;"",OFFSET('Key Information 2018-19'!$F$6,VLOOKUP('Pool Dropdown'!$B$18, Lookup1!$A$31:$C$61,3,FALSE)-VLOOKUP('Pool Dropdown'!$B$18, Lookup1!$A$31:$C$61, 2,FALSE)+'Pool Dropdown'!J$19,'Pool Dropdown'!$C23), "")</f>
        <v>139.089566070491</v>
      </c>
      <c r="K23" s="10" t="str">
        <f ca="1">IF(K$21&lt;&gt;"",OFFSET('Key Information 2018-19'!$F$6,VLOOKUP('Pool Dropdown'!$B$18, Lookup1!$A$31:$C$61,3,FALSE)-VLOOKUP('Pool Dropdown'!$B$18, Lookup1!$A$31:$C$61, 2,FALSE)+'Pool Dropdown'!K$19,'Pool Dropdown'!$C23), "")</f>
        <v/>
      </c>
      <c r="L23" s="10" t="str">
        <f ca="1">IF(L$21&lt;&gt;"",OFFSET('Key Information 2018-19'!$F$6,VLOOKUP('Pool Dropdown'!$B$18, Lookup1!$A$31:$C$61,3,FALSE)-VLOOKUP('Pool Dropdown'!$B$18, Lookup1!$A$31:$C$61, 2,FALSE)+'Pool Dropdown'!L$19,'Pool Dropdown'!$C23), "")</f>
        <v/>
      </c>
      <c r="M23" s="10" t="str">
        <f ca="1">IF(M$21&lt;&gt;"",OFFSET('Key Information 2018-19'!$F$6,VLOOKUP('Pool Dropdown'!$B$18, Lookup1!$A$31:$C$61,3,FALSE)-VLOOKUP('Pool Dropdown'!$B$18, Lookup1!$A$31:$C$61, 2,FALSE)+'Pool Dropdown'!M$19,'Pool Dropdown'!$C23), "")</f>
        <v/>
      </c>
      <c r="N23" s="10" t="str">
        <f ca="1">IF(N$21&lt;&gt;"",OFFSET('Key Information 2018-19'!$F$6,VLOOKUP('Pool Dropdown'!$B$18, Lookup1!$A$31:$C$61,3,FALSE)-VLOOKUP('Pool Dropdown'!$B$18, Lookup1!$A$31:$C$61, 2,FALSE)+'Pool Dropdown'!N$19,'Pool Dropdown'!$C23), "")</f>
        <v/>
      </c>
      <c r="O23" s="10" t="str">
        <f ca="1">IF(O$21&lt;&gt;"",OFFSET('Key Information 2018-19'!$F$6,VLOOKUP('Pool Dropdown'!$B$18, Lookup1!$A$31:$C$61,3,FALSE)-VLOOKUP('Pool Dropdown'!$B$18, Lookup1!$A$31:$C$61, 2,FALSE)+'Pool Dropdown'!O$19,'Pool Dropdown'!$C23), "")</f>
        <v/>
      </c>
      <c r="P23" s="10" t="str">
        <f ca="1">IF(P$21&lt;&gt;"",OFFSET('Key Information 2018-19'!$F$6,VLOOKUP('Pool Dropdown'!$B$18, Lookup1!$A$31:$C$61,3,FALSE)-VLOOKUP('Pool Dropdown'!$B$18, Lookup1!$A$31:$C$61, 2,FALSE)+'Pool Dropdown'!P$19,'Pool Dropdown'!$C23), "")</f>
        <v/>
      </c>
      <c r="Q23" s="10" t="str">
        <f ca="1">IF(Q$21&lt;&gt;"",OFFSET('Key Information 2018-19'!$F$6,VLOOKUP('Pool Dropdown'!$B$18, Lookup1!$A$31:$C$61,3,FALSE)-VLOOKUP('Pool Dropdown'!$B$18, Lookup1!$A$31:$C$61, 2,FALSE)+'Pool Dropdown'!Q$19,'Pool Dropdown'!$C23), "")</f>
        <v/>
      </c>
      <c r="R23" s="10" t="str">
        <f ca="1">IF(R$21&lt;&gt;"",OFFSET('Key Information 2018-19'!$F$6,VLOOKUP('Pool Dropdown'!$B$18, Lookup1!$A$31:$C$61,3,FALSE)-VLOOKUP('Pool Dropdown'!$B$18, Lookup1!$A$31:$C$61, 2,FALSE)+'Pool Dropdown'!R$19,'Pool Dropdown'!$C23), "")</f>
        <v/>
      </c>
      <c r="S23" s="10" t="str">
        <f ca="1">IF(S$21&lt;&gt;"",OFFSET('Key Information 2018-19'!$F$6,VLOOKUP('Pool Dropdown'!$B$18, Lookup1!$A$31:$C$61,3,FALSE)-VLOOKUP('Pool Dropdown'!$B$18, Lookup1!$A$31:$C$61, 2,FALSE)+'Pool Dropdown'!S$19,'Pool Dropdown'!$C23), "")</f>
        <v/>
      </c>
      <c r="T23" s="10" t="str">
        <f ca="1">IF(T$21&lt;&gt;"",OFFSET('Key Information 2018-19'!$F$6,VLOOKUP('Pool Dropdown'!$B$18, Lookup1!$A$31:$C$61,3,FALSE)-VLOOKUP('Pool Dropdown'!$B$18, Lookup1!$A$31:$C$61, 2,FALSE)+'Pool Dropdown'!T$19,'Pool Dropdown'!$C23), "")</f>
        <v/>
      </c>
      <c r="U23" s="10" t="str">
        <f ca="1">IF(U$21&lt;&gt;"",OFFSET('Key Information 2018-19'!$F$6,VLOOKUP('Pool Dropdown'!$B$18, Lookup1!$A$31:$C$61,3,FALSE)-VLOOKUP('Pool Dropdown'!$B$18, Lookup1!$A$31:$C$61, 2,FALSE)+'Pool Dropdown'!U$19,'Pool Dropdown'!$C23), "")</f>
        <v/>
      </c>
      <c r="V23" s="10" t="str">
        <f ca="1">IF(V$21&lt;&gt;"",OFFSET('Key Information 2018-19'!$F$6,VLOOKUP('Pool Dropdown'!$B$18, Lookup1!$A$31:$C$61,3,FALSE)-VLOOKUP('Pool Dropdown'!$B$18, Lookup1!$A$31:$C$61, 2,FALSE)+'Pool Dropdown'!V$19,'Pool Dropdown'!$C23), "")</f>
        <v/>
      </c>
      <c r="W23" s="10" t="str">
        <f ca="1">IF(W$21&lt;&gt;"",OFFSET('Key Information 2018-19'!$F$6,VLOOKUP('Pool Dropdown'!$B$18, Lookup1!$A$31:$C$61,3,FALSE)-VLOOKUP('Pool Dropdown'!$B$18, Lookup1!$A$31:$C$61, 2,FALSE)+'Pool Dropdown'!W$19,'Pool Dropdown'!$C23), "")</f>
        <v/>
      </c>
      <c r="X23" s="10" t="str">
        <f ca="1">IF(X$21&lt;&gt;"",OFFSET('Key Information 2018-19'!$F$6,VLOOKUP('Pool Dropdown'!$B$18, Lookup1!$A$31:$C$61,3,FALSE)-VLOOKUP('Pool Dropdown'!$B$18, Lookup1!$A$31:$C$61, 2,FALSE)+'Pool Dropdown'!X$19,'Pool Dropdown'!$C23), "")</f>
        <v/>
      </c>
      <c r="Y23" s="10" t="str">
        <f ca="1">IF(Y$21&lt;&gt;"",OFFSET('Key Information 2018-19'!$F$6,VLOOKUP('Pool Dropdown'!$B$18, Lookup1!$A$31:$C$61,3,FALSE)-VLOOKUP('Pool Dropdown'!$B$18, Lookup1!$A$31:$C$61, 2,FALSE)+'Pool Dropdown'!Y$19,'Pool Dropdown'!$C23), "")</f>
        <v/>
      </c>
      <c r="Z23" s="10" t="str">
        <f ca="1">IF(Z$21&lt;&gt;"",OFFSET('Key Information 2018-19'!$F$6,VLOOKUP('Pool Dropdown'!$B$18, Lookup1!$A$31:$C$61,3,FALSE)-VLOOKUP('Pool Dropdown'!$B$18, Lookup1!$A$31:$C$61, 2,FALSE)+'Pool Dropdown'!Z$19,'Pool Dropdown'!$C23), "")</f>
        <v/>
      </c>
      <c r="AA23" s="10" t="str">
        <f ca="1">IF(AA$21&lt;&gt;"",OFFSET('Key Information 2018-19'!$F$6,VLOOKUP('Pool Dropdown'!$B$18, Lookup1!$A$31:$C$61,3,FALSE)-VLOOKUP('Pool Dropdown'!$B$18, Lookup1!$A$31:$C$61, 2,FALSE)+'Pool Dropdown'!AA$19,'Pool Dropdown'!$C23), "")</f>
        <v/>
      </c>
      <c r="AB23" s="10" t="str">
        <f ca="1">IF(AB$21&lt;&gt;"",OFFSET('Key Information 2018-19'!$F$6,VLOOKUP('Pool Dropdown'!$B$18, Lookup1!$A$31:$C$61,3,FALSE)-VLOOKUP('Pool Dropdown'!$B$18, Lookup1!$A$31:$C$61, 2,FALSE)+'Pool Dropdown'!AB$19,'Pool Dropdown'!$C23), "")</f>
        <v/>
      </c>
      <c r="AC23" s="10" t="str">
        <f ca="1">IF(AC$21&lt;&gt;"",OFFSET('Key Information 2018-19'!$F$6,VLOOKUP('Pool Dropdown'!$B$18, Lookup1!$A$31:$C$61,3,FALSE)-VLOOKUP('Pool Dropdown'!$B$18, Lookup1!$A$31:$C$61, 2,FALSE)+'Pool Dropdown'!AC$19,'Pool Dropdown'!$C23), "")</f>
        <v/>
      </c>
      <c r="AD23" s="10" t="str">
        <f ca="1">IF(AD$21&lt;&gt;"",OFFSET('Key Information 2018-19'!$F$6,VLOOKUP('Pool Dropdown'!$B$18, Lookup1!$A$31:$C$61,3,FALSE)-VLOOKUP('Pool Dropdown'!$B$18, Lookup1!$A$31:$C$61, 2,FALSE)+'Pool Dropdown'!AD$19,'Pool Dropdown'!$C23), "")</f>
        <v/>
      </c>
      <c r="AE23" s="10" t="str">
        <f ca="1">IF(AE$21&lt;&gt;"",OFFSET('Key Information 2018-19'!$F$6,VLOOKUP('Pool Dropdown'!$B$18, Lookup1!$A$31:$C$61,3,FALSE)-VLOOKUP('Pool Dropdown'!$B$18, Lookup1!$A$31:$C$61, 2,FALSE)+'Pool Dropdown'!AE$19,'Pool Dropdown'!$C23), "")</f>
        <v/>
      </c>
      <c r="AF23" s="10" t="str">
        <f ca="1">IF(AF$21&lt;&gt;"",OFFSET('Key Information 2018-19'!$F$6,VLOOKUP('Pool Dropdown'!$B$18, Lookup1!$A$31:$C$61,3,FALSE)-VLOOKUP('Pool Dropdown'!$B$18, Lookup1!$A$31:$C$61, 2,FALSE)+'Pool Dropdown'!AF$19,'Pool Dropdown'!$C23), "")</f>
        <v/>
      </c>
      <c r="AG23" s="10" t="str">
        <f ca="1">IF(AG$21&lt;&gt;"",OFFSET('Key Information 2018-19'!$F$6,VLOOKUP('Pool Dropdown'!$B$18, Lookup1!$A$31:$C$61,3,FALSE)-VLOOKUP('Pool Dropdown'!$B$18, Lookup1!$A$31:$C$61, 2,FALSE)+'Pool Dropdown'!AG$19,'Pool Dropdown'!$C23), "")</f>
        <v/>
      </c>
      <c r="AH23" s="10" t="str">
        <f ca="1">IF(AH$21&lt;&gt;"",OFFSET('Key Information 2018-19'!$F$6,VLOOKUP('Pool Dropdown'!$B$18, Lookup1!$A$31:$C$61,3,FALSE)-VLOOKUP('Pool Dropdown'!$B$18, Lookup1!$A$31:$C$61, 2,FALSE)+'Pool Dropdown'!AH$19,'Pool Dropdown'!$C23), "")</f>
        <v/>
      </c>
      <c r="AI23" s="10" t="str">
        <f ca="1">IF(AI$21&lt;&gt;"",OFFSET('Key Information 2018-19'!$F$6,VLOOKUP('Pool Dropdown'!$B$18, Lookup1!$A$31:$C$61,3,FALSE)-VLOOKUP('Pool Dropdown'!$B$18, Lookup1!$A$31:$C$61, 2,FALSE)+'Pool Dropdown'!AI$19,'Pool Dropdown'!$C23), "")</f>
        <v/>
      </c>
      <c r="AJ23" s="10" t="str">
        <f ca="1">IF(AJ$21&lt;&gt;"",OFFSET('Key Information 2018-19'!$F$6,VLOOKUP('Pool Dropdown'!$B$18, Lookup1!$A$31:$C$61,3,FALSE)-VLOOKUP('Pool Dropdown'!$B$18, Lookup1!$A$31:$C$61, 2,FALSE)+'Pool Dropdown'!AJ$19,'Pool Dropdown'!$C23), "")</f>
        <v/>
      </c>
      <c r="AK23" s="10" t="str">
        <f ca="1">IF(AK$21&lt;&gt;"",OFFSET('Key Information 2018-19'!$F$6,VLOOKUP('Pool Dropdown'!$B$18, Lookup1!$A$31:$C$61,3,FALSE)-VLOOKUP('Pool Dropdown'!$B$18, Lookup1!$A$31:$C$61, 2,FALSE)+'Pool Dropdown'!AK$19,'Pool Dropdown'!$C23), "")</f>
        <v/>
      </c>
      <c r="AL23" s="10" t="str">
        <f ca="1">IF(AL$21&lt;&gt;"",OFFSET('Key Information 2018-19'!$F$6,VLOOKUP('Pool Dropdown'!$B$18, Lookup1!$A$31:$C$61,3,FALSE)-VLOOKUP('Pool Dropdown'!$B$18, Lookup1!$A$31:$C$61, 2,FALSE)+'Pool Dropdown'!AL$19,'Pool Dropdown'!$C23), "")</f>
        <v/>
      </c>
    </row>
    <row r="24" spans="1:39" ht="18" x14ac:dyDescent="0.25">
      <c r="B24" s="22" t="s">
        <v>689</v>
      </c>
      <c r="C24" s="43">
        <v>1</v>
      </c>
      <c r="D24" s="10">
        <f ca="1">IF(D$21&lt;&gt;"",OFFSET('Key Information 2018-19'!$F$6,VLOOKUP('Pool Dropdown'!$B$18, Lookup1!$A$31:$C$61,3,FALSE)-VLOOKUP('Pool Dropdown'!$B$18, Lookup1!$A$31:$C$61, 2,FALSE)+'Pool Dropdown'!D$19,'Pool Dropdown'!$C24), "")</f>
        <v>20.016450086253013</v>
      </c>
      <c r="E24" s="10">
        <f ca="1">IF(E$21&lt;&gt;"",OFFSET('Key Information 2018-19'!$F$6,VLOOKUP('Pool Dropdown'!$B$18, Lookup1!$A$31:$C$61,3,FALSE)-VLOOKUP('Pool Dropdown'!$B$18, Lookup1!$A$31:$C$61, 2,FALSE)+'Pool Dropdown'!E$19,'Pool Dropdown'!$C24), "")</f>
        <v>34.663643331660921</v>
      </c>
      <c r="F24" s="10">
        <f ca="1">IF(F$21&lt;&gt;"",OFFSET('Key Information 2018-19'!$F$6,VLOOKUP('Pool Dropdown'!$B$18, Lookup1!$A$31:$C$61,3,FALSE)-VLOOKUP('Pool Dropdown'!$B$18, Lookup1!$A$31:$C$61, 2,FALSE)+'Pool Dropdown'!F$19,'Pool Dropdown'!$C24), "")</f>
        <v>37.644589436492012</v>
      </c>
      <c r="G24" s="10">
        <f ca="1">IF(G$21&lt;&gt;"",OFFSET('Key Information 2018-19'!$F$6,VLOOKUP('Pool Dropdown'!$B$18, Lookup1!$A$31:$C$61,3,FALSE)-VLOOKUP('Pool Dropdown'!$B$18, Lookup1!$A$31:$C$61, 2,FALSE)+'Pool Dropdown'!G$19,'Pool Dropdown'!$C24), "")</f>
        <v>17.005639063730253</v>
      </c>
      <c r="H24" s="10">
        <f ca="1">IF(H$21&lt;&gt;"",OFFSET('Key Information 2018-19'!$F$6,VLOOKUP('Pool Dropdown'!$B$18, Lookup1!$A$31:$C$61,3,FALSE)-VLOOKUP('Pool Dropdown'!$B$18, Lookup1!$A$31:$C$61, 2,FALSE)+'Pool Dropdown'!H$19,'Pool Dropdown'!$C24), "")</f>
        <v>12.410391370849412</v>
      </c>
      <c r="I24" s="10">
        <f ca="1">IF(I$21&lt;&gt;"",OFFSET('Key Information 2018-19'!$F$6,VLOOKUP('Pool Dropdown'!$B$18, Lookup1!$A$31:$C$61,3,FALSE)-VLOOKUP('Pool Dropdown'!$B$18, Lookup1!$A$31:$C$61, 2,FALSE)+'Pool Dropdown'!I$19,'Pool Dropdown'!$C24), "")</f>
        <v>13.176165799390633</v>
      </c>
      <c r="J24" s="10">
        <f ca="1">IF(J$21&lt;&gt;"",OFFSET('Key Information 2018-19'!$F$6,VLOOKUP('Pool Dropdown'!$B$18, Lookup1!$A$31:$C$61,3,FALSE)-VLOOKUP('Pool Dropdown'!$B$18, Lookup1!$A$31:$C$61, 2,FALSE)+'Pool Dropdown'!J$19,'Pool Dropdown'!$C24), "")</f>
        <v>134.91687908837625</v>
      </c>
      <c r="K24" s="10" t="str">
        <f ca="1">IF(K$21&lt;&gt;"",OFFSET('Key Information 2018-19'!$F$6,VLOOKUP('Pool Dropdown'!$B$18, Lookup1!$A$31:$C$61,3,FALSE)-VLOOKUP('Pool Dropdown'!$B$18, Lookup1!$A$31:$C$61, 2,FALSE)+'Pool Dropdown'!K$19,'Pool Dropdown'!$C24), "")</f>
        <v/>
      </c>
      <c r="L24" s="10" t="str">
        <f ca="1">IF(L$21&lt;&gt;"",OFFSET('Key Information 2018-19'!$F$6,VLOOKUP('Pool Dropdown'!$B$18, Lookup1!$A$31:$C$61,3,FALSE)-VLOOKUP('Pool Dropdown'!$B$18, Lookup1!$A$31:$C$61, 2,FALSE)+'Pool Dropdown'!L$19,'Pool Dropdown'!$C24), "")</f>
        <v/>
      </c>
      <c r="M24" s="10" t="str">
        <f ca="1">IF(M$21&lt;&gt;"",OFFSET('Key Information 2018-19'!$F$6,VLOOKUP('Pool Dropdown'!$B$18, Lookup1!$A$31:$C$61,3,FALSE)-VLOOKUP('Pool Dropdown'!$B$18, Lookup1!$A$31:$C$61, 2,FALSE)+'Pool Dropdown'!M$19,'Pool Dropdown'!$C24), "")</f>
        <v/>
      </c>
      <c r="N24" s="10" t="str">
        <f ca="1">IF(N$21&lt;&gt;"",OFFSET('Key Information 2018-19'!$F$6,VLOOKUP('Pool Dropdown'!$B$18, Lookup1!$A$31:$C$61,3,FALSE)-VLOOKUP('Pool Dropdown'!$B$18, Lookup1!$A$31:$C$61, 2,FALSE)+'Pool Dropdown'!N$19,'Pool Dropdown'!$C24), "")</f>
        <v/>
      </c>
      <c r="O24" s="10" t="str">
        <f ca="1">IF(O$21&lt;&gt;"",OFFSET('Key Information 2018-19'!$F$6,VLOOKUP('Pool Dropdown'!$B$18, Lookup1!$A$31:$C$61,3,FALSE)-VLOOKUP('Pool Dropdown'!$B$18, Lookup1!$A$31:$C$61, 2,FALSE)+'Pool Dropdown'!O$19,'Pool Dropdown'!$C24), "")</f>
        <v/>
      </c>
      <c r="P24" s="10" t="str">
        <f ca="1">IF(P$21&lt;&gt;"",OFFSET('Key Information 2018-19'!$F$6,VLOOKUP('Pool Dropdown'!$B$18, Lookup1!$A$31:$C$61,3,FALSE)-VLOOKUP('Pool Dropdown'!$B$18, Lookup1!$A$31:$C$61, 2,FALSE)+'Pool Dropdown'!P$19,'Pool Dropdown'!$C24), "")</f>
        <v/>
      </c>
      <c r="Q24" s="10" t="str">
        <f ca="1">IF(Q$21&lt;&gt;"",OFFSET('Key Information 2018-19'!$F$6,VLOOKUP('Pool Dropdown'!$B$18, Lookup1!$A$31:$C$61,3,FALSE)-VLOOKUP('Pool Dropdown'!$B$18, Lookup1!$A$31:$C$61, 2,FALSE)+'Pool Dropdown'!Q$19,'Pool Dropdown'!$C24), "")</f>
        <v/>
      </c>
      <c r="R24" s="10" t="str">
        <f ca="1">IF(R$21&lt;&gt;"",OFFSET('Key Information 2018-19'!$F$6,VLOOKUP('Pool Dropdown'!$B$18, Lookup1!$A$31:$C$61,3,FALSE)-VLOOKUP('Pool Dropdown'!$B$18, Lookup1!$A$31:$C$61, 2,FALSE)+'Pool Dropdown'!R$19,'Pool Dropdown'!$C24), "")</f>
        <v/>
      </c>
      <c r="S24" s="10" t="str">
        <f ca="1">IF(S$21&lt;&gt;"",OFFSET('Key Information 2018-19'!$F$6,VLOOKUP('Pool Dropdown'!$B$18, Lookup1!$A$31:$C$61,3,FALSE)-VLOOKUP('Pool Dropdown'!$B$18, Lookup1!$A$31:$C$61, 2,FALSE)+'Pool Dropdown'!S$19,'Pool Dropdown'!$C24), "")</f>
        <v/>
      </c>
      <c r="T24" s="10" t="str">
        <f ca="1">IF(T$21&lt;&gt;"",OFFSET('Key Information 2018-19'!$F$6,VLOOKUP('Pool Dropdown'!$B$18, Lookup1!$A$31:$C$61,3,FALSE)-VLOOKUP('Pool Dropdown'!$B$18, Lookup1!$A$31:$C$61, 2,FALSE)+'Pool Dropdown'!T$19,'Pool Dropdown'!$C24), "")</f>
        <v/>
      </c>
      <c r="U24" s="10" t="str">
        <f ca="1">IF(U$21&lt;&gt;"",OFFSET('Key Information 2018-19'!$F$6,VLOOKUP('Pool Dropdown'!$B$18, Lookup1!$A$31:$C$61,3,FALSE)-VLOOKUP('Pool Dropdown'!$B$18, Lookup1!$A$31:$C$61, 2,FALSE)+'Pool Dropdown'!U$19,'Pool Dropdown'!$C24), "")</f>
        <v/>
      </c>
      <c r="V24" s="10" t="str">
        <f ca="1">IF(V$21&lt;&gt;"",OFFSET('Key Information 2018-19'!$F$6,VLOOKUP('Pool Dropdown'!$B$18, Lookup1!$A$31:$C$61,3,FALSE)-VLOOKUP('Pool Dropdown'!$B$18, Lookup1!$A$31:$C$61, 2,FALSE)+'Pool Dropdown'!V$19,'Pool Dropdown'!$C24), "")</f>
        <v/>
      </c>
      <c r="W24" s="10" t="str">
        <f ca="1">IF(W$21&lt;&gt;"",OFFSET('Key Information 2018-19'!$F$6,VLOOKUP('Pool Dropdown'!$B$18, Lookup1!$A$31:$C$61,3,FALSE)-VLOOKUP('Pool Dropdown'!$B$18, Lookup1!$A$31:$C$61, 2,FALSE)+'Pool Dropdown'!W$19,'Pool Dropdown'!$C24), "")</f>
        <v/>
      </c>
      <c r="X24" s="10" t="str">
        <f ca="1">IF(X$21&lt;&gt;"",OFFSET('Key Information 2018-19'!$F$6,VLOOKUP('Pool Dropdown'!$B$18, Lookup1!$A$31:$C$61,3,FALSE)-VLOOKUP('Pool Dropdown'!$B$18, Lookup1!$A$31:$C$61, 2,FALSE)+'Pool Dropdown'!X$19,'Pool Dropdown'!$C24), "")</f>
        <v/>
      </c>
      <c r="Y24" s="10" t="str">
        <f ca="1">IF(Y$21&lt;&gt;"",OFFSET('Key Information 2018-19'!$F$6,VLOOKUP('Pool Dropdown'!$B$18, Lookup1!$A$31:$C$61,3,FALSE)-VLOOKUP('Pool Dropdown'!$B$18, Lookup1!$A$31:$C$61, 2,FALSE)+'Pool Dropdown'!Y$19,'Pool Dropdown'!$C24), "")</f>
        <v/>
      </c>
      <c r="Z24" s="10" t="str">
        <f ca="1">IF(Z$21&lt;&gt;"",OFFSET('Key Information 2018-19'!$F$6,VLOOKUP('Pool Dropdown'!$B$18, Lookup1!$A$31:$C$61,3,FALSE)-VLOOKUP('Pool Dropdown'!$B$18, Lookup1!$A$31:$C$61, 2,FALSE)+'Pool Dropdown'!Z$19,'Pool Dropdown'!$C24), "")</f>
        <v/>
      </c>
      <c r="AA24" s="10" t="str">
        <f ca="1">IF(AA$21&lt;&gt;"",OFFSET('Key Information 2018-19'!$F$6,VLOOKUP('Pool Dropdown'!$B$18, Lookup1!$A$31:$C$61,3,FALSE)-VLOOKUP('Pool Dropdown'!$B$18, Lookup1!$A$31:$C$61, 2,FALSE)+'Pool Dropdown'!AA$19,'Pool Dropdown'!$C24), "")</f>
        <v/>
      </c>
      <c r="AB24" s="10" t="str">
        <f ca="1">IF(AB$21&lt;&gt;"",OFFSET('Key Information 2018-19'!$F$6,VLOOKUP('Pool Dropdown'!$B$18, Lookup1!$A$31:$C$61,3,FALSE)-VLOOKUP('Pool Dropdown'!$B$18, Lookup1!$A$31:$C$61, 2,FALSE)+'Pool Dropdown'!AB$19,'Pool Dropdown'!$C24), "")</f>
        <v/>
      </c>
      <c r="AC24" s="10" t="str">
        <f ca="1">IF(AC$21&lt;&gt;"",OFFSET('Key Information 2018-19'!$F$6,VLOOKUP('Pool Dropdown'!$B$18, Lookup1!$A$31:$C$61,3,FALSE)-VLOOKUP('Pool Dropdown'!$B$18, Lookup1!$A$31:$C$61, 2,FALSE)+'Pool Dropdown'!AC$19,'Pool Dropdown'!$C24), "")</f>
        <v/>
      </c>
      <c r="AD24" s="10" t="str">
        <f ca="1">IF(AD$21&lt;&gt;"",OFFSET('Key Information 2018-19'!$F$6,VLOOKUP('Pool Dropdown'!$B$18, Lookup1!$A$31:$C$61,3,FALSE)-VLOOKUP('Pool Dropdown'!$B$18, Lookup1!$A$31:$C$61, 2,FALSE)+'Pool Dropdown'!AD$19,'Pool Dropdown'!$C24), "")</f>
        <v/>
      </c>
      <c r="AE24" s="10" t="str">
        <f ca="1">IF(AE$21&lt;&gt;"",OFFSET('Key Information 2018-19'!$F$6,VLOOKUP('Pool Dropdown'!$B$18, Lookup1!$A$31:$C$61,3,FALSE)-VLOOKUP('Pool Dropdown'!$B$18, Lookup1!$A$31:$C$61, 2,FALSE)+'Pool Dropdown'!AE$19,'Pool Dropdown'!$C24), "")</f>
        <v/>
      </c>
      <c r="AF24" s="10" t="str">
        <f ca="1">IF(AF$21&lt;&gt;"",OFFSET('Key Information 2018-19'!$F$6,VLOOKUP('Pool Dropdown'!$B$18, Lookup1!$A$31:$C$61,3,FALSE)-VLOOKUP('Pool Dropdown'!$B$18, Lookup1!$A$31:$C$61, 2,FALSE)+'Pool Dropdown'!AF$19,'Pool Dropdown'!$C24), "")</f>
        <v/>
      </c>
      <c r="AG24" s="10" t="str">
        <f ca="1">IF(AG$21&lt;&gt;"",OFFSET('Key Information 2018-19'!$F$6,VLOOKUP('Pool Dropdown'!$B$18, Lookup1!$A$31:$C$61,3,FALSE)-VLOOKUP('Pool Dropdown'!$B$18, Lookup1!$A$31:$C$61, 2,FALSE)+'Pool Dropdown'!AG$19,'Pool Dropdown'!$C24), "")</f>
        <v/>
      </c>
      <c r="AH24" s="10" t="str">
        <f ca="1">IF(AH$21&lt;&gt;"",OFFSET('Key Information 2018-19'!$F$6,VLOOKUP('Pool Dropdown'!$B$18, Lookup1!$A$31:$C$61,3,FALSE)-VLOOKUP('Pool Dropdown'!$B$18, Lookup1!$A$31:$C$61, 2,FALSE)+'Pool Dropdown'!AH$19,'Pool Dropdown'!$C24), "")</f>
        <v/>
      </c>
      <c r="AI24" s="10" t="str">
        <f ca="1">IF(AI$21&lt;&gt;"",OFFSET('Key Information 2018-19'!$F$6,VLOOKUP('Pool Dropdown'!$B$18, Lookup1!$A$31:$C$61,3,FALSE)-VLOOKUP('Pool Dropdown'!$B$18, Lookup1!$A$31:$C$61, 2,FALSE)+'Pool Dropdown'!AI$19,'Pool Dropdown'!$C24), "")</f>
        <v/>
      </c>
      <c r="AJ24" s="10" t="str">
        <f ca="1">IF(AJ$21&lt;&gt;"",OFFSET('Key Information 2018-19'!$F$6,VLOOKUP('Pool Dropdown'!$B$18, Lookup1!$A$31:$C$61,3,FALSE)-VLOOKUP('Pool Dropdown'!$B$18, Lookup1!$A$31:$C$61, 2,FALSE)+'Pool Dropdown'!AJ$19,'Pool Dropdown'!$C24), "")</f>
        <v/>
      </c>
      <c r="AK24" s="10" t="str">
        <f ca="1">IF(AK$21&lt;&gt;"",OFFSET('Key Information 2018-19'!$F$6,VLOOKUP('Pool Dropdown'!$B$18, Lookup1!$A$31:$C$61,3,FALSE)-VLOOKUP('Pool Dropdown'!$B$18, Lookup1!$A$31:$C$61, 2,FALSE)+'Pool Dropdown'!AK$19,'Pool Dropdown'!$C24), "")</f>
        <v/>
      </c>
      <c r="AL24" s="10" t="str">
        <f ca="1">IF(AL$21&lt;&gt;"",OFFSET('Key Information 2018-19'!$F$6,VLOOKUP('Pool Dropdown'!$B$18, Lookup1!$A$31:$C$61,3,FALSE)-VLOOKUP('Pool Dropdown'!$B$18, Lookup1!$A$31:$C$61, 2,FALSE)+'Pool Dropdown'!AL$19,'Pool Dropdown'!$C24), "")</f>
        <v/>
      </c>
    </row>
    <row r="25" spans="1:39" ht="18" x14ac:dyDescent="0.25">
      <c r="B25" s="22" t="s">
        <v>690</v>
      </c>
      <c r="C25" s="43">
        <v>2</v>
      </c>
      <c r="D25" s="10">
        <f ca="1">IF(D$21&lt;&gt;"",OFFSET('Key Information 2018-19'!$F$6,VLOOKUP('Pool Dropdown'!$B$18, Lookup1!$A$31:$C$61,3,FALSE)-VLOOKUP('Pool Dropdown'!$B$18, Lookup1!$A$31:$C$61, 2,FALSE)+'Pool Dropdown'!D$19,'Pool Dropdown'!$C25), "")</f>
        <v>-30.605680461704349</v>
      </c>
      <c r="E25" s="10">
        <f ca="1">IF(E$21&lt;&gt;"",OFFSET('Key Information 2018-19'!$F$6,VLOOKUP('Pool Dropdown'!$B$18, Lookup1!$A$31:$C$61,3,FALSE)-VLOOKUP('Pool Dropdown'!$B$18, Lookup1!$A$31:$C$61, 2,FALSE)+'Pool Dropdown'!E$19,'Pool Dropdown'!$C25), "")</f>
        <v>-80.68266782814085</v>
      </c>
      <c r="F25" s="10">
        <f ca="1">IF(F$21&lt;&gt;"",OFFSET('Key Information 2018-19'!$F$6,VLOOKUP('Pool Dropdown'!$B$18, Lookup1!$A$31:$C$61,3,FALSE)-VLOOKUP('Pool Dropdown'!$B$18, Lookup1!$A$31:$C$61, 2,FALSE)+'Pool Dropdown'!F$19,'Pool Dropdown'!$C25), "")</f>
        <v>-58.417260250478712</v>
      </c>
      <c r="G25" s="10">
        <f ca="1">IF(G$21&lt;&gt;"",OFFSET('Key Information 2018-19'!$F$6,VLOOKUP('Pool Dropdown'!$B$18, Lookup1!$A$31:$C$61,3,FALSE)-VLOOKUP('Pool Dropdown'!$B$18, Lookup1!$A$31:$C$61, 2,FALSE)+'Pool Dropdown'!G$19,'Pool Dropdown'!$C25), "")</f>
        <v>-60.092298414196776</v>
      </c>
      <c r="H25" s="10">
        <f ca="1">IF(H$21&lt;&gt;"",OFFSET('Key Information 2018-19'!$F$6,VLOOKUP('Pool Dropdown'!$B$18, Lookup1!$A$31:$C$61,3,FALSE)-VLOOKUP('Pool Dropdown'!$B$18, Lookup1!$A$31:$C$61, 2,FALSE)+'Pool Dropdown'!H$19,'Pool Dropdown'!$C25), "")</f>
        <v>-71.797989408116138</v>
      </c>
      <c r="I25" s="10">
        <f ca="1">IF(I$21&lt;&gt;"",OFFSET('Key Information 2018-19'!$F$6,VLOOKUP('Pool Dropdown'!$B$18, Lookup1!$A$31:$C$61,3,FALSE)-VLOOKUP('Pool Dropdown'!$B$18, Lookup1!$A$31:$C$61, 2,FALSE)+'Pool Dropdown'!I$19,'Pool Dropdown'!$C25), "")</f>
        <v>-51.715979424327735</v>
      </c>
      <c r="J25" s="10">
        <f ca="1">IF(J$21&lt;&gt;"",OFFSET('Key Information 2018-19'!$F$6,VLOOKUP('Pool Dropdown'!$B$18, Lookup1!$A$31:$C$61,3,FALSE)-VLOOKUP('Pool Dropdown'!$B$18, Lookup1!$A$31:$C$61, 2,FALSE)+'Pool Dropdown'!J$19,'Pool Dropdown'!$C25), "")</f>
        <v>-353.31187578696455</v>
      </c>
      <c r="K25" s="10" t="str">
        <f ca="1">IF(K$21&lt;&gt;"",OFFSET('Key Information 2018-19'!$F$6,VLOOKUP('Pool Dropdown'!$B$18, Lookup1!$A$31:$C$61,3,FALSE)-VLOOKUP('Pool Dropdown'!$B$18, Lookup1!$A$31:$C$61, 2,FALSE)+'Pool Dropdown'!K$19,'Pool Dropdown'!$C25), "")</f>
        <v/>
      </c>
      <c r="L25" s="10" t="str">
        <f ca="1">IF(L$21&lt;&gt;"",OFFSET('Key Information 2018-19'!$F$6,VLOOKUP('Pool Dropdown'!$B$18, Lookup1!$A$31:$C$61,3,FALSE)-VLOOKUP('Pool Dropdown'!$B$18, Lookup1!$A$31:$C$61, 2,FALSE)+'Pool Dropdown'!L$19,'Pool Dropdown'!$C25), "")</f>
        <v/>
      </c>
      <c r="M25" s="10" t="str">
        <f ca="1">IF(M$21&lt;&gt;"",OFFSET('Key Information 2018-19'!$F$6,VLOOKUP('Pool Dropdown'!$B$18, Lookup1!$A$31:$C$61,3,FALSE)-VLOOKUP('Pool Dropdown'!$B$18, Lookup1!$A$31:$C$61, 2,FALSE)+'Pool Dropdown'!M$19,'Pool Dropdown'!$C25), "")</f>
        <v/>
      </c>
      <c r="N25" s="10" t="str">
        <f ca="1">IF(N$21&lt;&gt;"",OFFSET('Key Information 2018-19'!$F$6,VLOOKUP('Pool Dropdown'!$B$18, Lookup1!$A$31:$C$61,3,FALSE)-VLOOKUP('Pool Dropdown'!$B$18, Lookup1!$A$31:$C$61, 2,FALSE)+'Pool Dropdown'!N$19,'Pool Dropdown'!$C25), "")</f>
        <v/>
      </c>
      <c r="O25" s="10" t="str">
        <f ca="1">IF(O$21&lt;&gt;"",OFFSET('Key Information 2018-19'!$F$6,VLOOKUP('Pool Dropdown'!$B$18, Lookup1!$A$31:$C$61,3,FALSE)-VLOOKUP('Pool Dropdown'!$B$18, Lookup1!$A$31:$C$61, 2,FALSE)+'Pool Dropdown'!O$19,'Pool Dropdown'!$C25), "")</f>
        <v/>
      </c>
      <c r="P25" s="10" t="str">
        <f ca="1">IF(P$21&lt;&gt;"",OFFSET('Key Information 2018-19'!$F$6,VLOOKUP('Pool Dropdown'!$B$18, Lookup1!$A$31:$C$61,3,FALSE)-VLOOKUP('Pool Dropdown'!$B$18, Lookup1!$A$31:$C$61, 2,FALSE)+'Pool Dropdown'!P$19,'Pool Dropdown'!$C25), "")</f>
        <v/>
      </c>
      <c r="Q25" s="10" t="str">
        <f ca="1">IF(Q$21&lt;&gt;"",OFFSET('Key Information 2018-19'!$F$6,VLOOKUP('Pool Dropdown'!$B$18, Lookup1!$A$31:$C$61,3,FALSE)-VLOOKUP('Pool Dropdown'!$B$18, Lookup1!$A$31:$C$61, 2,FALSE)+'Pool Dropdown'!Q$19,'Pool Dropdown'!$C25), "")</f>
        <v/>
      </c>
      <c r="R25" s="10" t="str">
        <f ca="1">IF(R$21&lt;&gt;"",OFFSET('Key Information 2018-19'!$F$6,VLOOKUP('Pool Dropdown'!$B$18, Lookup1!$A$31:$C$61,3,FALSE)-VLOOKUP('Pool Dropdown'!$B$18, Lookup1!$A$31:$C$61, 2,FALSE)+'Pool Dropdown'!R$19,'Pool Dropdown'!$C25), "")</f>
        <v/>
      </c>
      <c r="S25" s="10" t="str">
        <f ca="1">IF(S$21&lt;&gt;"",OFFSET('Key Information 2018-19'!$F$6,VLOOKUP('Pool Dropdown'!$B$18, Lookup1!$A$31:$C$61,3,FALSE)-VLOOKUP('Pool Dropdown'!$B$18, Lookup1!$A$31:$C$61, 2,FALSE)+'Pool Dropdown'!S$19,'Pool Dropdown'!$C25), "")</f>
        <v/>
      </c>
      <c r="T25" s="10" t="str">
        <f ca="1">IF(T$21&lt;&gt;"",OFFSET('Key Information 2018-19'!$F$6,VLOOKUP('Pool Dropdown'!$B$18, Lookup1!$A$31:$C$61,3,FALSE)-VLOOKUP('Pool Dropdown'!$B$18, Lookup1!$A$31:$C$61, 2,FALSE)+'Pool Dropdown'!T$19,'Pool Dropdown'!$C25), "")</f>
        <v/>
      </c>
      <c r="U25" s="10" t="str">
        <f ca="1">IF(U$21&lt;&gt;"",OFFSET('Key Information 2018-19'!$F$6,VLOOKUP('Pool Dropdown'!$B$18, Lookup1!$A$31:$C$61,3,FALSE)-VLOOKUP('Pool Dropdown'!$B$18, Lookup1!$A$31:$C$61, 2,FALSE)+'Pool Dropdown'!U$19,'Pool Dropdown'!$C25), "")</f>
        <v/>
      </c>
      <c r="V25" s="10" t="str">
        <f ca="1">IF(V$21&lt;&gt;"",OFFSET('Key Information 2018-19'!$F$6,VLOOKUP('Pool Dropdown'!$B$18, Lookup1!$A$31:$C$61,3,FALSE)-VLOOKUP('Pool Dropdown'!$B$18, Lookup1!$A$31:$C$61, 2,FALSE)+'Pool Dropdown'!V$19,'Pool Dropdown'!$C25), "")</f>
        <v/>
      </c>
      <c r="W25" s="10" t="str">
        <f ca="1">IF(W$21&lt;&gt;"",OFFSET('Key Information 2018-19'!$F$6,VLOOKUP('Pool Dropdown'!$B$18, Lookup1!$A$31:$C$61,3,FALSE)-VLOOKUP('Pool Dropdown'!$B$18, Lookup1!$A$31:$C$61, 2,FALSE)+'Pool Dropdown'!W$19,'Pool Dropdown'!$C25), "")</f>
        <v/>
      </c>
      <c r="X25" s="10" t="str">
        <f ca="1">IF(X$21&lt;&gt;"",OFFSET('Key Information 2018-19'!$F$6,VLOOKUP('Pool Dropdown'!$B$18, Lookup1!$A$31:$C$61,3,FALSE)-VLOOKUP('Pool Dropdown'!$B$18, Lookup1!$A$31:$C$61, 2,FALSE)+'Pool Dropdown'!X$19,'Pool Dropdown'!$C25), "")</f>
        <v/>
      </c>
      <c r="Y25" s="10" t="str">
        <f ca="1">IF(Y$21&lt;&gt;"",OFFSET('Key Information 2018-19'!$F$6,VLOOKUP('Pool Dropdown'!$B$18, Lookup1!$A$31:$C$61,3,FALSE)-VLOOKUP('Pool Dropdown'!$B$18, Lookup1!$A$31:$C$61, 2,FALSE)+'Pool Dropdown'!Y$19,'Pool Dropdown'!$C25), "")</f>
        <v/>
      </c>
      <c r="Z25" s="10" t="str">
        <f ca="1">IF(Z$21&lt;&gt;"",OFFSET('Key Information 2018-19'!$F$6,VLOOKUP('Pool Dropdown'!$B$18, Lookup1!$A$31:$C$61,3,FALSE)-VLOOKUP('Pool Dropdown'!$B$18, Lookup1!$A$31:$C$61, 2,FALSE)+'Pool Dropdown'!Z$19,'Pool Dropdown'!$C25), "")</f>
        <v/>
      </c>
      <c r="AA25" s="10" t="str">
        <f ca="1">IF(AA$21&lt;&gt;"",OFFSET('Key Information 2018-19'!$F$6,VLOOKUP('Pool Dropdown'!$B$18, Lookup1!$A$31:$C$61,3,FALSE)-VLOOKUP('Pool Dropdown'!$B$18, Lookup1!$A$31:$C$61, 2,FALSE)+'Pool Dropdown'!AA$19,'Pool Dropdown'!$C25), "")</f>
        <v/>
      </c>
      <c r="AB25" s="10" t="str">
        <f ca="1">IF(AB$21&lt;&gt;"",OFFSET('Key Information 2018-19'!$F$6,VLOOKUP('Pool Dropdown'!$B$18, Lookup1!$A$31:$C$61,3,FALSE)-VLOOKUP('Pool Dropdown'!$B$18, Lookup1!$A$31:$C$61, 2,FALSE)+'Pool Dropdown'!AB$19,'Pool Dropdown'!$C25), "")</f>
        <v/>
      </c>
      <c r="AC25" s="10" t="str">
        <f ca="1">IF(AC$21&lt;&gt;"",OFFSET('Key Information 2018-19'!$F$6,VLOOKUP('Pool Dropdown'!$B$18, Lookup1!$A$31:$C$61,3,FALSE)-VLOOKUP('Pool Dropdown'!$B$18, Lookup1!$A$31:$C$61, 2,FALSE)+'Pool Dropdown'!AC$19,'Pool Dropdown'!$C25), "")</f>
        <v/>
      </c>
      <c r="AD25" s="10" t="str">
        <f ca="1">IF(AD$21&lt;&gt;"",OFFSET('Key Information 2018-19'!$F$6,VLOOKUP('Pool Dropdown'!$B$18, Lookup1!$A$31:$C$61,3,FALSE)-VLOOKUP('Pool Dropdown'!$B$18, Lookup1!$A$31:$C$61, 2,FALSE)+'Pool Dropdown'!AD$19,'Pool Dropdown'!$C25), "")</f>
        <v/>
      </c>
      <c r="AE25" s="10" t="str">
        <f ca="1">IF(AE$21&lt;&gt;"",OFFSET('Key Information 2018-19'!$F$6,VLOOKUP('Pool Dropdown'!$B$18, Lookup1!$A$31:$C$61,3,FALSE)-VLOOKUP('Pool Dropdown'!$B$18, Lookup1!$A$31:$C$61, 2,FALSE)+'Pool Dropdown'!AE$19,'Pool Dropdown'!$C25), "")</f>
        <v/>
      </c>
      <c r="AF25" s="10" t="str">
        <f ca="1">IF(AF$21&lt;&gt;"",OFFSET('Key Information 2018-19'!$F$6,VLOOKUP('Pool Dropdown'!$B$18, Lookup1!$A$31:$C$61,3,FALSE)-VLOOKUP('Pool Dropdown'!$B$18, Lookup1!$A$31:$C$61, 2,FALSE)+'Pool Dropdown'!AF$19,'Pool Dropdown'!$C25), "")</f>
        <v/>
      </c>
      <c r="AG25" s="10" t="str">
        <f ca="1">IF(AG$21&lt;&gt;"",OFFSET('Key Information 2018-19'!$F$6,VLOOKUP('Pool Dropdown'!$B$18, Lookup1!$A$31:$C$61,3,FALSE)-VLOOKUP('Pool Dropdown'!$B$18, Lookup1!$A$31:$C$61, 2,FALSE)+'Pool Dropdown'!AG$19,'Pool Dropdown'!$C25), "")</f>
        <v/>
      </c>
      <c r="AH25" s="10" t="str">
        <f ca="1">IF(AH$21&lt;&gt;"",OFFSET('Key Information 2018-19'!$F$6,VLOOKUP('Pool Dropdown'!$B$18, Lookup1!$A$31:$C$61,3,FALSE)-VLOOKUP('Pool Dropdown'!$B$18, Lookup1!$A$31:$C$61, 2,FALSE)+'Pool Dropdown'!AH$19,'Pool Dropdown'!$C25), "")</f>
        <v/>
      </c>
      <c r="AI25" s="10" t="str">
        <f ca="1">IF(AI$21&lt;&gt;"",OFFSET('Key Information 2018-19'!$F$6,VLOOKUP('Pool Dropdown'!$B$18, Lookup1!$A$31:$C$61,3,FALSE)-VLOOKUP('Pool Dropdown'!$B$18, Lookup1!$A$31:$C$61, 2,FALSE)+'Pool Dropdown'!AI$19,'Pool Dropdown'!$C25), "")</f>
        <v/>
      </c>
      <c r="AJ25" s="10" t="str">
        <f ca="1">IF(AJ$21&lt;&gt;"",OFFSET('Key Information 2018-19'!$F$6,VLOOKUP('Pool Dropdown'!$B$18, Lookup1!$A$31:$C$61,3,FALSE)-VLOOKUP('Pool Dropdown'!$B$18, Lookup1!$A$31:$C$61, 2,FALSE)+'Pool Dropdown'!AJ$19,'Pool Dropdown'!$C25), "")</f>
        <v/>
      </c>
      <c r="AK25" s="10" t="str">
        <f ca="1">IF(AK$21&lt;&gt;"",OFFSET('Key Information 2018-19'!$F$6,VLOOKUP('Pool Dropdown'!$B$18, Lookup1!$A$31:$C$61,3,FALSE)-VLOOKUP('Pool Dropdown'!$B$18, Lookup1!$A$31:$C$61, 2,FALSE)+'Pool Dropdown'!AK$19,'Pool Dropdown'!$C25), "")</f>
        <v/>
      </c>
      <c r="AL25" s="10" t="str">
        <f ca="1">IF(AL$21&lt;&gt;"",OFFSET('Key Information 2018-19'!$F$6,VLOOKUP('Pool Dropdown'!$B$18, Lookup1!$A$31:$C$61,3,FALSE)-VLOOKUP('Pool Dropdown'!$B$18, Lookup1!$A$31:$C$61, 2,FALSE)+'Pool Dropdown'!AL$19,'Pool Dropdown'!$C25), "")</f>
        <v/>
      </c>
    </row>
    <row r="26" spans="1:39" ht="18" x14ac:dyDescent="0.25">
      <c r="B26" s="23" t="s">
        <v>691</v>
      </c>
      <c r="C26" s="44">
        <v>3</v>
      </c>
      <c r="D26" s="10">
        <f ca="1">IF(D$21&lt;&gt;"",OFFSET('Key Information 2018-19'!$F$6,VLOOKUP('Pool Dropdown'!$B$18, Lookup1!$A$31:$C$61,3,FALSE)-VLOOKUP('Pool Dropdown'!$B$18, Lookup1!$A$31:$C$61, 2,FALSE)+'Pool Dropdown'!D$19,'Pool Dropdown'!$C26), "")</f>
        <v>0</v>
      </c>
      <c r="E26" s="10">
        <f ca="1">IF(E$21&lt;&gt;"",OFFSET('Key Information 2018-19'!$F$6,VLOOKUP('Pool Dropdown'!$B$18, Lookup1!$A$31:$C$61,3,FALSE)-VLOOKUP('Pool Dropdown'!$B$18, Lookup1!$A$31:$C$61, 2,FALSE)+'Pool Dropdown'!E$19,'Pool Dropdown'!$C26), "")</f>
        <v>0</v>
      </c>
      <c r="F26" s="10">
        <f ca="1">IF(F$21&lt;&gt;"",OFFSET('Key Information 2018-19'!$F$6,VLOOKUP('Pool Dropdown'!$B$18, Lookup1!$A$31:$C$61,3,FALSE)-VLOOKUP('Pool Dropdown'!$B$18, Lookup1!$A$31:$C$61, 2,FALSE)+'Pool Dropdown'!F$19,'Pool Dropdown'!$C26), "")</f>
        <v>0</v>
      </c>
      <c r="G26" s="10">
        <f ca="1">IF(G$21&lt;&gt;"",OFFSET('Key Information 2018-19'!$F$6,VLOOKUP('Pool Dropdown'!$B$18, Lookup1!$A$31:$C$61,3,FALSE)-VLOOKUP('Pool Dropdown'!$B$18, Lookup1!$A$31:$C$61, 2,FALSE)+'Pool Dropdown'!G$19,'Pool Dropdown'!$C26), "")</f>
        <v>0</v>
      </c>
      <c r="H26" s="10">
        <f ca="1">IF(H$21&lt;&gt;"",OFFSET('Key Information 2018-19'!$F$6,VLOOKUP('Pool Dropdown'!$B$18, Lookup1!$A$31:$C$61,3,FALSE)-VLOOKUP('Pool Dropdown'!$B$18, Lookup1!$A$31:$C$61, 2,FALSE)+'Pool Dropdown'!H$19,'Pool Dropdown'!$C26), "")</f>
        <v>0</v>
      </c>
      <c r="I26" s="10">
        <f ca="1">IF(I$21&lt;&gt;"",OFFSET('Key Information 2018-19'!$F$6,VLOOKUP('Pool Dropdown'!$B$18, Lookup1!$A$31:$C$61,3,FALSE)-VLOOKUP('Pool Dropdown'!$B$18, Lookup1!$A$31:$C$61, 2,FALSE)+'Pool Dropdown'!I$19,'Pool Dropdown'!$C26), "")</f>
        <v>0</v>
      </c>
      <c r="J26" s="10">
        <f ca="1">IF(J$21&lt;&gt;"",OFFSET('Key Information 2018-19'!$F$6,VLOOKUP('Pool Dropdown'!$B$18, Lookup1!$A$31:$C$61,3,FALSE)-VLOOKUP('Pool Dropdown'!$B$18, Lookup1!$A$31:$C$61, 2,FALSE)+'Pool Dropdown'!J$19,'Pool Dropdown'!$C26), "")</f>
        <v>0</v>
      </c>
      <c r="K26" s="10" t="str">
        <f ca="1">IF(K$21&lt;&gt;"",OFFSET('Key Information 2018-19'!$F$6,VLOOKUP('Pool Dropdown'!$B$18, Lookup1!$A$31:$C$61,3,FALSE)-VLOOKUP('Pool Dropdown'!$B$18, Lookup1!$A$31:$C$61, 2,FALSE)+'Pool Dropdown'!K$19,'Pool Dropdown'!$C26), "")</f>
        <v/>
      </c>
      <c r="L26" s="10" t="str">
        <f ca="1">IF(L$21&lt;&gt;"",OFFSET('Key Information 2018-19'!$F$6,VLOOKUP('Pool Dropdown'!$B$18, Lookup1!$A$31:$C$61,3,FALSE)-VLOOKUP('Pool Dropdown'!$B$18, Lookup1!$A$31:$C$61, 2,FALSE)+'Pool Dropdown'!L$19,'Pool Dropdown'!$C26), "")</f>
        <v/>
      </c>
      <c r="M26" s="10" t="str">
        <f ca="1">IF(M$21&lt;&gt;"",OFFSET('Key Information 2018-19'!$F$6,VLOOKUP('Pool Dropdown'!$B$18, Lookup1!$A$31:$C$61,3,FALSE)-VLOOKUP('Pool Dropdown'!$B$18, Lookup1!$A$31:$C$61, 2,FALSE)+'Pool Dropdown'!M$19,'Pool Dropdown'!$C26), "")</f>
        <v/>
      </c>
      <c r="N26" s="10" t="str">
        <f ca="1">IF(N$21&lt;&gt;"",OFFSET('Key Information 2018-19'!$F$6,VLOOKUP('Pool Dropdown'!$B$18, Lookup1!$A$31:$C$61,3,FALSE)-VLOOKUP('Pool Dropdown'!$B$18, Lookup1!$A$31:$C$61, 2,FALSE)+'Pool Dropdown'!N$19,'Pool Dropdown'!$C26), "")</f>
        <v/>
      </c>
      <c r="O26" s="10" t="str">
        <f ca="1">IF(O$21&lt;&gt;"",OFFSET('Key Information 2018-19'!$F$6,VLOOKUP('Pool Dropdown'!$B$18, Lookup1!$A$31:$C$61,3,FALSE)-VLOOKUP('Pool Dropdown'!$B$18, Lookup1!$A$31:$C$61, 2,FALSE)+'Pool Dropdown'!O$19,'Pool Dropdown'!$C26), "")</f>
        <v/>
      </c>
      <c r="P26" s="10" t="str">
        <f ca="1">IF(P$21&lt;&gt;"",OFFSET('Key Information 2018-19'!$F$6,VLOOKUP('Pool Dropdown'!$B$18, Lookup1!$A$31:$C$61,3,FALSE)-VLOOKUP('Pool Dropdown'!$B$18, Lookup1!$A$31:$C$61, 2,FALSE)+'Pool Dropdown'!P$19,'Pool Dropdown'!$C26), "")</f>
        <v/>
      </c>
      <c r="Q26" s="10" t="str">
        <f ca="1">IF(Q$21&lt;&gt;"",OFFSET('Key Information 2018-19'!$F$6,VLOOKUP('Pool Dropdown'!$B$18, Lookup1!$A$31:$C$61,3,FALSE)-VLOOKUP('Pool Dropdown'!$B$18, Lookup1!$A$31:$C$61, 2,FALSE)+'Pool Dropdown'!Q$19,'Pool Dropdown'!$C26), "")</f>
        <v/>
      </c>
      <c r="R26" s="10" t="str">
        <f ca="1">IF(R$21&lt;&gt;"",OFFSET('Key Information 2018-19'!$F$6,VLOOKUP('Pool Dropdown'!$B$18, Lookup1!$A$31:$C$61,3,FALSE)-VLOOKUP('Pool Dropdown'!$B$18, Lookup1!$A$31:$C$61, 2,FALSE)+'Pool Dropdown'!R$19,'Pool Dropdown'!$C26), "")</f>
        <v/>
      </c>
      <c r="S26" s="10" t="str">
        <f ca="1">IF(S$21&lt;&gt;"",OFFSET('Key Information 2018-19'!$F$6,VLOOKUP('Pool Dropdown'!$B$18, Lookup1!$A$31:$C$61,3,FALSE)-VLOOKUP('Pool Dropdown'!$B$18, Lookup1!$A$31:$C$61, 2,FALSE)+'Pool Dropdown'!S$19,'Pool Dropdown'!$C26), "")</f>
        <v/>
      </c>
      <c r="T26" s="10" t="str">
        <f ca="1">IF(T$21&lt;&gt;"",OFFSET('Key Information 2018-19'!$F$6,VLOOKUP('Pool Dropdown'!$B$18, Lookup1!$A$31:$C$61,3,FALSE)-VLOOKUP('Pool Dropdown'!$B$18, Lookup1!$A$31:$C$61, 2,FALSE)+'Pool Dropdown'!T$19,'Pool Dropdown'!$C26), "")</f>
        <v/>
      </c>
      <c r="U26" s="10" t="str">
        <f ca="1">IF(U$21&lt;&gt;"",OFFSET('Key Information 2018-19'!$F$6,VLOOKUP('Pool Dropdown'!$B$18, Lookup1!$A$31:$C$61,3,FALSE)-VLOOKUP('Pool Dropdown'!$B$18, Lookup1!$A$31:$C$61, 2,FALSE)+'Pool Dropdown'!U$19,'Pool Dropdown'!$C26), "")</f>
        <v/>
      </c>
      <c r="V26" s="10" t="str">
        <f ca="1">IF(V$21&lt;&gt;"",OFFSET('Key Information 2018-19'!$F$6,VLOOKUP('Pool Dropdown'!$B$18, Lookup1!$A$31:$C$61,3,FALSE)-VLOOKUP('Pool Dropdown'!$B$18, Lookup1!$A$31:$C$61, 2,FALSE)+'Pool Dropdown'!V$19,'Pool Dropdown'!$C26), "")</f>
        <v/>
      </c>
      <c r="W26" s="10" t="str">
        <f ca="1">IF(W$21&lt;&gt;"",OFFSET('Key Information 2018-19'!$F$6,VLOOKUP('Pool Dropdown'!$B$18, Lookup1!$A$31:$C$61,3,FALSE)-VLOOKUP('Pool Dropdown'!$B$18, Lookup1!$A$31:$C$61, 2,FALSE)+'Pool Dropdown'!W$19,'Pool Dropdown'!$C26), "")</f>
        <v/>
      </c>
      <c r="X26" s="10" t="str">
        <f ca="1">IF(X$21&lt;&gt;"",OFFSET('Key Information 2018-19'!$F$6,VLOOKUP('Pool Dropdown'!$B$18, Lookup1!$A$31:$C$61,3,FALSE)-VLOOKUP('Pool Dropdown'!$B$18, Lookup1!$A$31:$C$61, 2,FALSE)+'Pool Dropdown'!X$19,'Pool Dropdown'!$C26), "")</f>
        <v/>
      </c>
      <c r="Y26" s="10" t="str">
        <f ca="1">IF(Y$21&lt;&gt;"",OFFSET('Key Information 2018-19'!$F$6,VLOOKUP('Pool Dropdown'!$B$18, Lookup1!$A$31:$C$61,3,FALSE)-VLOOKUP('Pool Dropdown'!$B$18, Lookup1!$A$31:$C$61, 2,FALSE)+'Pool Dropdown'!Y$19,'Pool Dropdown'!$C26), "")</f>
        <v/>
      </c>
      <c r="Z26" s="10" t="str">
        <f ca="1">IF(Z$21&lt;&gt;"",OFFSET('Key Information 2018-19'!$F$6,VLOOKUP('Pool Dropdown'!$B$18, Lookup1!$A$31:$C$61,3,FALSE)-VLOOKUP('Pool Dropdown'!$B$18, Lookup1!$A$31:$C$61, 2,FALSE)+'Pool Dropdown'!Z$19,'Pool Dropdown'!$C26), "")</f>
        <v/>
      </c>
      <c r="AA26" s="10" t="str">
        <f ca="1">IF(AA$21&lt;&gt;"",OFFSET('Key Information 2018-19'!$F$6,VLOOKUP('Pool Dropdown'!$B$18, Lookup1!$A$31:$C$61,3,FALSE)-VLOOKUP('Pool Dropdown'!$B$18, Lookup1!$A$31:$C$61, 2,FALSE)+'Pool Dropdown'!AA$19,'Pool Dropdown'!$C26), "")</f>
        <v/>
      </c>
      <c r="AB26" s="10" t="str">
        <f ca="1">IF(AB$21&lt;&gt;"",OFFSET('Key Information 2018-19'!$F$6,VLOOKUP('Pool Dropdown'!$B$18, Lookup1!$A$31:$C$61,3,FALSE)-VLOOKUP('Pool Dropdown'!$B$18, Lookup1!$A$31:$C$61, 2,FALSE)+'Pool Dropdown'!AB$19,'Pool Dropdown'!$C26), "")</f>
        <v/>
      </c>
      <c r="AC26" s="10" t="str">
        <f ca="1">IF(AC$21&lt;&gt;"",OFFSET('Key Information 2018-19'!$F$6,VLOOKUP('Pool Dropdown'!$B$18, Lookup1!$A$31:$C$61,3,FALSE)-VLOOKUP('Pool Dropdown'!$B$18, Lookup1!$A$31:$C$61, 2,FALSE)+'Pool Dropdown'!AC$19,'Pool Dropdown'!$C26), "")</f>
        <v/>
      </c>
      <c r="AD26" s="10" t="str">
        <f ca="1">IF(AD$21&lt;&gt;"",OFFSET('Key Information 2018-19'!$F$6,VLOOKUP('Pool Dropdown'!$B$18, Lookup1!$A$31:$C$61,3,FALSE)-VLOOKUP('Pool Dropdown'!$B$18, Lookup1!$A$31:$C$61, 2,FALSE)+'Pool Dropdown'!AD$19,'Pool Dropdown'!$C26), "")</f>
        <v/>
      </c>
      <c r="AE26" s="10" t="str">
        <f ca="1">IF(AE$21&lt;&gt;"",OFFSET('Key Information 2018-19'!$F$6,VLOOKUP('Pool Dropdown'!$B$18, Lookup1!$A$31:$C$61,3,FALSE)-VLOOKUP('Pool Dropdown'!$B$18, Lookup1!$A$31:$C$61, 2,FALSE)+'Pool Dropdown'!AE$19,'Pool Dropdown'!$C26), "")</f>
        <v/>
      </c>
      <c r="AF26" s="10" t="str">
        <f ca="1">IF(AF$21&lt;&gt;"",OFFSET('Key Information 2018-19'!$F$6,VLOOKUP('Pool Dropdown'!$B$18, Lookup1!$A$31:$C$61,3,FALSE)-VLOOKUP('Pool Dropdown'!$B$18, Lookup1!$A$31:$C$61, 2,FALSE)+'Pool Dropdown'!AF$19,'Pool Dropdown'!$C26), "")</f>
        <v/>
      </c>
      <c r="AG26" s="10" t="str">
        <f ca="1">IF(AG$21&lt;&gt;"",OFFSET('Key Information 2018-19'!$F$6,VLOOKUP('Pool Dropdown'!$B$18, Lookup1!$A$31:$C$61,3,FALSE)-VLOOKUP('Pool Dropdown'!$B$18, Lookup1!$A$31:$C$61, 2,FALSE)+'Pool Dropdown'!AG$19,'Pool Dropdown'!$C26), "")</f>
        <v/>
      </c>
      <c r="AH26" s="10" t="str">
        <f ca="1">IF(AH$21&lt;&gt;"",OFFSET('Key Information 2018-19'!$F$6,VLOOKUP('Pool Dropdown'!$B$18, Lookup1!$A$31:$C$61,3,FALSE)-VLOOKUP('Pool Dropdown'!$B$18, Lookup1!$A$31:$C$61, 2,FALSE)+'Pool Dropdown'!AH$19,'Pool Dropdown'!$C26), "")</f>
        <v/>
      </c>
      <c r="AI26" s="10" t="str">
        <f ca="1">IF(AI$21&lt;&gt;"",OFFSET('Key Information 2018-19'!$F$6,VLOOKUP('Pool Dropdown'!$B$18, Lookup1!$A$31:$C$61,3,FALSE)-VLOOKUP('Pool Dropdown'!$B$18, Lookup1!$A$31:$C$61, 2,FALSE)+'Pool Dropdown'!AI$19,'Pool Dropdown'!$C26), "")</f>
        <v/>
      </c>
      <c r="AJ26" s="10" t="str">
        <f ca="1">IF(AJ$21&lt;&gt;"",OFFSET('Key Information 2018-19'!$F$6,VLOOKUP('Pool Dropdown'!$B$18, Lookup1!$A$31:$C$61,3,FALSE)-VLOOKUP('Pool Dropdown'!$B$18, Lookup1!$A$31:$C$61, 2,FALSE)+'Pool Dropdown'!AJ$19,'Pool Dropdown'!$C26), "")</f>
        <v/>
      </c>
      <c r="AK26" s="10" t="str">
        <f ca="1">IF(AK$21&lt;&gt;"",OFFSET('Key Information 2018-19'!$F$6,VLOOKUP('Pool Dropdown'!$B$18, Lookup1!$A$31:$C$61,3,FALSE)-VLOOKUP('Pool Dropdown'!$B$18, Lookup1!$A$31:$C$61, 2,FALSE)+'Pool Dropdown'!AK$19,'Pool Dropdown'!$C26), "")</f>
        <v/>
      </c>
      <c r="AL26" s="10" t="str">
        <f ca="1">IF(AL$21&lt;&gt;"",OFFSET('Key Information 2018-19'!$F$6,VLOOKUP('Pool Dropdown'!$B$18, Lookup1!$A$31:$C$61,3,FALSE)-VLOOKUP('Pool Dropdown'!$B$18, Lookup1!$A$31:$C$61, 2,FALSE)+'Pool Dropdown'!AL$19,'Pool Dropdown'!$C26), "")</f>
        <v/>
      </c>
    </row>
    <row r="27" spans="1:39" x14ac:dyDescent="0.25">
      <c r="B27" s="3"/>
      <c r="C27" s="45"/>
      <c r="D27" s="3"/>
    </row>
    <row r="28" spans="1:39" x14ac:dyDescent="0.25">
      <c r="B28" s="3"/>
      <c r="C28" s="3"/>
      <c r="D28" s="3"/>
    </row>
    <row r="29" spans="1:39" x14ac:dyDescent="0.25">
      <c r="B29" s="3"/>
      <c r="C29" s="3"/>
      <c r="D29" s="3"/>
    </row>
    <row r="30" spans="1:39" x14ac:dyDescent="0.25">
      <c r="B30" s="3"/>
      <c r="C30" s="3"/>
      <c r="D30" s="3"/>
    </row>
    <row r="31" spans="1:39" ht="18" x14ac:dyDescent="0.25">
      <c r="A31" s="6" t="s">
        <v>743</v>
      </c>
      <c r="B31" s="3"/>
      <c r="C31" s="3"/>
      <c r="D31" s="3"/>
    </row>
    <row r="32" spans="1:39" x14ac:dyDescent="0.25">
      <c r="B32" s="3"/>
      <c r="C32" s="3"/>
      <c r="D32" s="3"/>
    </row>
    <row r="33" spans="2:8" x14ac:dyDescent="0.25">
      <c r="B33" s="3"/>
      <c r="C33" s="3"/>
      <c r="D33" s="3"/>
    </row>
    <row r="34" spans="2:8" x14ac:dyDescent="0.25">
      <c r="B34" s="3"/>
      <c r="C34" s="3"/>
      <c r="D34" s="3"/>
    </row>
    <row r="35" spans="2:8" x14ac:dyDescent="0.25">
      <c r="B35" s="3"/>
      <c r="C35" s="3"/>
      <c r="D35" s="3"/>
    </row>
    <row r="36" spans="2:8" x14ac:dyDescent="0.25">
      <c r="B36" s="3"/>
      <c r="C36" s="3"/>
      <c r="D36" s="3"/>
    </row>
    <row r="37" spans="2:8" x14ac:dyDescent="0.25">
      <c r="B37" s="45" t="s">
        <v>765</v>
      </c>
      <c r="C37" s="45"/>
      <c r="D37" s="45" t="s">
        <v>766</v>
      </c>
      <c r="E37" s="45"/>
      <c r="F37" s="45"/>
      <c r="G37" s="45"/>
      <c r="H37" s="45"/>
    </row>
    <row r="38" spans="2:8" x14ac:dyDescent="0.25">
      <c r="B38" s="52" t="s">
        <v>389</v>
      </c>
      <c r="C38" s="53"/>
      <c r="D38" s="52" t="s">
        <v>641</v>
      </c>
      <c r="E38" s="45"/>
      <c r="F38" s="45"/>
      <c r="G38" s="45"/>
      <c r="H38" s="45"/>
    </row>
    <row r="39" spans="2:8" x14ac:dyDescent="0.25">
      <c r="B39" s="52" t="s">
        <v>395</v>
      </c>
      <c r="C39" s="53"/>
      <c r="D39" s="52" t="s">
        <v>674</v>
      </c>
      <c r="E39" s="45"/>
      <c r="F39" s="45"/>
      <c r="G39" s="45"/>
      <c r="H39" s="45"/>
    </row>
    <row r="40" spans="2:8" x14ac:dyDescent="0.25">
      <c r="B40" s="52" t="s">
        <v>390</v>
      </c>
      <c r="C40" s="53"/>
      <c r="D40" s="52" t="s">
        <v>675</v>
      </c>
      <c r="E40" s="45"/>
      <c r="F40" s="45"/>
      <c r="G40" s="45"/>
      <c r="H40" s="45"/>
    </row>
    <row r="41" spans="2:8" x14ac:dyDescent="0.25">
      <c r="B41" s="52" t="s">
        <v>391</v>
      </c>
      <c r="C41" s="53"/>
      <c r="D41" s="52" t="s">
        <v>390</v>
      </c>
      <c r="E41" s="45"/>
      <c r="F41" s="45"/>
      <c r="G41" s="45"/>
      <c r="H41" s="45"/>
    </row>
    <row r="42" spans="2:8" x14ac:dyDescent="0.25">
      <c r="B42" s="52" t="s">
        <v>392</v>
      </c>
      <c r="C42" s="53"/>
      <c r="D42" s="52" t="s">
        <v>391</v>
      </c>
      <c r="E42" s="45"/>
      <c r="F42" s="45"/>
      <c r="G42" s="45"/>
      <c r="H42" s="45"/>
    </row>
    <row r="43" spans="2:8" x14ac:dyDescent="0.25">
      <c r="B43" s="52" t="s">
        <v>393</v>
      </c>
      <c r="C43" s="53"/>
      <c r="D43" s="52" t="s">
        <v>392</v>
      </c>
      <c r="E43" s="45"/>
      <c r="F43" s="45"/>
      <c r="G43" s="45"/>
      <c r="H43" s="45"/>
    </row>
    <row r="44" spans="2:8" x14ac:dyDescent="0.25">
      <c r="B44" s="52" t="s">
        <v>394</v>
      </c>
      <c r="C44" s="53"/>
      <c r="D44" s="52" t="s">
        <v>676</v>
      </c>
      <c r="E44" s="45"/>
      <c r="F44" s="45"/>
      <c r="G44" s="45"/>
      <c r="H44" s="45"/>
    </row>
    <row r="45" spans="2:8" x14ac:dyDescent="0.25">
      <c r="B45" s="52" t="s">
        <v>396</v>
      </c>
      <c r="C45" s="53"/>
      <c r="D45" s="52" t="s">
        <v>394</v>
      </c>
      <c r="E45" s="45"/>
      <c r="F45" s="45"/>
      <c r="G45" s="45"/>
      <c r="H45" s="45"/>
    </row>
    <row r="46" spans="2:8" x14ac:dyDescent="0.25">
      <c r="B46" s="52" t="s">
        <v>397</v>
      </c>
      <c r="C46" s="53"/>
      <c r="D46" s="52" t="s">
        <v>677</v>
      </c>
      <c r="E46" s="45"/>
      <c r="F46" s="45"/>
      <c r="G46" s="45"/>
      <c r="H46" s="45"/>
    </row>
    <row r="47" spans="2:8" x14ac:dyDescent="0.25">
      <c r="B47" s="52" t="s">
        <v>387</v>
      </c>
      <c r="C47" s="53"/>
      <c r="D47" s="52" t="s">
        <v>678</v>
      </c>
      <c r="E47" s="45"/>
      <c r="F47" s="45"/>
      <c r="G47" s="45"/>
      <c r="H47" s="45"/>
    </row>
    <row r="48" spans="2:8" x14ac:dyDescent="0.25">
      <c r="B48" s="52" t="s">
        <v>398</v>
      </c>
      <c r="C48" s="53"/>
      <c r="D48" s="52" t="s">
        <v>397</v>
      </c>
      <c r="E48" s="45"/>
      <c r="F48" s="45"/>
      <c r="G48" s="45"/>
      <c r="H48" s="45"/>
    </row>
    <row r="49" spans="2:8" x14ac:dyDescent="0.25">
      <c r="B49" s="52" t="s">
        <v>388</v>
      </c>
      <c r="C49" s="53"/>
      <c r="D49" s="52" t="s">
        <v>679</v>
      </c>
      <c r="E49" s="45"/>
      <c r="F49" s="45"/>
      <c r="G49" s="45"/>
      <c r="H49" s="45"/>
    </row>
    <row r="50" spans="2:8" x14ac:dyDescent="0.25">
      <c r="B50" s="52" t="s">
        <v>399</v>
      </c>
      <c r="C50" s="53"/>
      <c r="D50" s="52" t="s">
        <v>398</v>
      </c>
      <c r="E50" s="45"/>
      <c r="F50" s="45"/>
      <c r="G50" s="45"/>
      <c r="H50" s="45"/>
    </row>
    <row r="51" spans="2:8" x14ac:dyDescent="0.25">
      <c r="B51" s="52" t="s">
        <v>400</v>
      </c>
      <c r="C51" s="53"/>
      <c r="D51" s="52" t="s">
        <v>388</v>
      </c>
      <c r="E51" s="45"/>
      <c r="F51" s="45"/>
      <c r="G51" s="45"/>
      <c r="H51" s="45"/>
    </row>
    <row r="52" spans="2:8" x14ac:dyDescent="0.25">
      <c r="B52" s="52" t="s">
        <v>401</v>
      </c>
      <c r="C52" s="53"/>
      <c r="D52" s="52" t="s">
        <v>680</v>
      </c>
      <c r="E52" s="45"/>
      <c r="F52" s="45"/>
      <c r="G52" s="45"/>
      <c r="H52" s="45"/>
    </row>
    <row r="53" spans="2:8" x14ac:dyDescent="0.25">
      <c r="B53" s="52" t="s">
        <v>402</v>
      </c>
      <c r="C53" s="53"/>
      <c r="D53" s="52" t="s">
        <v>400</v>
      </c>
      <c r="E53" s="45"/>
      <c r="F53" s="45"/>
      <c r="G53" s="45"/>
      <c r="H53" s="45"/>
    </row>
    <row r="54" spans="2:8" x14ac:dyDescent="0.25">
      <c r="B54" s="52" t="s">
        <v>403</v>
      </c>
      <c r="C54" s="53"/>
      <c r="D54" s="52" t="s">
        <v>401</v>
      </c>
      <c r="E54" s="45"/>
      <c r="F54" s="45"/>
      <c r="G54" s="45"/>
      <c r="H54" s="45"/>
    </row>
    <row r="55" spans="2:8" x14ac:dyDescent="0.25">
      <c r="B55" s="52" t="s">
        <v>404</v>
      </c>
      <c r="C55" s="53"/>
      <c r="D55" s="52" t="s">
        <v>681</v>
      </c>
      <c r="E55" s="45"/>
      <c r="F55" s="45"/>
      <c r="G55" s="45"/>
      <c r="H55" s="45"/>
    </row>
    <row r="56" spans="2:8" x14ac:dyDescent="0.25">
      <c r="B56" s="52" t="s">
        <v>405</v>
      </c>
      <c r="C56" s="53"/>
      <c r="D56" s="52" t="s">
        <v>682</v>
      </c>
      <c r="E56" s="45"/>
      <c r="F56" s="45"/>
      <c r="G56" s="45"/>
      <c r="H56" s="45"/>
    </row>
    <row r="57" spans="2:8" x14ac:dyDescent="0.25">
      <c r="B57" s="52" t="s">
        <v>406</v>
      </c>
      <c r="C57" s="53"/>
      <c r="D57" s="52" t="s">
        <v>403</v>
      </c>
      <c r="E57" s="45"/>
      <c r="F57" s="45"/>
      <c r="G57" s="45"/>
      <c r="H57" s="45"/>
    </row>
    <row r="58" spans="2:8" x14ac:dyDescent="0.25">
      <c r="B58" s="52" t="s">
        <v>407</v>
      </c>
      <c r="C58" s="53"/>
      <c r="D58" s="52" t="s">
        <v>404</v>
      </c>
      <c r="E58" s="45"/>
      <c r="F58" s="45"/>
      <c r="G58" s="45"/>
      <c r="H58" s="45"/>
    </row>
    <row r="59" spans="2:8" x14ac:dyDescent="0.25">
      <c r="B59" s="52" t="s">
        <v>408</v>
      </c>
      <c r="C59" s="53"/>
      <c r="D59" s="52" t="s">
        <v>683</v>
      </c>
      <c r="E59" s="45"/>
      <c r="F59" s="45"/>
      <c r="G59" s="45"/>
      <c r="H59" s="45"/>
    </row>
    <row r="60" spans="2:8" x14ac:dyDescent="0.25">
      <c r="B60" s="52" t="s">
        <v>409</v>
      </c>
      <c r="C60" s="53"/>
      <c r="D60" s="52" t="s">
        <v>406</v>
      </c>
      <c r="E60" s="45"/>
      <c r="F60" s="45"/>
      <c r="G60" s="45"/>
      <c r="H60" s="45"/>
    </row>
    <row r="61" spans="2:8" x14ac:dyDescent="0.25">
      <c r="B61" s="52" t="s">
        <v>410</v>
      </c>
      <c r="C61" s="53"/>
      <c r="D61" s="52" t="s">
        <v>684</v>
      </c>
      <c r="E61" s="45"/>
      <c r="F61" s="45"/>
      <c r="G61" s="45"/>
      <c r="H61" s="45"/>
    </row>
    <row r="62" spans="2:8" x14ac:dyDescent="0.25">
      <c r="B62" s="52" t="s">
        <v>411</v>
      </c>
      <c r="C62" s="53"/>
      <c r="D62" s="52" t="s">
        <v>685</v>
      </c>
      <c r="E62" s="45"/>
      <c r="F62" s="45"/>
      <c r="G62" s="45"/>
      <c r="H62" s="45"/>
    </row>
    <row r="63" spans="2:8" x14ac:dyDescent="0.25">
      <c r="B63" s="52" t="s">
        <v>412</v>
      </c>
      <c r="C63" s="53"/>
      <c r="D63" s="52" t="s">
        <v>408</v>
      </c>
      <c r="E63" s="45"/>
      <c r="F63" s="45"/>
      <c r="G63" s="45"/>
      <c r="H63" s="45"/>
    </row>
    <row r="64" spans="2:8" x14ac:dyDescent="0.25">
      <c r="B64" s="52" t="s">
        <v>413</v>
      </c>
      <c r="C64" s="53"/>
      <c r="D64" s="52" t="s">
        <v>686</v>
      </c>
      <c r="E64" s="45"/>
      <c r="F64" s="45"/>
      <c r="G64" s="45"/>
      <c r="H64" s="45"/>
    </row>
    <row r="65" spans="2:8" x14ac:dyDescent="0.25">
      <c r="B65" s="53"/>
      <c r="C65" s="53"/>
      <c r="D65" s="52" t="s">
        <v>410</v>
      </c>
      <c r="E65" s="45"/>
      <c r="F65" s="45"/>
      <c r="G65" s="45"/>
      <c r="H65" s="45"/>
    </row>
    <row r="66" spans="2:8" x14ac:dyDescent="0.25">
      <c r="B66" s="53"/>
      <c r="C66" s="53"/>
      <c r="D66" s="52" t="s">
        <v>411</v>
      </c>
      <c r="E66" s="45"/>
      <c r="F66" s="45"/>
      <c r="G66" s="45"/>
      <c r="H66" s="45"/>
    </row>
    <row r="67" spans="2:8" x14ac:dyDescent="0.25">
      <c r="B67" s="53"/>
      <c r="C67" s="53"/>
      <c r="D67" s="52" t="s">
        <v>412</v>
      </c>
      <c r="E67" s="45"/>
      <c r="F67" s="45"/>
      <c r="G67" s="45"/>
      <c r="H67" s="45"/>
    </row>
    <row r="68" spans="2:8" x14ac:dyDescent="0.25">
      <c r="B68" s="53"/>
      <c r="C68" s="53"/>
      <c r="D68" s="52" t="s">
        <v>687</v>
      </c>
      <c r="E68" s="45"/>
      <c r="F68" s="45"/>
      <c r="G68" s="45"/>
      <c r="H68" s="45"/>
    </row>
    <row r="69" spans="2:8" x14ac:dyDescent="0.25">
      <c r="B69" s="53"/>
      <c r="C69" s="53"/>
      <c r="D69" s="54"/>
      <c r="E69" s="45"/>
      <c r="F69" s="45"/>
      <c r="G69" s="45"/>
      <c r="H69" s="45"/>
    </row>
    <row r="70" spans="2:8" x14ac:dyDescent="0.25">
      <c r="B70" s="53"/>
      <c r="C70" s="53"/>
      <c r="D70" s="54"/>
      <c r="E70" s="45"/>
      <c r="F70" s="45"/>
      <c r="G70" s="45"/>
      <c r="H70" s="45"/>
    </row>
    <row r="71" spans="2:8" x14ac:dyDescent="0.25">
      <c r="B71" s="53"/>
      <c r="C71" s="53"/>
      <c r="D71" s="54"/>
      <c r="E71" s="45"/>
      <c r="F71" s="45"/>
      <c r="G71" s="45"/>
      <c r="H71" s="45"/>
    </row>
    <row r="72" spans="2:8" x14ac:dyDescent="0.25">
      <c r="B72" s="53"/>
      <c r="C72" s="53"/>
      <c r="D72" s="54"/>
      <c r="E72" s="45"/>
      <c r="F72" s="45"/>
      <c r="G72" s="45"/>
      <c r="H72" s="45"/>
    </row>
    <row r="73" spans="2:8" x14ac:dyDescent="0.25">
      <c r="B73" s="53"/>
      <c r="C73" s="53"/>
      <c r="D73" s="54"/>
      <c r="E73" s="45"/>
      <c r="F73" s="45"/>
      <c r="G73" s="45"/>
      <c r="H73" s="45"/>
    </row>
    <row r="74" spans="2:8" x14ac:dyDescent="0.25">
      <c r="B74" s="53"/>
      <c r="C74" s="53"/>
      <c r="D74" s="54"/>
      <c r="E74" s="45"/>
      <c r="F74" s="45"/>
      <c r="G74" s="45"/>
      <c r="H74" s="45"/>
    </row>
    <row r="75" spans="2:8" x14ac:dyDescent="0.25">
      <c r="B75" s="53"/>
      <c r="C75" s="53"/>
      <c r="D75" s="54"/>
      <c r="E75" s="45"/>
      <c r="F75" s="45"/>
      <c r="G75" s="45"/>
      <c r="H75" s="45"/>
    </row>
    <row r="76" spans="2:8" x14ac:dyDescent="0.25">
      <c r="B76" s="53"/>
      <c r="C76" s="53"/>
      <c r="D76" s="54"/>
      <c r="E76" s="45"/>
      <c r="F76" s="45"/>
      <c r="G76" s="45"/>
      <c r="H76" s="45"/>
    </row>
    <row r="77" spans="2:8" x14ac:dyDescent="0.25">
      <c r="B77" s="53"/>
      <c r="C77" s="53"/>
      <c r="D77" s="54"/>
      <c r="E77" s="45"/>
      <c r="F77" s="45"/>
      <c r="G77" s="45"/>
      <c r="H77" s="45"/>
    </row>
    <row r="78" spans="2:8" x14ac:dyDescent="0.25">
      <c r="B78" s="53"/>
      <c r="C78" s="53"/>
      <c r="D78" s="53"/>
      <c r="E78" s="45"/>
      <c r="F78" s="45"/>
      <c r="G78" s="45"/>
      <c r="H78" s="45"/>
    </row>
    <row r="79" spans="2:8" x14ac:dyDescent="0.25">
      <c r="B79" s="53"/>
      <c r="C79" s="53"/>
      <c r="D79" s="54"/>
      <c r="E79" s="45"/>
      <c r="F79" s="45"/>
      <c r="G79" s="45"/>
      <c r="H79" s="45"/>
    </row>
    <row r="80" spans="2:8" x14ac:dyDescent="0.25">
      <c r="B80" s="53"/>
      <c r="C80" s="53"/>
      <c r="D80" s="54"/>
      <c r="E80" s="45"/>
      <c r="F80" s="45"/>
      <c r="G80" s="45"/>
      <c r="H80" s="45"/>
    </row>
    <row r="81" spans="2:8" x14ac:dyDescent="0.25">
      <c r="B81" s="53"/>
      <c r="C81" s="53"/>
      <c r="D81" s="54"/>
      <c r="E81" s="45"/>
      <c r="F81" s="45"/>
      <c r="G81" s="45"/>
      <c r="H81" s="45"/>
    </row>
    <row r="82" spans="2:8" x14ac:dyDescent="0.25">
      <c r="B82" s="53"/>
      <c r="C82" s="53"/>
      <c r="D82" s="54"/>
      <c r="E82" s="45"/>
      <c r="F82" s="45"/>
      <c r="G82" s="45"/>
      <c r="H82" s="45"/>
    </row>
    <row r="83" spans="2:8" x14ac:dyDescent="0.25">
      <c r="B83" s="53"/>
      <c r="C83" s="53"/>
      <c r="D83" s="54"/>
      <c r="E83" s="45"/>
      <c r="F83" s="45"/>
      <c r="G83" s="45"/>
      <c r="H83" s="45"/>
    </row>
    <row r="84" spans="2:8" x14ac:dyDescent="0.25">
      <c r="B84" s="53"/>
      <c r="C84" s="53"/>
      <c r="D84" s="54"/>
      <c r="E84" s="45"/>
      <c r="F84" s="45"/>
      <c r="G84" s="45"/>
      <c r="H84" s="45"/>
    </row>
    <row r="85" spans="2:8" x14ac:dyDescent="0.25">
      <c r="B85" s="53"/>
      <c r="C85" s="53"/>
      <c r="D85" s="54"/>
      <c r="E85" s="45"/>
      <c r="F85" s="45"/>
      <c r="G85" s="45"/>
      <c r="H85" s="45"/>
    </row>
    <row r="86" spans="2:8" x14ac:dyDescent="0.25">
      <c r="B86" s="53"/>
      <c r="C86" s="53"/>
      <c r="D86" s="54"/>
      <c r="E86" s="45"/>
      <c r="F86" s="45"/>
      <c r="G86" s="45"/>
      <c r="H86" s="45"/>
    </row>
    <row r="87" spans="2:8" x14ac:dyDescent="0.25">
      <c r="B87" s="53"/>
      <c r="C87" s="53"/>
      <c r="D87" s="54"/>
      <c r="E87" s="45"/>
      <c r="F87" s="45"/>
      <c r="G87" s="45"/>
      <c r="H87" s="45"/>
    </row>
    <row r="88" spans="2:8" x14ac:dyDescent="0.25">
      <c r="B88" s="53"/>
      <c r="C88" s="53"/>
      <c r="D88" s="54"/>
      <c r="E88" s="45"/>
      <c r="F88" s="45"/>
      <c r="G88" s="45"/>
      <c r="H88" s="45"/>
    </row>
    <row r="89" spans="2:8" x14ac:dyDescent="0.25">
      <c r="B89" s="53"/>
      <c r="C89" s="53"/>
      <c r="D89" s="54"/>
      <c r="E89" s="45"/>
      <c r="F89" s="45"/>
      <c r="G89" s="45"/>
      <c r="H89" s="45"/>
    </row>
    <row r="90" spans="2:8" x14ac:dyDescent="0.25">
      <c r="B90" s="53"/>
      <c r="C90" s="53"/>
      <c r="D90" s="53"/>
      <c r="E90" s="45"/>
      <c r="F90" s="45"/>
      <c r="G90" s="45"/>
      <c r="H90" s="45"/>
    </row>
    <row r="91" spans="2:8" x14ac:dyDescent="0.25">
      <c r="B91" s="53"/>
      <c r="C91" s="53"/>
      <c r="D91" s="54"/>
      <c r="E91" s="45"/>
      <c r="F91" s="45"/>
      <c r="G91" s="45"/>
      <c r="H91" s="45"/>
    </row>
    <row r="92" spans="2:8" x14ac:dyDescent="0.25">
      <c r="B92" s="53"/>
      <c r="C92" s="53"/>
      <c r="D92" s="54"/>
      <c r="E92" s="45"/>
      <c r="F92" s="45"/>
      <c r="G92" s="45"/>
      <c r="H92" s="45"/>
    </row>
    <row r="93" spans="2:8" x14ac:dyDescent="0.25">
      <c r="B93" s="53"/>
      <c r="C93" s="53"/>
      <c r="D93" s="54"/>
      <c r="E93" s="45"/>
      <c r="F93" s="45"/>
      <c r="G93" s="45"/>
      <c r="H93" s="45"/>
    </row>
    <row r="94" spans="2:8" x14ac:dyDescent="0.25">
      <c r="B94" s="53"/>
      <c r="C94" s="53"/>
      <c r="D94" s="54"/>
      <c r="E94" s="45"/>
      <c r="F94" s="45"/>
      <c r="G94" s="45"/>
      <c r="H94" s="45"/>
    </row>
    <row r="95" spans="2:8" x14ac:dyDescent="0.25">
      <c r="B95" s="53"/>
      <c r="C95" s="53"/>
      <c r="D95" s="54"/>
      <c r="E95" s="45"/>
      <c r="F95" s="45"/>
      <c r="G95" s="45"/>
      <c r="H95" s="45"/>
    </row>
    <row r="96" spans="2:8" x14ac:dyDescent="0.25">
      <c r="B96" s="53"/>
      <c r="C96" s="53"/>
      <c r="D96" s="54"/>
      <c r="E96" s="45"/>
      <c r="F96" s="45"/>
      <c r="G96" s="45"/>
      <c r="H96" s="45"/>
    </row>
    <row r="97" spans="2:8" x14ac:dyDescent="0.25">
      <c r="B97" s="53"/>
      <c r="C97" s="53"/>
      <c r="D97" s="54"/>
      <c r="E97" s="45"/>
      <c r="F97" s="45"/>
      <c r="G97" s="45"/>
      <c r="H97" s="45"/>
    </row>
    <row r="98" spans="2:8" x14ac:dyDescent="0.25">
      <c r="B98" s="53"/>
      <c r="C98" s="53"/>
      <c r="D98" s="53"/>
      <c r="E98" s="45"/>
      <c r="F98" s="45"/>
      <c r="G98" s="45"/>
      <c r="H98" s="45"/>
    </row>
    <row r="99" spans="2:8" x14ac:dyDescent="0.25">
      <c r="B99" s="53"/>
      <c r="C99" s="53"/>
      <c r="D99" s="54"/>
      <c r="E99" s="45"/>
      <c r="F99" s="45"/>
      <c r="G99" s="45"/>
      <c r="H99" s="45"/>
    </row>
    <row r="100" spans="2:8" x14ac:dyDescent="0.25">
      <c r="B100" s="53"/>
      <c r="C100" s="53"/>
      <c r="D100" s="54"/>
      <c r="E100" s="45"/>
      <c r="F100" s="45"/>
      <c r="G100" s="45"/>
      <c r="H100" s="45"/>
    </row>
    <row r="101" spans="2:8" x14ac:dyDescent="0.25">
      <c r="B101" s="53"/>
      <c r="C101" s="53"/>
      <c r="D101" s="54"/>
      <c r="E101" s="45"/>
      <c r="F101" s="45"/>
      <c r="G101" s="45"/>
      <c r="H101" s="45"/>
    </row>
    <row r="102" spans="2:8" x14ac:dyDescent="0.25">
      <c r="B102" s="53"/>
      <c r="C102" s="53"/>
      <c r="D102" s="54"/>
      <c r="E102" s="45"/>
      <c r="F102" s="45"/>
      <c r="G102" s="45"/>
      <c r="H102" s="45"/>
    </row>
    <row r="103" spans="2:8" x14ac:dyDescent="0.25">
      <c r="B103" s="53"/>
      <c r="C103" s="53"/>
      <c r="D103" s="54"/>
      <c r="E103" s="45"/>
      <c r="F103" s="45"/>
      <c r="G103" s="45"/>
      <c r="H103" s="45"/>
    </row>
    <row r="104" spans="2:8" x14ac:dyDescent="0.25">
      <c r="B104" s="53"/>
      <c r="C104" s="53"/>
      <c r="D104" s="54"/>
      <c r="E104" s="45"/>
      <c r="F104" s="45"/>
      <c r="G104" s="45"/>
      <c r="H104" s="45"/>
    </row>
    <row r="105" spans="2:8" x14ac:dyDescent="0.25">
      <c r="B105" s="53"/>
      <c r="C105" s="53"/>
      <c r="D105" s="54"/>
      <c r="E105" s="45"/>
      <c r="F105" s="45"/>
      <c r="G105" s="45"/>
      <c r="H105" s="45"/>
    </row>
    <row r="106" spans="2:8" x14ac:dyDescent="0.25">
      <c r="B106" s="53"/>
      <c r="C106" s="53"/>
      <c r="D106" s="54"/>
      <c r="E106" s="45"/>
      <c r="F106" s="45"/>
      <c r="G106" s="45"/>
      <c r="H106" s="45"/>
    </row>
    <row r="107" spans="2:8" x14ac:dyDescent="0.25">
      <c r="B107" s="53"/>
      <c r="C107" s="53"/>
      <c r="D107" s="53"/>
      <c r="E107" s="45"/>
      <c r="F107" s="45"/>
      <c r="G107" s="45"/>
      <c r="H107" s="45"/>
    </row>
    <row r="108" spans="2:8" x14ac:dyDescent="0.25">
      <c r="B108" s="53"/>
      <c r="C108" s="53"/>
      <c r="D108" s="54"/>
      <c r="E108" s="45"/>
      <c r="F108" s="45"/>
      <c r="G108" s="45"/>
      <c r="H108" s="45"/>
    </row>
    <row r="109" spans="2:8" x14ac:dyDescent="0.25">
      <c r="B109" s="53"/>
      <c r="C109" s="53"/>
      <c r="D109" s="54"/>
      <c r="E109" s="45"/>
      <c r="F109" s="45"/>
      <c r="G109" s="45"/>
      <c r="H109" s="45"/>
    </row>
    <row r="110" spans="2:8" x14ac:dyDescent="0.25">
      <c r="B110" s="53"/>
      <c r="C110" s="53"/>
      <c r="D110" s="54"/>
      <c r="E110" s="45"/>
      <c r="F110" s="45"/>
      <c r="G110" s="45"/>
      <c r="H110" s="45"/>
    </row>
    <row r="111" spans="2:8" x14ac:dyDescent="0.25">
      <c r="B111" s="53"/>
      <c r="C111" s="53"/>
      <c r="D111" s="54"/>
      <c r="E111" s="45"/>
      <c r="F111" s="45"/>
      <c r="G111" s="45"/>
      <c r="H111" s="45"/>
    </row>
    <row r="112" spans="2:8" x14ac:dyDescent="0.25">
      <c r="B112" s="53"/>
      <c r="C112" s="53"/>
      <c r="D112" s="54"/>
      <c r="E112" s="45"/>
      <c r="F112" s="45"/>
      <c r="G112" s="45"/>
      <c r="H112" s="45"/>
    </row>
    <row r="113" spans="2:8" x14ac:dyDescent="0.25">
      <c r="B113" s="53"/>
      <c r="C113" s="53"/>
      <c r="D113" s="54"/>
      <c r="E113" s="45"/>
      <c r="F113" s="45"/>
      <c r="G113" s="45"/>
      <c r="H113" s="45"/>
    </row>
    <row r="114" spans="2:8" x14ac:dyDescent="0.25">
      <c r="B114" s="53"/>
      <c r="C114" s="53"/>
      <c r="D114" s="53"/>
      <c r="E114" s="45"/>
      <c r="F114" s="45"/>
      <c r="G114" s="45"/>
      <c r="H114" s="45"/>
    </row>
    <row r="115" spans="2:8" x14ac:dyDescent="0.25">
      <c r="B115" s="53"/>
      <c r="C115" s="53"/>
      <c r="D115" s="54"/>
      <c r="E115" s="45"/>
      <c r="F115" s="45"/>
      <c r="G115" s="45"/>
      <c r="H115" s="45"/>
    </row>
    <row r="116" spans="2:8" x14ac:dyDescent="0.25">
      <c r="B116" s="53"/>
      <c r="C116" s="53"/>
      <c r="D116" s="54"/>
      <c r="E116" s="45"/>
      <c r="F116" s="45"/>
      <c r="G116" s="45"/>
      <c r="H116" s="45"/>
    </row>
    <row r="117" spans="2:8" x14ac:dyDescent="0.25">
      <c r="B117" s="53"/>
      <c r="C117" s="53"/>
      <c r="D117" s="54"/>
      <c r="E117" s="45"/>
      <c r="F117" s="45"/>
      <c r="G117" s="45"/>
      <c r="H117" s="45"/>
    </row>
    <row r="118" spans="2:8" x14ac:dyDescent="0.25">
      <c r="B118" s="53"/>
      <c r="C118" s="53"/>
      <c r="D118" s="54"/>
      <c r="E118" s="45"/>
      <c r="F118" s="45"/>
      <c r="G118" s="45"/>
      <c r="H118" s="45"/>
    </row>
    <row r="119" spans="2:8" x14ac:dyDescent="0.25">
      <c r="B119" s="53"/>
      <c r="C119" s="53"/>
      <c r="D119" s="54"/>
      <c r="E119" s="45"/>
      <c r="F119" s="45"/>
      <c r="G119" s="45"/>
      <c r="H119" s="45"/>
    </row>
    <row r="120" spans="2:8" x14ac:dyDescent="0.25">
      <c r="B120" s="53"/>
      <c r="C120" s="53"/>
      <c r="D120" s="54"/>
      <c r="E120" s="45"/>
      <c r="F120" s="45"/>
      <c r="G120" s="45"/>
      <c r="H120" s="45"/>
    </row>
    <row r="121" spans="2:8" x14ac:dyDescent="0.25">
      <c r="B121" s="53"/>
      <c r="C121" s="53"/>
      <c r="D121" s="54"/>
      <c r="E121" s="45"/>
      <c r="F121" s="45"/>
      <c r="G121" s="45"/>
      <c r="H121" s="45"/>
    </row>
    <row r="122" spans="2:8" x14ac:dyDescent="0.25">
      <c r="B122" s="53"/>
      <c r="C122" s="53"/>
      <c r="D122" s="53"/>
      <c r="E122" s="45"/>
      <c r="F122" s="45"/>
      <c r="G122" s="45"/>
      <c r="H122" s="45"/>
    </row>
    <row r="123" spans="2:8" x14ac:dyDescent="0.25">
      <c r="B123" s="53"/>
      <c r="C123" s="53"/>
      <c r="D123" s="54"/>
      <c r="E123" s="45"/>
      <c r="F123" s="45"/>
      <c r="G123" s="45"/>
      <c r="H123" s="45"/>
    </row>
    <row r="124" spans="2:8" x14ac:dyDescent="0.25">
      <c r="B124" s="53"/>
      <c r="C124" s="53"/>
      <c r="D124" s="54"/>
      <c r="E124" s="45"/>
      <c r="F124" s="45"/>
      <c r="G124" s="45"/>
      <c r="H124" s="45"/>
    </row>
    <row r="125" spans="2:8" x14ac:dyDescent="0.25">
      <c r="B125" s="53"/>
      <c r="C125" s="53"/>
      <c r="D125" s="54"/>
      <c r="E125" s="45"/>
      <c r="F125" s="45"/>
      <c r="G125" s="45"/>
      <c r="H125" s="45"/>
    </row>
    <row r="126" spans="2:8" x14ac:dyDescent="0.25">
      <c r="B126" s="53"/>
      <c r="C126" s="53"/>
      <c r="D126" s="54"/>
      <c r="E126" s="45"/>
      <c r="F126" s="45"/>
      <c r="G126" s="45"/>
      <c r="H126" s="45"/>
    </row>
    <row r="127" spans="2:8" x14ac:dyDescent="0.25">
      <c r="B127" s="53"/>
      <c r="C127" s="53"/>
      <c r="D127" s="54"/>
      <c r="E127" s="45"/>
      <c r="F127" s="45"/>
      <c r="G127" s="45"/>
      <c r="H127" s="45"/>
    </row>
    <row r="128" spans="2:8" x14ac:dyDescent="0.25">
      <c r="B128" s="53"/>
      <c r="C128" s="53"/>
      <c r="D128" s="54"/>
      <c r="E128" s="45"/>
      <c r="F128" s="45"/>
      <c r="G128" s="45"/>
      <c r="H128" s="45"/>
    </row>
    <row r="129" spans="2:8" x14ac:dyDescent="0.25">
      <c r="B129" s="53"/>
      <c r="C129" s="53"/>
      <c r="D129" s="54"/>
      <c r="E129" s="45"/>
      <c r="F129" s="45"/>
      <c r="G129" s="45"/>
      <c r="H129" s="45"/>
    </row>
    <row r="130" spans="2:8" x14ac:dyDescent="0.25">
      <c r="B130" s="53"/>
      <c r="C130" s="53"/>
      <c r="D130" s="54"/>
      <c r="E130" s="45"/>
      <c r="F130" s="45"/>
      <c r="G130" s="45"/>
      <c r="H130" s="45"/>
    </row>
    <row r="131" spans="2:8" x14ac:dyDescent="0.25">
      <c r="B131" s="53"/>
      <c r="C131" s="53"/>
      <c r="D131" s="53"/>
      <c r="E131" s="45"/>
      <c r="F131" s="45"/>
      <c r="G131" s="45"/>
      <c r="H131" s="45"/>
    </row>
    <row r="132" spans="2:8" x14ac:dyDescent="0.25">
      <c r="B132" s="53"/>
      <c r="C132" s="53"/>
      <c r="D132" s="54"/>
      <c r="E132" s="45"/>
      <c r="F132" s="45"/>
      <c r="G132" s="45"/>
      <c r="H132" s="45"/>
    </row>
    <row r="133" spans="2:8" x14ac:dyDescent="0.25">
      <c r="B133" s="53"/>
      <c r="C133" s="53"/>
      <c r="D133" s="54"/>
      <c r="E133" s="45"/>
      <c r="F133" s="45"/>
      <c r="G133" s="45"/>
      <c r="H133" s="45"/>
    </row>
    <row r="134" spans="2:8" x14ac:dyDescent="0.25">
      <c r="B134" s="53"/>
      <c r="C134" s="53"/>
      <c r="D134" s="54"/>
      <c r="E134" s="45"/>
      <c r="F134" s="45"/>
      <c r="G134" s="45"/>
      <c r="H134" s="45"/>
    </row>
    <row r="135" spans="2:8" x14ac:dyDescent="0.25">
      <c r="B135" s="53"/>
      <c r="C135" s="53"/>
      <c r="D135" s="54"/>
      <c r="E135" s="45"/>
      <c r="F135" s="45"/>
      <c r="G135" s="45"/>
      <c r="H135" s="45"/>
    </row>
    <row r="136" spans="2:8" x14ac:dyDescent="0.25">
      <c r="B136" s="53"/>
      <c r="C136" s="53"/>
      <c r="D136" s="54"/>
      <c r="E136" s="45"/>
      <c r="F136" s="45"/>
      <c r="G136" s="45"/>
      <c r="H136" s="45"/>
    </row>
    <row r="137" spans="2:8" x14ac:dyDescent="0.25">
      <c r="B137" s="53"/>
      <c r="C137" s="53"/>
      <c r="D137" s="54"/>
      <c r="E137" s="45"/>
      <c r="F137" s="45"/>
      <c r="G137" s="45"/>
      <c r="H137" s="45"/>
    </row>
    <row r="138" spans="2:8" x14ac:dyDescent="0.25">
      <c r="B138" s="53"/>
      <c r="C138" s="53"/>
      <c r="D138" s="54"/>
      <c r="E138" s="45"/>
      <c r="F138" s="45"/>
      <c r="G138" s="45"/>
      <c r="H138" s="45"/>
    </row>
    <row r="139" spans="2:8" x14ac:dyDescent="0.25">
      <c r="B139" s="53"/>
      <c r="C139" s="53"/>
      <c r="D139" s="54"/>
      <c r="E139" s="45"/>
      <c r="F139" s="45"/>
      <c r="G139" s="45"/>
      <c r="H139" s="45"/>
    </row>
    <row r="140" spans="2:8" x14ac:dyDescent="0.25">
      <c r="B140" s="53"/>
      <c r="C140" s="53"/>
      <c r="D140" s="54"/>
      <c r="E140" s="45"/>
      <c r="F140" s="45"/>
      <c r="G140" s="45"/>
      <c r="H140" s="45"/>
    </row>
    <row r="141" spans="2:8" x14ac:dyDescent="0.25">
      <c r="B141" s="53"/>
      <c r="C141" s="53"/>
      <c r="D141" s="54"/>
      <c r="E141" s="45"/>
      <c r="F141" s="45"/>
      <c r="G141" s="45"/>
      <c r="H141" s="45"/>
    </row>
    <row r="142" spans="2:8" x14ac:dyDescent="0.25">
      <c r="B142" s="53"/>
      <c r="C142" s="53"/>
      <c r="D142" s="54"/>
      <c r="E142" s="45"/>
      <c r="F142" s="45"/>
      <c r="G142" s="45"/>
      <c r="H142" s="45"/>
    </row>
    <row r="143" spans="2:8" x14ac:dyDescent="0.25">
      <c r="B143" s="53"/>
      <c r="C143" s="53"/>
      <c r="D143" s="54"/>
      <c r="E143" s="45"/>
      <c r="F143" s="45"/>
      <c r="G143" s="45"/>
      <c r="H143" s="45"/>
    </row>
    <row r="144" spans="2:8" x14ac:dyDescent="0.25">
      <c r="B144" s="53"/>
      <c r="C144" s="53"/>
      <c r="D144" s="53"/>
      <c r="E144" s="45"/>
      <c r="F144" s="45"/>
      <c r="G144" s="45"/>
      <c r="H144" s="45"/>
    </row>
    <row r="145" spans="2:8" x14ac:dyDescent="0.25">
      <c r="B145" s="53"/>
      <c r="C145" s="53"/>
      <c r="D145" s="54"/>
      <c r="E145" s="45"/>
      <c r="F145" s="45"/>
      <c r="G145" s="45"/>
      <c r="H145" s="45"/>
    </row>
    <row r="146" spans="2:8" x14ac:dyDescent="0.25">
      <c r="B146" s="53"/>
      <c r="C146" s="53"/>
      <c r="D146" s="54"/>
      <c r="E146" s="45"/>
      <c r="F146" s="45"/>
      <c r="G146" s="45"/>
      <c r="H146" s="45"/>
    </row>
    <row r="147" spans="2:8" x14ac:dyDescent="0.25">
      <c r="B147" s="53"/>
      <c r="C147" s="53"/>
      <c r="D147" s="54"/>
      <c r="E147" s="45"/>
      <c r="F147" s="45"/>
      <c r="G147" s="45"/>
      <c r="H147" s="45"/>
    </row>
    <row r="148" spans="2:8" x14ac:dyDescent="0.25">
      <c r="B148" s="53"/>
      <c r="C148" s="53"/>
      <c r="D148" s="54"/>
      <c r="E148" s="45"/>
      <c r="F148" s="45"/>
      <c r="G148" s="45"/>
      <c r="H148" s="45"/>
    </row>
    <row r="149" spans="2:8" x14ac:dyDescent="0.25">
      <c r="B149" s="53"/>
      <c r="C149" s="53"/>
      <c r="D149" s="54"/>
      <c r="E149" s="45"/>
      <c r="F149" s="45"/>
      <c r="G149" s="45"/>
      <c r="H149" s="45"/>
    </row>
    <row r="150" spans="2:8" x14ac:dyDescent="0.25">
      <c r="B150" s="53"/>
      <c r="C150" s="53"/>
      <c r="D150" s="54"/>
      <c r="E150" s="45"/>
      <c r="F150" s="45"/>
      <c r="G150" s="45"/>
      <c r="H150" s="45"/>
    </row>
    <row r="151" spans="2:8" x14ac:dyDescent="0.25">
      <c r="B151" s="53"/>
      <c r="C151" s="53"/>
      <c r="D151" s="53"/>
      <c r="E151" s="45"/>
      <c r="F151" s="45"/>
      <c r="G151" s="45"/>
      <c r="H151" s="45"/>
    </row>
    <row r="152" spans="2:8" x14ac:dyDescent="0.25">
      <c r="B152" s="53"/>
      <c r="C152" s="53"/>
      <c r="D152" s="54"/>
      <c r="E152" s="45"/>
      <c r="F152" s="45"/>
      <c r="G152" s="45"/>
      <c r="H152" s="45"/>
    </row>
    <row r="153" spans="2:8" x14ac:dyDescent="0.25">
      <c r="B153" s="53"/>
      <c r="C153" s="53"/>
      <c r="D153" s="54"/>
      <c r="E153" s="45"/>
      <c r="F153" s="45"/>
      <c r="G153" s="45"/>
      <c r="H153" s="45"/>
    </row>
    <row r="154" spans="2:8" x14ac:dyDescent="0.25">
      <c r="B154" s="53"/>
      <c r="C154" s="53"/>
      <c r="D154" s="54"/>
      <c r="E154" s="45"/>
      <c r="F154" s="45"/>
      <c r="G154" s="45"/>
      <c r="H154" s="45"/>
    </row>
    <row r="155" spans="2:8" x14ac:dyDescent="0.25">
      <c r="B155" s="53"/>
      <c r="C155" s="53"/>
      <c r="D155" s="54"/>
      <c r="E155" s="45"/>
      <c r="F155" s="45"/>
      <c r="G155" s="45"/>
      <c r="H155" s="45"/>
    </row>
    <row r="156" spans="2:8" x14ac:dyDescent="0.25">
      <c r="B156" s="53"/>
      <c r="C156" s="53"/>
      <c r="D156" s="54"/>
      <c r="E156" s="45"/>
      <c r="F156" s="45"/>
      <c r="G156" s="45"/>
      <c r="H156" s="45"/>
    </row>
    <row r="157" spans="2:8" x14ac:dyDescent="0.25">
      <c r="B157" s="53"/>
      <c r="C157" s="53"/>
      <c r="D157" s="54"/>
      <c r="E157" s="45"/>
      <c r="F157" s="45"/>
      <c r="G157" s="45"/>
      <c r="H157" s="45"/>
    </row>
    <row r="158" spans="2:8" x14ac:dyDescent="0.25">
      <c r="B158" s="53"/>
      <c r="C158" s="53"/>
      <c r="D158" s="54"/>
      <c r="E158" s="45"/>
      <c r="F158" s="45"/>
      <c r="G158" s="45"/>
      <c r="H158" s="45"/>
    </row>
    <row r="159" spans="2:8" x14ac:dyDescent="0.25">
      <c r="B159" s="53"/>
      <c r="C159" s="53"/>
      <c r="D159" s="54"/>
      <c r="E159" s="45"/>
      <c r="F159" s="45"/>
      <c r="G159" s="45"/>
      <c r="H159" s="45"/>
    </row>
    <row r="160" spans="2:8" x14ac:dyDescent="0.25">
      <c r="B160" s="53"/>
      <c r="C160" s="53"/>
      <c r="D160" s="54"/>
      <c r="E160" s="45"/>
      <c r="F160" s="45"/>
      <c r="G160" s="45"/>
      <c r="H160" s="45"/>
    </row>
    <row r="161" spans="2:8" x14ac:dyDescent="0.25">
      <c r="B161" s="53"/>
      <c r="C161" s="53"/>
      <c r="D161" s="54"/>
      <c r="E161" s="45"/>
      <c r="F161" s="45"/>
      <c r="G161" s="45"/>
      <c r="H161" s="45"/>
    </row>
    <row r="162" spans="2:8" x14ac:dyDescent="0.25">
      <c r="B162" s="53"/>
      <c r="C162" s="53"/>
      <c r="D162" s="54"/>
      <c r="E162" s="45"/>
      <c r="F162" s="45"/>
      <c r="G162" s="45"/>
      <c r="H162" s="45"/>
    </row>
    <row r="163" spans="2:8" x14ac:dyDescent="0.25">
      <c r="B163" s="53"/>
      <c r="C163" s="53"/>
      <c r="D163" s="54"/>
      <c r="E163" s="45"/>
      <c r="F163" s="45"/>
      <c r="G163" s="45"/>
      <c r="H163" s="45"/>
    </row>
    <row r="164" spans="2:8" x14ac:dyDescent="0.25">
      <c r="B164" s="53"/>
      <c r="C164" s="53"/>
      <c r="D164" s="54"/>
      <c r="E164" s="45"/>
      <c r="F164" s="45"/>
      <c r="G164" s="45"/>
      <c r="H164" s="45"/>
    </row>
    <row r="165" spans="2:8" x14ac:dyDescent="0.25">
      <c r="B165" s="53"/>
      <c r="C165" s="53"/>
      <c r="D165" s="54"/>
      <c r="E165" s="45"/>
      <c r="F165" s="45"/>
      <c r="G165" s="45"/>
      <c r="H165" s="45"/>
    </row>
    <row r="166" spans="2:8" x14ac:dyDescent="0.25">
      <c r="B166" s="53"/>
      <c r="C166" s="53"/>
      <c r="D166" s="54"/>
      <c r="E166" s="45"/>
      <c r="F166" s="45"/>
      <c r="G166" s="45"/>
      <c r="H166" s="45"/>
    </row>
    <row r="167" spans="2:8" x14ac:dyDescent="0.25">
      <c r="B167" s="53"/>
      <c r="C167" s="53"/>
      <c r="D167" s="53"/>
      <c r="E167" s="45"/>
      <c r="F167" s="45"/>
      <c r="G167" s="45"/>
      <c r="H167" s="45"/>
    </row>
    <row r="168" spans="2:8" x14ac:dyDescent="0.25">
      <c r="B168" s="53"/>
      <c r="C168" s="53"/>
      <c r="D168" s="54"/>
      <c r="E168" s="45"/>
      <c r="F168" s="45"/>
      <c r="G168" s="45"/>
      <c r="H168" s="45"/>
    </row>
    <row r="169" spans="2:8" x14ac:dyDescent="0.25">
      <c r="B169" s="53"/>
      <c r="C169" s="53"/>
      <c r="D169" s="54"/>
      <c r="E169" s="45"/>
      <c r="F169" s="45"/>
      <c r="G169" s="45"/>
      <c r="H169" s="45"/>
    </row>
    <row r="170" spans="2:8" x14ac:dyDescent="0.25">
      <c r="B170" s="53"/>
      <c r="C170" s="53"/>
      <c r="D170" s="54"/>
      <c r="E170" s="45"/>
      <c r="F170" s="45"/>
      <c r="G170" s="45"/>
      <c r="H170" s="45"/>
    </row>
    <row r="171" spans="2:8" x14ac:dyDescent="0.25">
      <c r="B171" s="53"/>
      <c r="C171" s="53"/>
      <c r="D171" s="54"/>
      <c r="E171" s="45"/>
      <c r="F171" s="45"/>
      <c r="G171" s="45"/>
      <c r="H171" s="45"/>
    </row>
    <row r="172" spans="2:8" x14ac:dyDescent="0.25">
      <c r="B172" s="53"/>
      <c r="C172" s="53"/>
      <c r="D172" s="54"/>
      <c r="E172" s="45"/>
      <c r="F172" s="45"/>
      <c r="G172" s="45"/>
      <c r="H172" s="45"/>
    </row>
    <row r="173" spans="2:8" x14ac:dyDescent="0.25">
      <c r="B173" s="53"/>
      <c r="C173" s="53"/>
      <c r="D173" s="54"/>
      <c r="E173" s="45"/>
      <c r="F173" s="45"/>
      <c r="G173" s="45"/>
      <c r="H173" s="45"/>
    </row>
    <row r="174" spans="2:8" x14ac:dyDescent="0.25">
      <c r="B174" s="53"/>
      <c r="C174" s="53"/>
      <c r="D174" s="54"/>
      <c r="E174" s="45"/>
      <c r="F174" s="45"/>
      <c r="G174" s="45"/>
      <c r="H174" s="45"/>
    </row>
    <row r="175" spans="2:8" x14ac:dyDescent="0.25">
      <c r="B175" s="53"/>
      <c r="C175" s="53"/>
      <c r="D175" s="54"/>
      <c r="E175" s="45"/>
      <c r="F175" s="45"/>
      <c r="G175" s="45"/>
      <c r="H175" s="45"/>
    </row>
    <row r="176" spans="2:8" x14ac:dyDescent="0.25">
      <c r="B176" s="53"/>
      <c r="C176" s="53"/>
      <c r="D176" s="54"/>
      <c r="E176" s="45"/>
      <c r="F176" s="45"/>
      <c r="G176" s="45"/>
      <c r="H176" s="45"/>
    </row>
    <row r="177" spans="2:8" x14ac:dyDescent="0.25">
      <c r="B177" s="53"/>
      <c r="C177" s="53"/>
      <c r="D177" s="54"/>
      <c r="E177" s="45"/>
      <c r="F177" s="45"/>
      <c r="G177" s="45"/>
      <c r="H177" s="45"/>
    </row>
    <row r="178" spans="2:8" x14ac:dyDescent="0.25">
      <c r="B178" s="53"/>
      <c r="C178" s="53"/>
      <c r="D178" s="54"/>
      <c r="E178" s="45"/>
      <c r="F178" s="45"/>
      <c r="G178" s="45"/>
      <c r="H178" s="45"/>
    </row>
    <row r="179" spans="2:8" x14ac:dyDescent="0.25">
      <c r="B179" s="53"/>
      <c r="C179" s="53"/>
      <c r="D179" s="53"/>
      <c r="E179" s="45"/>
      <c r="F179" s="45"/>
      <c r="G179" s="45"/>
      <c r="H179" s="45"/>
    </row>
    <row r="180" spans="2:8" x14ac:dyDescent="0.25">
      <c r="B180" s="53"/>
      <c r="C180" s="53"/>
      <c r="D180" s="54"/>
      <c r="E180" s="45"/>
      <c r="F180" s="45"/>
      <c r="G180" s="45"/>
      <c r="H180" s="45"/>
    </row>
    <row r="181" spans="2:8" x14ac:dyDescent="0.25">
      <c r="B181" s="53"/>
      <c r="C181" s="53"/>
      <c r="D181" s="54"/>
      <c r="E181" s="45"/>
      <c r="F181" s="45"/>
      <c r="G181" s="45"/>
      <c r="H181" s="45"/>
    </row>
    <row r="182" spans="2:8" x14ac:dyDescent="0.25">
      <c r="B182" s="53"/>
      <c r="C182" s="53"/>
      <c r="D182" s="54"/>
      <c r="E182" s="45"/>
      <c r="F182" s="45"/>
      <c r="G182" s="45"/>
      <c r="H182" s="45"/>
    </row>
    <row r="183" spans="2:8" x14ac:dyDescent="0.25">
      <c r="B183" s="53"/>
      <c r="C183" s="53"/>
      <c r="D183" s="54"/>
      <c r="E183" s="45"/>
      <c r="F183" s="45"/>
      <c r="G183" s="45"/>
      <c r="H183" s="45"/>
    </row>
    <row r="184" spans="2:8" x14ac:dyDescent="0.25">
      <c r="B184" s="53"/>
      <c r="C184" s="53"/>
      <c r="D184" s="54"/>
      <c r="E184" s="45"/>
      <c r="F184" s="45"/>
      <c r="G184" s="45"/>
      <c r="H184" s="45"/>
    </row>
    <row r="185" spans="2:8" x14ac:dyDescent="0.25">
      <c r="B185" s="53"/>
      <c r="C185" s="53"/>
      <c r="D185" s="54"/>
      <c r="E185" s="45"/>
      <c r="F185" s="45"/>
      <c r="G185" s="45"/>
      <c r="H185" s="45"/>
    </row>
    <row r="186" spans="2:8" x14ac:dyDescent="0.25">
      <c r="B186" s="53"/>
      <c r="C186" s="53"/>
      <c r="D186" s="54"/>
      <c r="E186" s="45"/>
      <c r="F186" s="45"/>
      <c r="G186" s="45"/>
      <c r="H186" s="45"/>
    </row>
    <row r="187" spans="2:8" x14ac:dyDescent="0.25">
      <c r="B187" s="53"/>
      <c r="C187" s="53"/>
      <c r="D187" s="53"/>
      <c r="E187" s="45"/>
      <c r="F187" s="45"/>
      <c r="G187" s="45"/>
      <c r="H187" s="45"/>
    </row>
    <row r="188" spans="2:8" x14ac:dyDescent="0.25">
      <c r="B188" s="53"/>
      <c r="C188" s="53"/>
      <c r="D188" s="54"/>
      <c r="E188" s="45"/>
      <c r="F188" s="45"/>
      <c r="G188" s="45"/>
      <c r="H188" s="45"/>
    </row>
    <row r="189" spans="2:8" x14ac:dyDescent="0.25">
      <c r="B189" s="53"/>
      <c r="C189" s="53"/>
      <c r="D189" s="54"/>
      <c r="E189" s="45"/>
      <c r="F189" s="45"/>
      <c r="G189" s="45"/>
      <c r="H189" s="45"/>
    </row>
    <row r="190" spans="2:8" x14ac:dyDescent="0.25">
      <c r="B190" s="53"/>
      <c r="C190" s="53"/>
      <c r="D190" s="54"/>
      <c r="E190" s="45"/>
      <c r="F190" s="45"/>
      <c r="G190" s="45"/>
      <c r="H190" s="45"/>
    </row>
    <row r="191" spans="2:8" x14ac:dyDescent="0.25">
      <c r="B191" s="53"/>
      <c r="C191" s="53"/>
      <c r="D191" s="54"/>
      <c r="E191" s="45"/>
      <c r="F191" s="45"/>
      <c r="G191" s="45"/>
      <c r="H191" s="45"/>
    </row>
    <row r="192" spans="2:8" x14ac:dyDescent="0.25">
      <c r="B192" s="53"/>
      <c r="C192" s="53"/>
      <c r="D192" s="54"/>
      <c r="E192" s="45"/>
      <c r="F192" s="45"/>
      <c r="G192" s="45"/>
      <c r="H192" s="45"/>
    </row>
    <row r="193" spans="2:8" x14ac:dyDescent="0.25">
      <c r="B193" s="53"/>
      <c r="C193" s="53"/>
      <c r="D193" s="54"/>
      <c r="E193" s="45"/>
      <c r="F193" s="45"/>
      <c r="G193" s="45"/>
      <c r="H193" s="45"/>
    </row>
    <row r="194" spans="2:8" x14ac:dyDescent="0.25">
      <c r="B194" s="53"/>
      <c r="C194" s="53"/>
      <c r="D194" s="54"/>
      <c r="E194" s="45"/>
      <c r="F194" s="45"/>
      <c r="G194" s="45"/>
      <c r="H194" s="45"/>
    </row>
    <row r="195" spans="2:8" x14ac:dyDescent="0.25">
      <c r="B195" s="53"/>
      <c r="C195" s="53"/>
      <c r="D195" s="54"/>
      <c r="E195" s="45"/>
      <c r="F195" s="45"/>
      <c r="G195" s="45"/>
      <c r="H195" s="45"/>
    </row>
    <row r="196" spans="2:8" x14ac:dyDescent="0.25">
      <c r="B196" s="53"/>
      <c r="C196" s="53"/>
      <c r="D196" s="54"/>
      <c r="E196" s="45"/>
      <c r="F196" s="45"/>
      <c r="G196" s="45"/>
      <c r="H196" s="45"/>
    </row>
    <row r="197" spans="2:8" x14ac:dyDescent="0.25">
      <c r="B197" s="53"/>
      <c r="C197" s="53"/>
      <c r="D197" s="54"/>
      <c r="E197" s="45"/>
      <c r="F197" s="45"/>
      <c r="G197" s="45"/>
      <c r="H197" s="45"/>
    </row>
    <row r="198" spans="2:8" x14ac:dyDescent="0.25">
      <c r="B198" s="53"/>
      <c r="C198" s="53"/>
      <c r="D198" s="53"/>
      <c r="E198" s="45"/>
      <c r="F198" s="45"/>
      <c r="G198" s="45"/>
      <c r="H198" s="45"/>
    </row>
    <row r="199" spans="2:8" x14ac:dyDescent="0.25">
      <c r="B199" s="53"/>
      <c r="C199" s="53"/>
      <c r="D199" s="54"/>
      <c r="E199" s="45"/>
      <c r="F199" s="45"/>
      <c r="G199" s="45"/>
      <c r="H199" s="45"/>
    </row>
    <row r="200" spans="2:8" x14ac:dyDescent="0.25">
      <c r="B200" s="53"/>
      <c r="C200" s="53"/>
      <c r="D200" s="54"/>
      <c r="E200" s="45"/>
      <c r="F200" s="45"/>
      <c r="G200" s="45"/>
      <c r="H200" s="45"/>
    </row>
    <row r="201" spans="2:8" x14ac:dyDescent="0.25">
      <c r="B201" s="53"/>
      <c r="C201" s="53"/>
      <c r="D201" s="54"/>
      <c r="E201" s="45"/>
      <c r="F201" s="45"/>
      <c r="G201" s="45"/>
      <c r="H201" s="45"/>
    </row>
    <row r="202" spans="2:8" x14ac:dyDescent="0.25">
      <c r="D202" s="9"/>
    </row>
    <row r="203" spans="2:8" x14ac:dyDescent="0.25">
      <c r="D203" s="9"/>
    </row>
    <row r="204" spans="2:8" x14ac:dyDescent="0.25">
      <c r="D204" s="9"/>
    </row>
    <row r="205" spans="2:8" x14ac:dyDescent="0.25">
      <c r="D205" s="9"/>
    </row>
    <row r="206" spans="2:8" x14ac:dyDescent="0.25">
      <c r="D206" s="9"/>
    </row>
    <row r="207" spans="2:8" x14ac:dyDescent="0.25">
      <c r="D207" s="9"/>
    </row>
    <row r="209" spans="4:4" x14ac:dyDescent="0.25">
      <c r="D209" s="9"/>
    </row>
    <row r="210" spans="4:4" x14ac:dyDescent="0.25">
      <c r="D210" s="9"/>
    </row>
    <row r="211" spans="4:4" x14ac:dyDescent="0.25">
      <c r="D211" s="9"/>
    </row>
    <row r="212" spans="4:4" x14ac:dyDescent="0.25">
      <c r="D212" s="9"/>
    </row>
    <row r="213" spans="4:4" x14ac:dyDescent="0.25">
      <c r="D213" s="9"/>
    </row>
    <row r="214" spans="4:4" x14ac:dyDescent="0.25">
      <c r="D214" s="9"/>
    </row>
    <row r="215" spans="4:4" x14ac:dyDescent="0.25">
      <c r="D215" s="9"/>
    </row>
    <row r="216" spans="4:4" x14ac:dyDescent="0.25">
      <c r="D216" s="9"/>
    </row>
    <row r="217" spans="4:4" x14ac:dyDescent="0.25">
      <c r="D217" s="9"/>
    </row>
    <row r="218" spans="4:4" x14ac:dyDescent="0.25">
      <c r="D218" s="9"/>
    </row>
    <row r="219" spans="4:4" x14ac:dyDescent="0.25">
      <c r="D219" s="9"/>
    </row>
    <row r="220" spans="4:4" x14ac:dyDescent="0.25">
      <c r="D220" s="9"/>
    </row>
    <row r="221" spans="4:4" x14ac:dyDescent="0.25">
      <c r="D221" s="9"/>
    </row>
    <row r="222" spans="4:4" x14ac:dyDescent="0.25">
      <c r="D222" s="9"/>
    </row>
    <row r="223" spans="4:4" x14ac:dyDescent="0.25">
      <c r="D223" s="9"/>
    </row>
    <row r="224" spans="4:4" x14ac:dyDescent="0.25">
      <c r="D224" s="9"/>
    </row>
    <row r="225" spans="4:4" x14ac:dyDescent="0.25">
      <c r="D225" s="9"/>
    </row>
    <row r="226" spans="4:4" x14ac:dyDescent="0.25">
      <c r="D226" s="9"/>
    </row>
    <row r="227" spans="4:4" x14ac:dyDescent="0.25">
      <c r="D227" s="9"/>
    </row>
    <row r="228" spans="4:4" x14ac:dyDescent="0.25">
      <c r="D228" s="9"/>
    </row>
    <row r="229" spans="4:4" x14ac:dyDescent="0.25">
      <c r="D229" s="9"/>
    </row>
    <row r="230" spans="4:4" x14ac:dyDescent="0.25">
      <c r="D230" s="9"/>
    </row>
    <row r="231" spans="4:4" x14ac:dyDescent="0.25">
      <c r="D231" s="9"/>
    </row>
    <row r="232" spans="4:4" x14ac:dyDescent="0.25">
      <c r="D232" s="9"/>
    </row>
    <row r="233" spans="4:4" x14ac:dyDescent="0.25">
      <c r="D233" s="9"/>
    </row>
    <row r="234" spans="4:4" x14ac:dyDescent="0.25">
      <c r="D234" s="9"/>
    </row>
    <row r="235" spans="4:4" x14ac:dyDescent="0.25">
      <c r="D235" s="9"/>
    </row>
    <row r="236" spans="4:4" x14ac:dyDescent="0.25">
      <c r="D236" s="9"/>
    </row>
    <row r="237" spans="4:4" x14ac:dyDescent="0.25">
      <c r="D237" s="9"/>
    </row>
    <row r="238" spans="4:4" x14ac:dyDescent="0.25">
      <c r="D238" s="9"/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</sheetData>
  <dataValidations count="2">
    <dataValidation type="list" allowBlank="1" showInputMessage="1" showErrorMessage="1" sqref="B4">
      <formula1>$B$38:$B$64</formula1>
    </dataValidation>
    <dataValidation type="list" allowBlank="1" showInputMessage="1" showErrorMessage="1" sqref="B18">
      <formula1>$D$38:$D$68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C255"/>
  <sheetViews>
    <sheetView topLeftCell="B1" workbookViewId="0">
      <pane ySplit="4" topLeftCell="A152" activePane="bottomLeft" state="frozen"/>
      <selection pane="bottomLeft" activeCell="B167" sqref="B1:B1048576"/>
    </sheetView>
  </sheetViews>
  <sheetFormatPr defaultRowHeight="15.75" x14ac:dyDescent="0.25"/>
  <cols>
    <col min="1" max="1" width="0" style="3" hidden="1" customWidth="1"/>
    <col min="2" max="2" width="49.21875" style="3" bestFit="1" customWidth="1"/>
    <col min="3" max="3" width="8.88671875" style="3" hidden="1" customWidth="1"/>
    <col min="4" max="4" width="0" style="3" hidden="1" customWidth="1"/>
    <col min="5" max="6" width="8.88671875" style="3"/>
    <col min="7" max="7" width="8.88671875" style="26"/>
    <col min="8" max="16384" width="8.88671875" style="3"/>
  </cols>
  <sheetData>
    <row r="1" spans="1:237" x14ac:dyDescent="0.25">
      <c r="B1" s="55" t="s">
        <v>423</v>
      </c>
      <c r="C1" s="55"/>
      <c r="D1" s="55"/>
      <c r="E1" s="5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</row>
    <row r="2" spans="1:237" x14ac:dyDescent="0.25">
      <c r="B2" s="6" t="s">
        <v>429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</row>
    <row r="3" spans="1:237" ht="16.5" thickBot="1" x14ac:dyDescent="0.3">
      <c r="B3" s="5"/>
      <c r="C3" s="5"/>
      <c r="D3" s="5"/>
      <c r="E3" s="14"/>
      <c r="F3" s="5"/>
      <c r="G3" s="14" t="s">
        <v>210</v>
      </c>
      <c r="I3" s="5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pans="1:237" ht="47.25" x14ac:dyDescent="0.25">
      <c r="A4" s="7" t="s">
        <v>216</v>
      </c>
      <c r="B4" s="7" t="s">
        <v>211</v>
      </c>
      <c r="C4" s="7"/>
      <c r="D4" s="7"/>
      <c r="E4" s="15" t="s">
        <v>212</v>
      </c>
      <c r="F4" s="15" t="s">
        <v>215</v>
      </c>
      <c r="G4" s="27" t="s">
        <v>746</v>
      </c>
      <c r="H4" s="16" t="s">
        <v>214</v>
      </c>
      <c r="I4" s="8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</row>
    <row r="6" spans="1:237" x14ac:dyDescent="0.25">
      <c r="A6" s="3" t="s">
        <v>8</v>
      </c>
      <c r="B6" s="3" t="s">
        <v>113</v>
      </c>
      <c r="C6" s="3">
        <v>0</v>
      </c>
      <c r="E6" s="10">
        <v>3.7195645048351533</v>
      </c>
      <c r="F6" s="10">
        <f>E6*0.925</f>
        <v>3.4405971669725171</v>
      </c>
      <c r="G6" s="33">
        <f>VLOOKUP(A6,input!$A:$E,COLUMN(input!B$1),0)</f>
        <v>-15.477922402597841</v>
      </c>
      <c r="H6" s="10"/>
    </row>
    <row r="7" spans="1:237" x14ac:dyDescent="0.25">
      <c r="A7" s="3" t="s">
        <v>9</v>
      </c>
      <c r="B7" s="3" t="s">
        <v>114</v>
      </c>
      <c r="C7" s="3">
        <f>C6+1</f>
        <v>1</v>
      </c>
      <c r="E7" s="10">
        <v>41.563855133654002</v>
      </c>
      <c r="F7" s="10">
        <f>E7*0.925</f>
        <v>38.446565998629957</v>
      </c>
      <c r="G7" s="33">
        <f>VLOOKUP(A7,input!$A:$E,COLUMN(input!B$1),0)</f>
        <v>26.690305081486088</v>
      </c>
      <c r="H7" s="10"/>
    </row>
    <row r="8" spans="1:237" x14ac:dyDescent="0.25">
      <c r="A8" s="3" t="s">
        <v>226</v>
      </c>
      <c r="B8" s="3" t="s">
        <v>311</v>
      </c>
      <c r="C8" s="3">
        <f t="shared" ref="C8:C71" si="0">C7+1</f>
        <v>2</v>
      </c>
      <c r="E8" s="10">
        <v>1.0325637479064633</v>
      </c>
      <c r="F8" s="10">
        <f t="shared" ref="F8:F10" si="1">E8*0.925</f>
        <v>0.95512146681347865</v>
      </c>
      <c r="G8" s="33">
        <f>VLOOKUP(A8,input!$A:$E,COLUMN(input!B$1),0)</f>
        <v>-10.746513525312707</v>
      </c>
      <c r="H8" s="10"/>
    </row>
    <row r="9" spans="1:237" x14ac:dyDescent="0.25">
      <c r="A9" s="3" t="s">
        <v>227</v>
      </c>
      <c r="B9" s="3" t="s">
        <v>312</v>
      </c>
      <c r="C9" s="3">
        <f t="shared" si="0"/>
        <v>3</v>
      </c>
      <c r="E9" s="10">
        <v>1.3944548756355422</v>
      </c>
      <c r="F9" s="10">
        <f t="shared" si="1"/>
        <v>1.2898707599628765</v>
      </c>
      <c r="G9" s="33">
        <f>VLOOKUP(A9,input!$A:$E,COLUMN(input!B$1),0)</f>
        <v>-6.9906514415033394</v>
      </c>
      <c r="H9" s="10"/>
    </row>
    <row r="10" spans="1:237" ht="16.5" thickBot="1" x14ac:dyDescent="0.3">
      <c r="A10" s="3" t="s">
        <v>228</v>
      </c>
      <c r="B10" s="3" t="s">
        <v>313</v>
      </c>
      <c r="C10" s="3">
        <f t="shared" si="0"/>
        <v>4</v>
      </c>
      <c r="E10" s="10">
        <v>4.8053084609097843</v>
      </c>
      <c r="F10" s="10">
        <f t="shared" si="1"/>
        <v>4.4449103263415504</v>
      </c>
      <c r="G10" s="33">
        <f>VLOOKUP(A10,input!$A:$E,COLUMN(input!B$1),0)</f>
        <v>1.7231554012011112</v>
      </c>
      <c r="H10" s="10"/>
    </row>
    <row r="11" spans="1:237" ht="17.25" thickTop="1" thickBot="1" x14ac:dyDescent="0.3">
      <c r="A11" s="11"/>
      <c r="B11" s="11" t="s">
        <v>389</v>
      </c>
      <c r="C11" s="11">
        <f t="shared" si="0"/>
        <v>5</v>
      </c>
      <c r="D11" s="11"/>
      <c r="E11" s="12">
        <f>SUM(E6:E10)</f>
        <v>52.515746722940946</v>
      </c>
      <c r="F11" s="12">
        <f>SUM(F6:F10)</f>
        <v>48.577065718720377</v>
      </c>
      <c r="G11" s="31">
        <f t="shared" ref="G11" si="2">SUM(G6:G10)</f>
        <v>-4.8016268867266891</v>
      </c>
      <c r="H11" s="12">
        <f>IF(G11&gt;0, 0, IF((1-(E11/(E11-G11)))&gt;0.5, 0.5, (1-(E11/(E11-G11)))))</f>
        <v>8.3772625721231675E-2</v>
      </c>
    </row>
    <row r="12" spans="1:237" ht="16.5" thickTop="1" x14ac:dyDescent="0.25">
      <c r="C12" s="3">
        <f t="shared" si="0"/>
        <v>6</v>
      </c>
      <c r="E12" s="10"/>
      <c r="F12" s="10"/>
      <c r="G12" s="33"/>
      <c r="H12" s="10"/>
    </row>
    <row r="13" spans="1:237" x14ac:dyDescent="0.25">
      <c r="A13" s="3" t="s">
        <v>10</v>
      </c>
      <c r="B13" s="3" t="s">
        <v>115</v>
      </c>
      <c r="C13" s="3">
        <f t="shared" si="0"/>
        <v>7</v>
      </c>
      <c r="E13" s="13">
        <v>75.515410124017123</v>
      </c>
      <c r="F13" s="13">
        <f>E13*0.925</f>
        <v>69.851754364715845</v>
      </c>
      <c r="G13" s="34">
        <f>VLOOKUP(A13,input!$A:$E,COLUMN(input!B$1),0)</f>
        <v>20.850938837325607</v>
      </c>
      <c r="H13" s="13"/>
    </row>
    <row r="14" spans="1:237" x14ac:dyDescent="0.25">
      <c r="A14" s="3" t="s">
        <v>11</v>
      </c>
      <c r="B14" s="3" t="s">
        <v>116</v>
      </c>
      <c r="C14" s="3">
        <f t="shared" si="0"/>
        <v>8</v>
      </c>
      <c r="E14" s="10">
        <v>1.7945722385262071</v>
      </c>
      <c r="F14" s="10">
        <f t="shared" ref="F14:F19" si="3">E14*0.925</f>
        <v>1.6599793206367417</v>
      </c>
      <c r="G14" s="33">
        <f>VLOOKUP(A14,input!$A:$E,COLUMN(input!B$1),0)</f>
        <v>-14.327176147336349</v>
      </c>
      <c r="H14" s="10"/>
    </row>
    <row r="15" spans="1:237" x14ac:dyDescent="0.25">
      <c r="A15" s="3" t="s">
        <v>12</v>
      </c>
      <c r="B15" s="3" t="s">
        <v>117</v>
      </c>
      <c r="C15" s="3">
        <f t="shared" si="0"/>
        <v>9</v>
      </c>
      <c r="E15" s="10">
        <v>3.4475808431750545</v>
      </c>
      <c r="F15" s="10">
        <f t="shared" si="3"/>
        <v>3.1890122799369256</v>
      </c>
      <c r="G15" s="33">
        <f>VLOOKUP(A15,input!$A:$E,COLUMN(input!B$1),0)</f>
        <v>-8.8052617611453154</v>
      </c>
      <c r="H15" s="10"/>
    </row>
    <row r="16" spans="1:237" x14ac:dyDescent="0.25">
      <c r="A16" s="3" t="s">
        <v>13</v>
      </c>
      <c r="B16" s="3" t="s">
        <v>118</v>
      </c>
      <c r="C16" s="3">
        <f t="shared" si="0"/>
        <v>10</v>
      </c>
      <c r="E16" s="10">
        <v>2.2546921181641864</v>
      </c>
      <c r="F16" s="10">
        <f t="shared" si="3"/>
        <v>2.0855902093018726</v>
      </c>
      <c r="G16" s="33">
        <f>VLOOKUP(A16,input!$A:$E,COLUMN(input!B$1),0)</f>
        <v>-12.407530970186171</v>
      </c>
      <c r="H16" s="10"/>
    </row>
    <row r="17" spans="1:8" x14ac:dyDescent="0.25">
      <c r="A17" s="3" t="s">
        <v>14</v>
      </c>
      <c r="B17" s="3" t="s">
        <v>119</v>
      </c>
      <c r="C17" s="3">
        <f t="shared" si="0"/>
        <v>11</v>
      </c>
      <c r="E17" s="10">
        <v>2.3070370835777934</v>
      </c>
      <c r="F17" s="10">
        <f t="shared" si="3"/>
        <v>2.1340093023094591</v>
      </c>
      <c r="G17" s="33">
        <f>VLOOKUP(A17,input!$A:$E,COLUMN(input!B$1),0)</f>
        <v>-17.947546840281042</v>
      </c>
      <c r="H17" s="10"/>
    </row>
    <row r="18" spans="1:8" x14ac:dyDescent="0.25">
      <c r="A18" s="3" t="s">
        <v>15</v>
      </c>
      <c r="B18" s="3" t="s">
        <v>120</v>
      </c>
      <c r="C18" s="3">
        <f t="shared" si="0"/>
        <v>12</v>
      </c>
      <c r="E18" s="10">
        <v>59.857192499575412</v>
      </c>
      <c r="F18" s="10">
        <f t="shared" si="3"/>
        <v>55.36790306210726</v>
      </c>
      <c r="G18" s="33">
        <f>VLOOKUP(A18,input!$A:$E,COLUMN(input!B$1),0)</f>
        <v>37.843291693771114</v>
      </c>
      <c r="H18" s="10"/>
    </row>
    <row r="19" spans="1:8" ht="16.5" thickBot="1" x14ac:dyDescent="0.3">
      <c r="A19" s="3" t="s">
        <v>16</v>
      </c>
      <c r="B19" s="3" t="s">
        <v>121</v>
      </c>
      <c r="C19" s="3">
        <f t="shared" si="0"/>
        <v>13</v>
      </c>
      <c r="E19" s="10">
        <v>3.2189199856112025</v>
      </c>
      <c r="F19" s="10">
        <f t="shared" si="3"/>
        <v>2.9775009866903623</v>
      </c>
      <c r="G19" s="33">
        <f>VLOOKUP(A19,input!$A:$E,COLUMN(input!B$1),0)</f>
        <v>-21.544943553506158</v>
      </c>
      <c r="H19" s="10"/>
    </row>
    <row r="20" spans="1:8" ht="17.25" thickTop="1" thickBot="1" x14ac:dyDescent="0.3">
      <c r="A20" s="11"/>
      <c r="B20" s="11" t="s">
        <v>395</v>
      </c>
      <c r="C20" s="11">
        <f t="shared" si="0"/>
        <v>14</v>
      </c>
      <c r="D20" s="11"/>
      <c r="E20" s="12">
        <f>SUM(E13:E19)</f>
        <v>148.39540489264698</v>
      </c>
      <c r="F20" s="12">
        <f t="shared" ref="F20:G20" si="4">SUM(F13:F19)</f>
        <v>137.26574952569848</v>
      </c>
      <c r="G20" s="31">
        <f t="shared" si="4"/>
        <v>-16.338228741358314</v>
      </c>
      <c r="H20" s="12">
        <f>IF(G20&gt;0, 0, IF((1-(E20/(E20-G20)))&gt;0.5, 0.5, (1-(E20/(E20-G20)))))</f>
        <v>9.9179678010730576E-2</v>
      </c>
    </row>
    <row r="21" spans="1:8" ht="16.5" thickTop="1" x14ac:dyDescent="0.25">
      <c r="C21" s="3">
        <f t="shared" si="0"/>
        <v>15</v>
      </c>
      <c r="E21" s="10"/>
      <c r="F21" s="10"/>
      <c r="G21" s="33"/>
      <c r="H21" s="10"/>
    </row>
    <row r="22" spans="1:8" x14ac:dyDescent="0.25">
      <c r="A22" s="3" t="s">
        <v>261</v>
      </c>
      <c r="B22" s="3" t="s">
        <v>346</v>
      </c>
      <c r="C22" s="3">
        <f t="shared" si="0"/>
        <v>16</v>
      </c>
      <c r="E22" s="10">
        <v>82.973367468892363</v>
      </c>
      <c r="F22" s="10">
        <f t="shared" ref="F22:F27" si="5">E22*0.925</f>
        <v>76.750364908725444</v>
      </c>
      <c r="G22" s="33">
        <f>VLOOKUP(A22,input!$A:$E,COLUMN(input!B$1),0)</f>
        <v>65.204669822224702</v>
      </c>
      <c r="H22" s="10"/>
    </row>
    <row r="23" spans="1:8" x14ac:dyDescent="0.25">
      <c r="A23" s="3" t="s">
        <v>262</v>
      </c>
      <c r="B23" s="3" t="s">
        <v>347</v>
      </c>
      <c r="C23" s="3">
        <f t="shared" si="0"/>
        <v>17</v>
      </c>
      <c r="E23" s="10">
        <v>3.4138498179190919</v>
      </c>
      <c r="F23" s="10">
        <f t="shared" si="5"/>
        <v>3.1578110815751601</v>
      </c>
      <c r="G23" s="33">
        <f>VLOOKUP(A23,input!$A:$E,COLUMN(input!B$1),0)</f>
        <v>-6.9307299008538843</v>
      </c>
      <c r="H23" s="10"/>
    </row>
    <row r="24" spans="1:8" x14ac:dyDescent="0.25">
      <c r="A24" s="3" t="s">
        <v>263</v>
      </c>
      <c r="B24" s="3" t="s">
        <v>348</v>
      </c>
      <c r="C24" s="3">
        <f t="shared" si="0"/>
        <v>18</v>
      </c>
      <c r="E24" s="10">
        <v>2.9225154198656074</v>
      </c>
      <c r="F24" s="10">
        <f t="shared" si="5"/>
        <v>2.7033267633756868</v>
      </c>
      <c r="G24" s="33">
        <f>VLOOKUP(A24,input!$A:$E,COLUMN(input!B$1),0)</f>
        <v>-4.8289664493060132</v>
      </c>
      <c r="H24" s="10"/>
    </row>
    <row r="25" spans="1:8" x14ac:dyDescent="0.25">
      <c r="A25" s="3" t="s">
        <v>264</v>
      </c>
      <c r="B25" s="3" t="s">
        <v>349</v>
      </c>
      <c r="C25" s="3">
        <f t="shared" si="0"/>
        <v>19</v>
      </c>
      <c r="E25" s="10">
        <v>3.1146152759985117</v>
      </c>
      <c r="F25" s="10">
        <f t="shared" si="5"/>
        <v>2.8810191302986237</v>
      </c>
      <c r="G25" s="33">
        <f>VLOOKUP(A25,input!$A:$E,COLUMN(input!B$1),0)</f>
        <v>-11.748709653643756</v>
      </c>
      <c r="H25" s="10"/>
    </row>
    <row r="26" spans="1:8" x14ac:dyDescent="0.25">
      <c r="A26" s="3" t="s">
        <v>265</v>
      </c>
      <c r="B26" s="3" t="s">
        <v>350</v>
      </c>
      <c r="C26" s="3">
        <f t="shared" si="0"/>
        <v>20</v>
      </c>
      <c r="E26" s="10">
        <v>1.6021805702173224</v>
      </c>
      <c r="F26" s="10">
        <f t="shared" si="5"/>
        <v>1.4820170274510234</v>
      </c>
      <c r="G26" s="33">
        <f>VLOOKUP(A26,input!$A:$E,COLUMN(input!B$1),0)</f>
        <v>-6.4129634417100219</v>
      </c>
      <c r="H26" s="10"/>
    </row>
    <row r="27" spans="1:8" ht="16.5" thickBot="1" x14ac:dyDescent="0.3">
      <c r="A27" s="3" t="s">
        <v>266</v>
      </c>
      <c r="B27" s="3" t="s">
        <v>351</v>
      </c>
      <c r="C27" s="3">
        <f t="shared" si="0"/>
        <v>21</v>
      </c>
      <c r="E27" s="10">
        <v>2.1004037767385082</v>
      </c>
      <c r="F27" s="10">
        <f t="shared" si="5"/>
        <v>1.9428734934831202</v>
      </c>
      <c r="G27" s="33">
        <f>VLOOKUP(A27,input!$A:$E,COLUMN(input!B$1),0)</f>
        <v>-14.339554041369949</v>
      </c>
      <c r="H27" s="10"/>
    </row>
    <row r="28" spans="1:8" ht="17.25" thickTop="1" thickBot="1" x14ac:dyDescent="0.3">
      <c r="A28" s="11"/>
      <c r="B28" s="11" t="s">
        <v>390</v>
      </c>
      <c r="C28" s="11">
        <f t="shared" si="0"/>
        <v>22</v>
      </c>
      <c r="D28" s="11"/>
      <c r="E28" s="12">
        <f>SUM(E22:E27)</f>
        <v>96.126932329631401</v>
      </c>
      <c r="F28" s="12">
        <f t="shared" ref="F28:G28" si="6">SUM(F22:F27)</f>
        <v>88.917412404909058</v>
      </c>
      <c r="G28" s="31">
        <f t="shared" si="6"/>
        <v>20.943746335341075</v>
      </c>
      <c r="H28" s="12">
        <f t="shared" ref="H28" si="7">IF(G28&gt;0, 0, IF((1-(E28/(E28-G28)))&gt;0.5, 0.5, (1-(E28/(E28-G28)))))</f>
        <v>0</v>
      </c>
    </row>
    <row r="29" spans="1:8" ht="16.5" thickTop="1" x14ac:dyDescent="0.25">
      <c r="C29" s="3">
        <f t="shared" si="0"/>
        <v>23</v>
      </c>
      <c r="E29" s="10"/>
      <c r="F29" s="10"/>
      <c r="G29" s="33"/>
      <c r="H29" s="10"/>
    </row>
    <row r="30" spans="1:8" x14ac:dyDescent="0.25">
      <c r="A30" s="3" t="s">
        <v>248</v>
      </c>
      <c r="B30" s="3" t="s">
        <v>333</v>
      </c>
      <c r="C30" s="3">
        <f t="shared" si="0"/>
        <v>24</v>
      </c>
      <c r="E30" s="10">
        <v>53.903289969016029</v>
      </c>
      <c r="F30" s="10">
        <f t="shared" ref="F30:F40" si="8">E30*0.925</f>
        <v>49.860543221339832</v>
      </c>
      <c r="G30" s="33">
        <f>VLOOKUP(A30,input!$A:$E,COLUMN(input!B$1),0)</f>
        <v>15.291687622496921</v>
      </c>
      <c r="H30" s="10"/>
    </row>
    <row r="31" spans="1:8" x14ac:dyDescent="0.25">
      <c r="A31" s="3" t="s">
        <v>249</v>
      </c>
      <c r="B31" s="3" t="s">
        <v>334</v>
      </c>
      <c r="C31" s="3">
        <f t="shared" si="0"/>
        <v>25</v>
      </c>
      <c r="E31" s="10">
        <v>3.0092379100955076</v>
      </c>
      <c r="F31" s="10">
        <f t="shared" si="8"/>
        <v>2.7835450668383448</v>
      </c>
      <c r="G31" s="33">
        <f>VLOOKUP(A31,input!$A:$E,COLUMN(input!B$1),0)</f>
        <v>-8.6579745580437226</v>
      </c>
      <c r="H31" s="10"/>
    </row>
    <row r="32" spans="1:8" x14ac:dyDescent="0.25">
      <c r="A32" s="3" t="s">
        <v>250</v>
      </c>
      <c r="B32" s="3" t="s">
        <v>335</v>
      </c>
      <c r="C32" s="3">
        <f t="shared" si="0"/>
        <v>26</v>
      </c>
      <c r="E32" s="10">
        <v>2.7328792610721844</v>
      </c>
      <c r="F32" s="10">
        <f t="shared" si="8"/>
        <v>2.5279133164917709</v>
      </c>
      <c r="G32" s="33">
        <f>VLOOKUP(A32,input!$A:$E,COLUMN(input!B$1),0)</f>
        <v>-5.3140729903014474</v>
      </c>
      <c r="H32" s="10"/>
    </row>
    <row r="33" spans="1:8" x14ac:dyDescent="0.25">
      <c r="A33" s="3" t="s">
        <v>251</v>
      </c>
      <c r="B33" s="3" t="s">
        <v>336</v>
      </c>
      <c r="C33" s="3">
        <f t="shared" si="0"/>
        <v>27</v>
      </c>
      <c r="E33" s="10">
        <v>3.1504219641105862</v>
      </c>
      <c r="F33" s="10">
        <f t="shared" si="8"/>
        <v>2.9141403168022921</v>
      </c>
      <c r="G33" s="33">
        <f>VLOOKUP(A33,input!$A:$E,COLUMN(input!B$1),0)</f>
        <v>-10.703564012050283</v>
      </c>
      <c r="H33" s="10"/>
    </row>
    <row r="34" spans="1:8" x14ac:dyDescent="0.25">
      <c r="A34" s="3" t="s">
        <v>252</v>
      </c>
      <c r="B34" s="3" t="s">
        <v>337</v>
      </c>
      <c r="C34" s="3">
        <f t="shared" si="0"/>
        <v>28</v>
      </c>
      <c r="E34" s="10">
        <v>1.5643259968459164</v>
      </c>
      <c r="F34" s="10">
        <f t="shared" si="8"/>
        <v>1.4470015470824729</v>
      </c>
      <c r="G34" s="33">
        <f>VLOOKUP(A34,input!$A:$E,COLUMN(input!B$1),0)</f>
        <v>-6.1535369983996224</v>
      </c>
      <c r="H34" s="10"/>
    </row>
    <row r="35" spans="1:8" x14ac:dyDescent="0.25">
      <c r="A35" s="3" t="s">
        <v>253</v>
      </c>
      <c r="B35" s="3" t="s">
        <v>338</v>
      </c>
      <c r="C35" s="3">
        <f t="shared" si="0"/>
        <v>29</v>
      </c>
      <c r="E35" s="10">
        <v>3.1042882353503534</v>
      </c>
      <c r="F35" s="10">
        <f t="shared" si="8"/>
        <v>2.8714666176990771</v>
      </c>
      <c r="G35" s="33">
        <f>VLOOKUP(A35,input!$A:$E,COLUMN(input!B$1),0)</f>
        <v>-6.083189928099892</v>
      </c>
      <c r="H35" s="10"/>
    </row>
    <row r="36" spans="1:8" x14ac:dyDescent="0.25">
      <c r="A36" s="3" t="s">
        <v>254</v>
      </c>
      <c r="B36" s="3" t="s">
        <v>339</v>
      </c>
      <c r="C36" s="3">
        <f t="shared" si="0"/>
        <v>30</v>
      </c>
      <c r="E36" s="10">
        <v>2.2111322509438742</v>
      </c>
      <c r="F36" s="10">
        <f t="shared" si="8"/>
        <v>2.0452973321230838</v>
      </c>
      <c r="G36" s="33">
        <f>VLOOKUP(A36,input!$A:$E,COLUMN(input!B$1),0)</f>
        <v>-7.7021582421736738</v>
      </c>
      <c r="H36" s="10"/>
    </row>
    <row r="37" spans="1:8" x14ac:dyDescent="0.25">
      <c r="A37" s="3" t="s">
        <v>255</v>
      </c>
      <c r="B37" s="3" t="s">
        <v>340</v>
      </c>
      <c r="C37" s="3">
        <f t="shared" si="0"/>
        <v>31</v>
      </c>
      <c r="E37" s="10">
        <v>2.6166174469060275</v>
      </c>
      <c r="F37" s="10">
        <f t="shared" si="8"/>
        <v>2.4203711383880755</v>
      </c>
      <c r="G37" s="33">
        <f>VLOOKUP(A37,input!$A:$E,COLUMN(input!B$1),0)</f>
        <v>-3.0390220222450086</v>
      </c>
      <c r="H37" s="10"/>
    </row>
    <row r="38" spans="1:8" x14ac:dyDescent="0.25">
      <c r="A38" s="3" t="s">
        <v>256</v>
      </c>
      <c r="B38" s="3" t="s">
        <v>341</v>
      </c>
      <c r="C38" s="3">
        <f t="shared" si="0"/>
        <v>32</v>
      </c>
      <c r="E38" s="10">
        <v>2.3568987539945505</v>
      </c>
      <c r="F38" s="10">
        <f t="shared" si="8"/>
        <v>2.1801313474449593</v>
      </c>
      <c r="G38" s="33">
        <f>VLOOKUP(A38,input!$A:$E,COLUMN(input!B$1),0)</f>
        <v>-6.1877560932869153</v>
      </c>
      <c r="H38" s="10"/>
    </row>
    <row r="39" spans="1:8" x14ac:dyDescent="0.25">
      <c r="A39" s="3" t="s">
        <v>257</v>
      </c>
      <c r="B39" s="3" t="s">
        <v>342</v>
      </c>
      <c r="C39" s="3">
        <f t="shared" si="0"/>
        <v>33</v>
      </c>
      <c r="E39" s="10">
        <v>8.389089001091941</v>
      </c>
      <c r="F39" s="10">
        <f t="shared" si="8"/>
        <v>7.7599073260100457</v>
      </c>
      <c r="G39" s="33">
        <f>VLOOKUP(A39,input!$A:$E,COLUMN(input!B$1),0)</f>
        <v>5.7347704277126805</v>
      </c>
      <c r="H39" s="10"/>
    </row>
    <row r="40" spans="1:8" ht="16.5" thickBot="1" x14ac:dyDescent="0.3">
      <c r="A40" s="3" t="s">
        <v>258</v>
      </c>
      <c r="B40" s="3" t="s">
        <v>343</v>
      </c>
      <c r="C40" s="3">
        <f t="shared" si="0"/>
        <v>34</v>
      </c>
      <c r="E40" s="10">
        <v>105.40991793767951</v>
      </c>
      <c r="F40" s="10">
        <f t="shared" si="8"/>
        <v>97.504174092353551</v>
      </c>
      <c r="G40" s="33">
        <f>VLOOKUP(A40,input!$A:$E,COLUMN(input!B$1),0)</f>
        <v>88.617317487642694</v>
      </c>
      <c r="H40" s="10"/>
    </row>
    <row r="41" spans="1:8" ht="17.25" thickTop="1" thickBot="1" x14ac:dyDescent="0.3">
      <c r="A41" s="11"/>
      <c r="B41" s="11" t="s">
        <v>391</v>
      </c>
      <c r="C41" s="11">
        <f t="shared" si="0"/>
        <v>35</v>
      </c>
      <c r="D41" s="11"/>
      <c r="E41" s="12">
        <f>SUM(E30:E40)</f>
        <v>188.4480987271065</v>
      </c>
      <c r="F41" s="12">
        <f t="shared" ref="F41:G41" si="9">SUM(F30:F40)</f>
        <v>174.3144913225735</v>
      </c>
      <c r="G41" s="31">
        <f t="shared" si="9"/>
        <v>55.802500693251737</v>
      </c>
      <c r="H41" s="12">
        <f t="shared" ref="H41" si="10">IF(G41&gt;0, 0, IF((1-(E41/(E41-G41)))&gt;0.5, 0.5, (1-(E41/(E41-G41)))))</f>
        <v>0</v>
      </c>
    </row>
    <row r="42" spans="1:8" ht="16.5" thickTop="1" x14ac:dyDescent="0.25">
      <c r="C42" s="3">
        <f t="shared" si="0"/>
        <v>36</v>
      </c>
      <c r="E42" s="10"/>
      <c r="F42" s="10"/>
      <c r="G42" s="33"/>
      <c r="H42" s="10"/>
    </row>
    <row r="43" spans="1:8" x14ac:dyDescent="0.25">
      <c r="A43" s="3" t="s">
        <v>17</v>
      </c>
      <c r="B43" s="3" t="s">
        <v>122</v>
      </c>
      <c r="C43" s="3">
        <f t="shared" si="0"/>
        <v>37</v>
      </c>
      <c r="E43" s="10">
        <v>95.862251283307273</v>
      </c>
      <c r="F43" s="10">
        <f t="shared" ref="F43:F52" si="11">E43*0.925</f>
        <v>88.672582437059233</v>
      </c>
      <c r="G43" s="33">
        <f>VLOOKUP(A43,input!$A:$E,COLUMN(input!B$1),0)</f>
        <v>75.32258427627967</v>
      </c>
      <c r="H43" s="10"/>
    </row>
    <row r="44" spans="1:8" x14ac:dyDescent="0.25">
      <c r="A44" s="3" t="s">
        <v>18</v>
      </c>
      <c r="B44" s="3" t="s">
        <v>123</v>
      </c>
      <c r="C44" s="3">
        <f t="shared" si="0"/>
        <v>38</v>
      </c>
      <c r="E44" s="10">
        <v>2.4909204677706738</v>
      </c>
      <c r="F44" s="10">
        <f t="shared" si="11"/>
        <v>2.3041014326878733</v>
      </c>
      <c r="G44" s="33">
        <f>VLOOKUP(A44,input!$A:$E,COLUMN(input!B$1),0)</f>
        <v>-9.725943046023497</v>
      </c>
      <c r="H44" s="10"/>
    </row>
    <row r="45" spans="1:8" x14ac:dyDescent="0.25">
      <c r="A45" s="3" t="s">
        <v>19</v>
      </c>
      <c r="B45" s="3" t="s">
        <v>124</v>
      </c>
      <c r="C45" s="3">
        <f t="shared" si="0"/>
        <v>39</v>
      </c>
      <c r="E45" s="10">
        <v>3.8569039230167665</v>
      </c>
      <c r="F45" s="10">
        <f t="shared" si="11"/>
        <v>3.5676361287905092</v>
      </c>
      <c r="G45" s="33">
        <f>VLOOKUP(A45,input!$A:$E,COLUMN(input!B$1),0)</f>
        <v>-23.886883165371625</v>
      </c>
      <c r="H45" s="10"/>
    </row>
    <row r="46" spans="1:8" x14ac:dyDescent="0.25">
      <c r="A46" s="3" t="s">
        <v>20</v>
      </c>
      <c r="B46" s="3" t="s">
        <v>125</v>
      </c>
      <c r="C46" s="3">
        <f t="shared" si="0"/>
        <v>40</v>
      </c>
      <c r="E46" s="10">
        <v>2.0667199460490577</v>
      </c>
      <c r="F46" s="10">
        <f t="shared" si="11"/>
        <v>1.9117159500953784</v>
      </c>
      <c r="G46" s="33">
        <f>VLOOKUP(A46,input!$A:$E,COLUMN(input!B$1),0)</f>
        <v>-3.7632380566400201</v>
      </c>
      <c r="H46" s="10"/>
    </row>
    <row r="47" spans="1:8" x14ac:dyDescent="0.25">
      <c r="A47" s="3" t="s">
        <v>21</v>
      </c>
      <c r="B47" s="3" t="s">
        <v>126</v>
      </c>
      <c r="C47" s="3">
        <f t="shared" si="0"/>
        <v>41</v>
      </c>
      <c r="E47" s="10">
        <v>2.7929586987631931</v>
      </c>
      <c r="F47" s="10">
        <f t="shared" si="11"/>
        <v>2.5834867963559538</v>
      </c>
      <c r="G47" s="33">
        <f>VLOOKUP(A47,input!$A:$E,COLUMN(input!B$1),0)</f>
        <v>-9.3343913508939735</v>
      </c>
      <c r="H47" s="10"/>
    </row>
    <row r="48" spans="1:8" x14ac:dyDescent="0.25">
      <c r="A48" s="3" t="s">
        <v>22</v>
      </c>
      <c r="B48" s="3" t="s">
        <v>127</v>
      </c>
      <c r="C48" s="3">
        <f t="shared" si="0"/>
        <v>42</v>
      </c>
      <c r="E48" s="10">
        <v>3.1693555342869484</v>
      </c>
      <c r="F48" s="10">
        <f t="shared" si="11"/>
        <v>2.9316538692154275</v>
      </c>
      <c r="G48" s="33">
        <f>VLOOKUP(A48,input!$A:$E,COLUMN(input!B$1),0)</f>
        <v>-8.5507666539067237</v>
      </c>
      <c r="H48" s="10"/>
    </row>
    <row r="49" spans="1:8" x14ac:dyDescent="0.25">
      <c r="A49" s="3" t="s">
        <v>23</v>
      </c>
      <c r="B49" s="3" t="s">
        <v>128</v>
      </c>
      <c r="C49" s="3">
        <f t="shared" si="0"/>
        <v>43</v>
      </c>
      <c r="E49" s="10">
        <v>1.5389728110532102</v>
      </c>
      <c r="F49" s="10">
        <f t="shared" si="11"/>
        <v>1.4235498502242194</v>
      </c>
      <c r="G49" s="33">
        <f>VLOOKUP(A49,input!$A:$E,COLUMN(input!B$1),0)</f>
        <v>-3.0121100927861568</v>
      </c>
      <c r="H49" s="10"/>
    </row>
    <row r="50" spans="1:8" x14ac:dyDescent="0.25">
      <c r="A50" s="3" t="s">
        <v>24</v>
      </c>
      <c r="B50" s="3" t="s">
        <v>129</v>
      </c>
      <c r="C50" s="3">
        <f t="shared" si="0"/>
        <v>44</v>
      </c>
      <c r="E50" s="10">
        <v>2.223107652842899</v>
      </c>
      <c r="F50" s="10">
        <f t="shared" si="11"/>
        <v>2.0563745788796819</v>
      </c>
      <c r="G50" s="33">
        <f>VLOOKUP(A50,input!$A:$E,COLUMN(input!B$1),0)</f>
        <v>-2.2480205699261626</v>
      </c>
      <c r="H50" s="10"/>
    </row>
    <row r="51" spans="1:8" x14ac:dyDescent="0.25">
      <c r="A51" s="3" t="s">
        <v>25</v>
      </c>
      <c r="B51" s="3" t="s">
        <v>130</v>
      </c>
      <c r="C51" s="3">
        <f t="shared" si="0"/>
        <v>45</v>
      </c>
      <c r="E51" s="10">
        <v>54.477004812945147</v>
      </c>
      <c r="F51" s="10">
        <f t="shared" si="11"/>
        <v>50.391229451974262</v>
      </c>
      <c r="G51" s="33">
        <f>VLOOKUP(A51,input!$A:$E,COLUMN(input!B$1),0)</f>
        <v>13.897382838991634</v>
      </c>
      <c r="H51" s="10"/>
    </row>
    <row r="52" spans="1:8" ht="16.5" thickBot="1" x14ac:dyDescent="0.3">
      <c r="A52" s="3" t="s">
        <v>26</v>
      </c>
      <c r="B52" s="3" t="s">
        <v>131</v>
      </c>
      <c r="C52" s="3">
        <f t="shared" si="0"/>
        <v>46</v>
      </c>
      <c r="E52" s="10">
        <v>30.388551123961179</v>
      </c>
      <c r="F52" s="10">
        <f t="shared" si="11"/>
        <v>28.109409789664092</v>
      </c>
      <c r="G52" s="33">
        <f>VLOOKUP(A52,input!$A:$E,COLUMN(input!B$1),0)</f>
        <v>14.119917379767626</v>
      </c>
      <c r="H52" s="10"/>
    </row>
    <row r="53" spans="1:8" ht="17.25" thickTop="1" thickBot="1" x14ac:dyDescent="0.3">
      <c r="A53" s="11"/>
      <c r="B53" s="11" t="s">
        <v>392</v>
      </c>
      <c r="C53" s="11">
        <f t="shared" si="0"/>
        <v>47</v>
      </c>
      <c r="D53" s="11"/>
      <c r="E53" s="12">
        <f>SUM(E43:E52)</f>
        <v>198.86674625399635</v>
      </c>
      <c r="F53" s="12">
        <f t="shared" ref="F53:G53" si="12">SUM(F43:F52)</f>
        <v>183.95174028494662</v>
      </c>
      <c r="G53" s="31">
        <f t="shared" si="12"/>
        <v>42.818531559490765</v>
      </c>
      <c r="H53" s="12">
        <f t="shared" ref="H53" si="13">IF(G53&gt;0, 0, IF((1-(E53/(E53-G53)))&gt;0.5, 0.5, (1-(E53/(E53-G53)))))</f>
        <v>0</v>
      </c>
    </row>
    <row r="54" spans="1:8" ht="16.5" thickTop="1" x14ac:dyDescent="0.25">
      <c r="C54" s="3">
        <f t="shared" si="0"/>
        <v>48</v>
      </c>
      <c r="E54" s="10"/>
      <c r="F54" s="10"/>
      <c r="G54" s="33"/>
      <c r="H54" s="10"/>
    </row>
    <row r="55" spans="1:8" x14ac:dyDescent="0.25">
      <c r="A55" s="3" t="s">
        <v>267</v>
      </c>
      <c r="B55" s="3" t="s">
        <v>352</v>
      </c>
      <c r="C55" s="3">
        <f t="shared" si="0"/>
        <v>49</v>
      </c>
      <c r="E55" s="10">
        <v>31.011015127525322</v>
      </c>
      <c r="F55" s="10">
        <f t="shared" ref="F55:F58" si="14">E55*0.925</f>
        <v>28.685188992960924</v>
      </c>
      <c r="G55" s="33">
        <f>VLOOKUP(A55,input!$A:$E,COLUMN(input!B$1),0)</f>
        <v>-21.071657797857476</v>
      </c>
      <c r="H55" s="10"/>
    </row>
    <row r="56" spans="1:8" x14ac:dyDescent="0.25">
      <c r="A56" s="3" t="s">
        <v>268</v>
      </c>
      <c r="B56" s="3" t="s">
        <v>353</v>
      </c>
      <c r="C56" s="3">
        <f t="shared" si="0"/>
        <v>50</v>
      </c>
      <c r="E56" s="10">
        <v>5.3244195559359664</v>
      </c>
      <c r="F56" s="10">
        <f t="shared" si="14"/>
        <v>4.9250880892407691</v>
      </c>
      <c r="G56" s="33">
        <f>VLOOKUP(A56,input!$A:$E,COLUMN(input!B$1),0)</f>
        <v>-23.99431649368282</v>
      </c>
      <c r="H56" s="10"/>
    </row>
    <row r="57" spans="1:8" x14ac:dyDescent="0.25">
      <c r="A57" s="3" t="s">
        <v>269</v>
      </c>
      <c r="B57" s="3" t="s">
        <v>354</v>
      </c>
      <c r="C57" s="3">
        <f t="shared" si="0"/>
        <v>51</v>
      </c>
      <c r="E57" s="10">
        <v>32.272308307899699</v>
      </c>
      <c r="F57" s="10">
        <f t="shared" si="14"/>
        <v>29.851885184807223</v>
      </c>
      <c r="G57" s="33">
        <f>VLOOKUP(A57,input!$A:$E,COLUMN(input!B$1),0)</f>
        <v>9.3039953211805742</v>
      </c>
      <c r="H57" s="10"/>
    </row>
    <row r="58" spans="1:8" ht="16.5" thickBot="1" x14ac:dyDescent="0.3">
      <c r="A58" s="3" t="s">
        <v>270</v>
      </c>
      <c r="B58" s="3" t="s">
        <v>355</v>
      </c>
      <c r="C58" s="3">
        <f t="shared" si="0"/>
        <v>52</v>
      </c>
      <c r="E58" s="10">
        <v>53.883083147329081</v>
      </c>
      <c r="F58" s="10">
        <f t="shared" si="14"/>
        <v>49.841851911279406</v>
      </c>
      <c r="G58" s="33">
        <f>VLOOKUP(A58,input!$A:$E,COLUMN(input!B$1),0)</f>
        <v>36.272130561983488</v>
      </c>
      <c r="H58" s="10"/>
    </row>
    <row r="59" spans="1:8" ht="17.25" thickTop="1" thickBot="1" x14ac:dyDescent="0.3">
      <c r="A59" s="11"/>
      <c r="B59" s="11" t="s">
        <v>393</v>
      </c>
      <c r="C59" s="11">
        <f t="shared" si="0"/>
        <v>53</v>
      </c>
      <c r="D59" s="11"/>
      <c r="E59" s="12">
        <f>SUM(E55:E58)</f>
        <v>122.49082613869007</v>
      </c>
      <c r="F59" s="12">
        <f t="shared" ref="F59:G59" si="15">SUM(F55:F58)</f>
        <v>113.30401417828833</v>
      </c>
      <c r="G59" s="31">
        <f t="shared" si="15"/>
        <v>0.51015159162376023</v>
      </c>
      <c r="H59" s="12">
        <f t="shared" ref="H59" si="16">IF(G59&gt;0, 0, IF((1-(E59/(E59-G59)))&gt;0.5, 0.5, (1-(E59/(E59-G59)))))</f>
        <v>0</v>
      </c>
    </row>
    <row r="60" spans="1:8" ht="16.5" thickTop="1" x14ac:dyDescent="0.25">
      <c r="C60" s="3">
        <f t="shared" si="0"/>
        <v>54</v>
      </c>
      <c r="E60" s="10"/>
      <c r="F60" s="10"/>
      <c r="G60" s="33"/>
      <c r="H60" s="10"/>
    </row>
    <row r="61" spans="1:8" x14ac:dyDescent="0.25">
      <c r="A61" s="3" t="s">
        <v>232</v>
      </c>
      <c r="B61" s="3" t="s">
        <v>317</v>
      </c>
      <c r="C61" s="3">
        <f t="shared" si="0"/>
        <v>55</v>
      </c>
      <c r="E61" s="10">
        <v>164.95489726572188</v>
      </c>
      <c r="F61" s="10">
        <f t="shared" ref="F61:F71" si="17">E61*0.925</f>
        <v>152.58327997079274</v>
      </c>
      <c r="G61" s="33">
        <f>VLOOKUP(A61,input!$A:$E,COLUMN(input!B$1),0)</f>
        <v>124.08434217624423</v>
      </c>
      <c r="H61" s="10"/>
    </row>
    <row r="62" spans="1:8" x14ac:dyDescent="0.25">
      <c r="A62" s="3" t="s">
        <v>233</v>
      </c>
      <c r="B62" s="3" t="s">
        <v>318</v>
      </c>
      <c r="C62" s="3">
        <f t="shared" si="0"/>
        <v>56</v>
      </c>
      <c r="E62" s="10">
        <v>3.2563305575861721</v>
      </c>
      <c r="F62" s="10">
        <f t="shared" si="17"/>
        <v>3.0121057657672092</v>
      </c>
      <c r="G62" s="33">
        <f>VLOOKUP(A62,input!$A:$E,COLUMN(input!B$1),0)</f>
        <v>-12.353714799278663</v>
      </c>
      <c r="H62" s="10"/>
    </row>
    <row r="63" spans="1:8" x14ac:dyDescent="0.25">
      <c r="A63" s="3" t="s">
        <v>234</v>
      </c>
      <c r="B63" s="3" t="s">
        <v>319</v>
      </c>
      <c r="C63" s="3">
        <f t="shared" si="0"/>
        <v>57</v>
      </c>
      <c r="E63" s="10">
        <v>1.5495109217532732</v>
      </c>
      <c r="F63" s="10">
        <f t="shared" si="17"/>
        <v>1.4332976026217779</v>
      </c>
      <c r="G63" s="33">
        <f>VLOOKUP(A63,input!$A:$E,COLUMN(input!B$1),0)</f>
        <v>-9.4697308399752931</v>
      </c>
      <c r="H63" s="10"/>
    </row>
    <row r="64" spans="1:8" x14ac:dyDescent="0.25">
      <c r="A64" s="3" t="s">
        <v>235</v>
      </c>
      <c r="B64" s="3" t="s">
        <v>320</v>
      </c>
      <c r="C64" s="3">
        <f t="shared" si="0"/>
        <v>58</v>
      </c>
      <c r="E64" s="10">
        <v>2.1135627908990391</v>
      </c>
      <c r="F64" s="10">
        <f t="shared" si="17"/>
        <v>1.9550455815816112</v>
      </c>
      <c r="G64" s="33">
        <f>VLOOKUP(A64,input!$A:$E,COLUMN(input!B$1),0)</f>
        <v>-3.6102757246893282</v>
      </c>
      <c r="H64" s="10"/>
    </row>
    <row r="65" spans="1:8" x14ac:dyDescent="0.25">
      <c r="A65" s="3" t="s">
        <v>236</v>
      </c>
      <c r="B65" s="3" t="s">
        <v>321</v>
      </c>
      <c r="C65" s="3">
        <f t="shared" si="0"/>
        <v>59</v>
      </c>
      <c r="E65" s="10">
        <v>4.0407612482983799</v>
      </c>
      <c r="F65" s="10">
        <f t="shared" si="17"/>
        <v>3.7377041546760017</v>
      </c>
      <c r="G65" s="33">
        <f>VLOOKUP(A65,input!$A:$E,COLUMN(input!B$1),0)</f>
        <v>-18.735046499917384</v>
      </c>
      <c r="H65" s="10"/>
    </row>
    <row r="66" spans="1:8" x14ac:dyDescent="0.25">
      <c r="A66" s="3" t="s">
        <v>237</v>
      </c>
      <c r="B66" s="3" t="s">
        <v>322</v>
      </c>
      <c r="C66" s="3">
        <f t="shared" si="0"/>
        <v>60</v>
      </c>
      <c r="E66" s="10">
        <v>3.1100329395620201</v>
      </c>
      <c r="F66" s="10">
        <f t="shared" si="17"/>
        <v>2.8767804690948688</v>
      </c>
      <c r="G66" s="33">
        <f>VLOOKUP(A66,input!$A:$E,COLUMN(input!B$1),0)</f>
        <v>-10.134494106116746</v>
      </c>
      <c r="H66" s="10"/>
    </row>
    <row r="67" spans="1:8" x14ac:dyDescent="0.25">
      <c r="A67" s="3" t="s">
        <v>238</v>
      </c>
      <c r="B67" s="3" t="s">
        <v>323</v>
      </c>
      <c r="C67" s="3">
        <f t="shared" si="0"/>
        <v>61</v>
      </c>
      <c r="E67" s="10">
        <v>1.6228790374206963</v>
      </c>
      <c r="F67" s="10">
        <f t="shared" si="17"/>
        <v>1.5011631096141442</v>
      </c>
      <c r="G67" s="33">
        <f>VLOOKUP(A67,input!$A:$E,COLUMN(input!B$1),0)</f>
        <v>-4.8318723878805834</v>
      </c>
      <c r="H67" s="10"/>
    </row>
    <row r="68" spans="1:8" x14ac:dyDescent="0.25">
      <c r="A68" s="3" t="s">
        <v>239</v>
      </c>
      <c r="B68" s="3" t="s">
        <v>324</v>
      </c>
      <c r="C68" s="3">
        <f t="shared" si="0"/>
        <v>62</v>
      </c>
      <c r="E68" s="10">
        <v>4.7243668911552374</v>
      </c>
      <c r="F68" s="10">
        <f t="shared" si="17"/>
        <v>4.370039374318595</v>
      </c>
      <c r="G68" s="33">
        <f>VLOOKUP(A68,input!$A:$E,COLUMN(input!B$1),0)</f>
        <v>-5.1991252816800486</v>
      </c>
      <c r="H68" s="10"/>
    </row>
    <row r="69" spans="1:8" x14ac:dyDescent="0.25">
      <c r="A69" s="3" t="s">
        <v>240</v>
      </c>
      <c r="B69" s="3" t="s">
        <v>325</v>
      </c>
      <c r="C69" s="3">
        <f t="shared" si="0"/>
        <v>63</v>
      </c>
      <c r="E69" s="10">
        <v>15.42675107326512</v>
      </c>
      <c r="F69" s="10">
        <f t="shared" si="17"/>
        <v>14.269744742770236</v>
      </c>
      <c r="G69" s="33">
        <f>VLOOKUP(A69,input!$A:$E,COLUMN(input!B$1),0)</f>
        <v>9.3891377981274449</v>
      </c>
      <c r="H69" s="10"/>
    </row>
    <row r="70" spans="1:8" x14ac:dyDescent="0.25">
      <c r="A70" s="3" t="s">
        <v>241</v>
      </c>
      <c r="B70" s="3" t="s">
        <v>326</v>
      </c>
      <c r="C70" s="3">
        <f t="shared" si="0"/>
        <v>64</v>
      </c>
      <c r="E70" s="10">
        <v>1.4496233992488268</v>
      </c>
      <c r="F70" s="10">
        <f t="shared" si="17"/>
        <v>1.3409016443051649</v>
      </c>
      <c r="G70" s="33">
        <f>VLOOKUP(A70,input!$A:$E,COLUMN(input!B$1),0)</f>
        <v>-14.433152011320537</v>
      </c>
      <c r="H70" s="10"/>
    </row>
    <row r="71" spans="1:8" ht="16.5" thickBot="1" x14ac:dyDescent="0.3">
      <c r="A71" s="3" t="s">
        <v>242</v>
      </c>
      <c r="B71" s="3" t="s">
        <v>327</v>
      </c>
      <c r="C71" s="3">
        <f t="shared" si="0"/>
        <v>65</v>
      </c>
      <c r="E71" s="10">
        <v>1.4311390118501632</v>
      </c>
      <c r="F71" s="10">
        <f t="shared" si="17"/>
        <v>1.323803585961401</v>
      </c>
      <c r="G71" s="33">
        <f>VLOOKUP(A71,input!$A:$E,COLUMN(input!B$1),0)</f>
        <v>-3.60775475677538</v>
      </c>
      <c r="H71" s="10"/>
    </row>
    <row r="72" spans="1:8" ht="17.25" thickTop="1" thickBot="1" x14ac:dyDescent="0.3">
      <c r="A72" s="11"/>
      <c r="B72" s="11" t="s">
        <v>394</v>
      </c>
      <c r="C72" s="3">
        <f t="shared" ref="C72:C135" si="18">C71+1</f>
        <v>66</v>
      </c>
      <c r="D72" s="11"/>
      <c r="E72" s="12">
        <f>SUM(E61:E71)</f>
        <v>203.67985513676075</v>
      </c>
      <c r="F72" s="12">
        <f t="shared" ref="F72" si="19">SUM(F61:F71)</f>
        <v>188.40386600150376</v>
      </c>
      <c r="G72" s="31">
        <f>SUM(G61:G71)</f>
        <v>51.098313566737708</v>
      </c>
      <c r="H72" s="12">
        <f t="shared" ref="H72" si="20">IF(G72&gt;0, 0, IF((1-(E72/(E72-G72)))&gt;0.5, 0.5, (1-(E72/(E72-G72)))))</f>
        <v>0</v>
      </c>
    </row>
    <row r="73" spans="1:8" ht="16.5" thickTop="1" x14ac:dyDescent="0.25">
      <c r="C73" s="3">
        <f t="shared" si="18"/>
        <v>67</v>
      </c>
      <c r="E73" s="10"/>
      <c r="F73" s="10"/>
      <c r="G73" s="33"/>
      <c r="H73" s="10"/>
    </row>
    <row r="74" spans="1:8" x14ac:dyDescent="0.25">
      <c r="A74" s="3" t="s">
        <v>27</v>
      </c>
      <c r="B74" s="3" t="s">
        <v>132</v>
      </c>
      <c r="C74" s="3">
        <f t="shared" si="18"/>
        <v>68</v>
      </c>
      <c r="E74" s="10">
        <v>1.7540985725746161</v>
      </c>
      <c r="F74" s="10">
        <f t="shared" ref="F74:F79" si="21">E74*0.925</f>
        <v>1.6225411796315199</v>
      </c>
      <c r="G74" s="33">
        <f>VLOOKUP(A74,input!$A:$E,COLUMN(input!B$1),0)</f>
        <v>-10.696939974652269</v>
      </c>
      <c r="H74" s="10"/>
    </row>
    <row r="75" spans="1:8" x14ac:dyDescent="0.25">
      <c r="A75" s="3" t="s">
        <v>28</v>
      </c>
      <c r="B75" s="3" t="s">
        <v>133</v>
      </c>
      <c r="C75" s="3">
        <f t="shared" si="18"/>
        <v>69</v>
      </c>
      <c r="E75" s="10">
        <v>2.3068063812816684</v>
      </c>
      <c r="F75" s="10">
        <f t="shared" si="21"/>
        <v>2.1337959026855433</v>
      </c>
      <c r="G75" s="33">
        <f>VLOOKUP(A75,input!$A:$E,COLUMN(input!B$1),0)</f>
        <v>-7.4937980510912316</v>
      </c>
      <c r="H75" s="10"/>
    </row>
    <row r="76" spans="1:8" x14ac:dyDescent="0.25">
      <c r="A76" s="3" t="s">
        <v>29</v>
      </c>
      <c r="B76" s="3" t="s">
        <v>134</v>
      </c>
      <c r="C76" s="3">
        <f t="shared" si="18"/>
        <v>70</v>
      </c>
      <c r="E76" s="10">
        <v>2.6535322970804613</v>
      </c>
      <c r="F76" s="10">
        <f t="shared" si="21"/>
        <v>2.4545173747994267</v>
      </c>
      <c r="G76" s="33">
        <f>VLOOKUP(A76,input!$A:$E,COLUMN(input!B$1),0)</f>
        <v>-17.773483506191148</v>
      </c>
      <c r="H76" s="10"/>
    </row>
    <row r="77" spans="1:8" x14ac:dyDescent="0.25">
      <c r="A77" s="3" t="s">
        <v>30</v>
      </c>
      <c r="B77" s="3" t="s">
        <v>135</v>
      </c>
      <c r="C77" s="3">
        <f t="shared" si="18"/>
        <v>71</v>
      </c>
      <c r="E77" s="10">
        <v>2.4207465618947595</v>
      </c>
      <c r="F77" s="10">
        <f t="shared" si="21"/>
        <v>2.2391905697526524</v>
      </c>
      <c r="G77" s="33">
        <f>VLOOKUP(A77,input!$A:$E,COLUMN(input!B$1),0)</f>
        <v>-2.480498940872494</v>
      </c>
      <c r="H77" s="10"/>
    </row>
    <row r="78" spans="1:8" x14ac:dyDescent="0.25">
      <c r="A78" s="3" t="s">
        <v>31</v>
      </c>
      <c r="B78" s="3" t="s">
        <v>136</v>
      </c>
      <c r="C78" s="3">
        <f t="shared" si="18"/>
        <v>72</v>
      </c>
      <c r="E78" s="10">
        <v>3.4595343881462663</v>
      </c>
      <c r="F78" s="10">
        <f t="shared" si="21"/>
        <v>3.2000693090352965</v>
      </c>
      <c r="G78" s="33">
        <f>VLOOKUP(A78,input!$A:$E,COLUMN(input!B$1),0)</f>
        <v>-15.268837065216681</v>
      </c>
      <c r="H78" s="10"/>
    </row>
    <row r="79" spans="1:8" ht="16.5" thickBot="1" x14ac:dyDescent="0.3">
      <c r="A79" s="3" t="s">
        <v>32</v>
      </c>
      <c r="B79" s="3" t="s">
        <v>137</v>
      </c>
      <c r="C79" s="3">
        <f t="shared" si="18"/>
        <v>73</v>
      </c>
      <c r="E79" s="10">
        <v>70.758376908401459</v>
      </c>
      <c r="F79" s="10">
        <f t="shared" si="21"/>
        <v>65.451498640271353</v>
      </c>
      <c r="G79" s="33">
        <f>VLOOKUP(A79,input!$A:$E,COLUMN(input!B$1),0)</f>
        <v>50.693109995779793</v>
      </c>
      <c r="H79" s="10"/>
    </row>
    <row r="80" spans="1:8" ht="17.25" thickTop="1" thickBot="1" x14ac:dyDescent="0.3">
      <c r="A80" s="11"/>
      <c r="B80" s="11" t="s">
        <v>396</v>
      </c>
      <c r="C80" s="3">
        <f t="shared" si="18"/>
        <v>74</v>
      </c>
      <c r="D80" s="11"/>
      <c r="E80" s="12">
        <f>SUM(E74:E79)</f>
        <v>83.353095109379225</v>
      </c>
      <c r="F80" s="12">
        <f t="shared" ref="F80" si="22">SUM(F74:F79)</f>
        <v>77.101612976175787</v>
      </c>
      <c r="G80" s="31">
        <f>SUM(G74:G79)</f>
        <v>-3.0204475422440282</v>
      </c>
      <c r="H80" s="12">
        <f t="shared" ref="H80" si="23">IF(G80&gt;0, 0, IF((1-(E80/(E80-G80)))&gt;0.5, 0.5, (1-(E80/(E80-G80)))))</f>
        <v>3.4969591955103851E-2</v>
      </c>
    </row>
    <row r="81" spans="1:8" ht="16.5" thickTop="1" x14ac:dyDescent="0.25">
      <c r="C81" s="3">
        <f t="shared" si="18"/>
        <v>75</v>
      </c>
      <c r="E81" s="10"/>
      <c r="F81" s="10"/>
      <c r="G81" s="33"/>
      <c r="H81" s="10"/>
    </row>
    <row r="82" spans="1:8" x14ac:dyDescent="0.25">
      <c r="A82" s="3" t="s">
        <v>54</v>
      </c>
      <c r="B82" s="3" t="s">
        <v>159</v>
      </c>
      <c r="C82" s="3">
        <f t="shared" si="18"/>
        <v>76</v>
      </c>
      <c r="E82" s="13">
        <v>166.94514633432439</v>
      </c>
      <c r="F82" s="13">
        <f t="shared" ref="F82:F93" si="24">E82*0.925</f>
        <v>154.42426035925007</v>
      </c>
      <c r="G82" s="34">
        <f>VLOOKUP(A82,input!$A:$E,COLUMN(input!B$1),0)</f>
        <v>14.970728028077321</v>
      </c>
      <c r="H82" s="13"/>
    </row>
    <row r="83" spans="1:8" x14ac:dyDescent="0.25">
      <c r="A83" s="3" t="s">
        <v>52</v>
      </c>
      <c r="B83" s="3" t="s">
        <v>157</v>
      </c>
      <c r="C83" s="3">
        <f t="shared" si="18"/>
        <v>77</v>
      </c>
      <c r="E83" s="13">
        <v>63.650866085258521</v>
      </c>
      <c r="F83" s="13">
        <f t="shared" si="24"/>
        <v>58.877051128864132</v>
      </c>
      <c r="G83" s="34">
        <f>VLOOKUP(A83,input!$A:$E,COLUMN(input!B$1),0)</f>
        <v>24.855639282819979</v>
      </c>
      <c r="H83" s="13"/>
    </row>
    <row r="84" spans="1:8" x14ac:dyDescent="0.25">
      <c r="A84" s="3" t="s">
        <v>53</v>
      </c>
      <c r="B84" s="3" t="s">
        <v>158</v>
      </c>
      <c r="C84" s="3">
        <f t="shared" si="18"/>
        <v>78</v>
      </c>
      <c r="E84" s="13">
        <v>33.627589453950094</v>
      </c>
      <c r="F84" s="13">
        <f t="shared" si="24"/>
        <v>31.10552024490384</v>
      </c>
      <c r="G84" s="34">
        <f>VLOOKUP(A84,input!$A:$E,COLUMN(input!B$1),0)</f>
        <v>10.124799186148879</v>
      </c>
      <c r="H84" s="13"/>
    </row>
    <row r="85" spans="1:8" x14ac:dyDescent="0.25">
      <c r="A85" s="3" t="s">
        <v>55</v>
      </c>
      <c r="B85" s="3" t="s">
        <v>160</v>
      </c>
      <c r="C85" s="3">
        <f t="shared" si="18"/>
        <v>79</v>
      </c>
      <c r="E85" s="13">
        <v>60.507371757655953</v>
      </c>
      <c r="F85" s="13">
        <f t="shared" si="24"/>
        <v>55.96931887583176</v>
      </c>
      <c r="G85" s="34">
        <f>VLOOKUP(A85,input!$A:$E,COLUMN(input!B$1),0)</f>
        <v>34.096351805166691</v>
      </c>
      <c r="H85" s="13"/>
    </row>
    <row r="86" spans="1:8" x14ac:dyDescent="0.25">
      <c r="A86" s="3" t="s">
        <v>56</v>
      </c>
      <c r="B86" s="3" t="s">
        <v>161</v>
      </c>
      <c r="C86" s="3">
        <f t="shared" si="18"/>
        <v>80</v>
      </c>
      <c r="E86" s="13">
        <v>57.2998773673323</v>
      </c>
      <c r="F86" s="13">
        <f t="shared" si="24"/>
        <v>53.002386564782377</v>
      </c>
      <c r="G86" s="34">
        <f>VLOOKUP(A86,input!$A:$E,COLUMN(input!B$1),0)</f>
        <v>30.028905864533414</v>
      </c>
      <c r="H86" s="13"/>
    </row>
    <row r="87" spans="1:8" x14ac:dyDescent="0.25">
      <c r="A87" s="3" t="s">
        <v>57</v>
      </c>
      <c r="B87" s="3" t="s">
        <v>162</v>
      </c>
      <c r="C87" s="3">
        <f t="shared" si="18"/>
        <v>81</v>
      </c>
      <c r="E87" s="13">
        <v>67.829175475199079</v>
      </c>
      <c r="F87" s="13">
        <f t="shared" si="24"/>
        <v>62.741987314559154</v>
      </c>
      <c r="G87" s="34">
        <f>VLOOKUP(A87,input!$A:$E,COLUMN(input!B$1),0)</f>
        <v>31.825425505087249</v>
      </c>
      <c r="H87" s="13"/>
    </row>
    <row r="88" spans="1:8" x14ac:dyDescent="0.25">
      <c r="A88" s="3" t="s">
        <v>58</v>
      </c>
      <c r="B88" s="3" t="s">
        <v>163</v>
      </c>
      <c r="C88" s="3">
        <f t="shared" si="18"/>
        <v>82</v>
      </c>
      <c r="E88" s="13">
        <v>44.746849835816178</v>
      </c>
      <c r="F88" s="13">
        <f t="shared" si="24"/>
        <v>41.390836098129967</v>
      </c>
      <c r="G88" s="34">
        <f>VLOOKUP(A88,input!$A:$E,COLUMN(input!B$1),0)</f>
        <v>5.9547243767696267</v>
      </c>
      <c r="H88" s="13"/>
    </row>
    <row r="89" spans="1:8" x14ac:dyDescent="0.25">
      <c r="A89" s="3" t="s">
        <v>59</v>
      </c>
      <c r="B89" s="3" t="s">
        <v>164</v>
      </c>
      <c r="C89" s="3">
        <f t="shared" si="18"/>
        <v>83</v>
      </c>
      <c r="E89" s="13">
        <v>52.575030483057645</v>
      </c>
      <c r="F89" s="13">
        <f t="shared" si="24"/>
        <v>48.631903196828326</v>
      </c>
      <c r="G89" s="34">
        <f>VLOOKUP(A89,input!$A:$E,COLUMN(input!B$1),0)</f>
        <v>27.659836841601187</v>
      </c>
      <c r="H89" s="13"/>
    </row>
    <row r="90" spans="1:8" x14ac:dyDescent="0.25">
      <c r="A90" s="3" t="s">
        <v>60</v>
      </c>
      <c r="B90" s="3" t="s">
        <v>165</v>
      </c>
      <c r="C90" s="3">
        <f t="shared" si="18"/>
        <v>84</v>
      </c>
      <c r="E90" s="13">
        <v>34.009719375118578</v>
      </c>
      <c r="F90" s="13">
        <f t="shared" si="24"/>
        <v>31.458990421984687</v>
      </c>
      <c r="G90" s="34">
        <f>VLOOKUP(A90,input!$A:$E,COLUMN(input!B$1),0)</f>
        <v>-35.419821488859228</v>
      </c>
      <c r="H90" s="13"/>
    </row>
    <row r="91" spans="1:8" x14ac:dyDescent="0.25">
      <c r="A91" s="3" t="s">
        <v>229</v>
      </c>
      <c r="B91" s="3" t="s">
        <v>314</v>
      </c>
      <c r="C91" s="3">
        <f t="shared" si="18"/>
        <v>85</v>
      </c>
      <c r="E91" s="13">
        <v>65.924844203496988</v>
      </c>
      <c r="F91" s="13">
        <f t="shared" si="24"/>
        <v>60.980480888234716</v>
      </c>
      <c r="G91" s="34">
        <f>VLOOKUP(A91,input!$A:$E,COLUMN(input!B$1),0)</f>
        <v>30.483453996433443</v>
      </c>
      <c r="H91" s="13"/>
    </row>
    <row r="92" spans="1:8" x14ac:dyDescent="0.25">
      <c r="A92" s="3" t="s">
        <v>230</v>
      </c>
      <c r="B92" s="3" t="s">
        <v>315</v>
      </c>
      <c r="C92" s="3">
        <f t="shared" si="18"/>
        <v>86</v>
      </c>
      <c r="E92" s="10">
        <v>39.723369492238625</v>
      </c>
      <c r="F92" s="10">
        <f t="shared" si="24"/>
        <v>36.744116780320731</v>
      </c>
      <c r="G92" s="33">
        <f>VLOOKUP(A92,input!$A:$E,COLUMN(input!B$1),0)</f>
        <v>-23.023404955529696</v>
      </c>
      <c r="H92" s="10"/>
    </row>
    <row r="93" spans="1:8" ht="16.5" thickBot="1" x14ac:dyDescent="0.3">
      <c r="A93" s="3" t="s">
        <v>231</v>
      </c>
      <c r="B93" s="3" t="s">
        <v>316</v>
      </c>
      <c r="C93" s="3">
        <f t="shared" si="18"/>
        <v>87</v>
      </c>
      <c r="E93" s="10">
        <v>49.45086104477101</v>
      </c>
      <c r="F93" s="10">
        <f t="shared" si="24"/>
        <v>45.742046466413186</v>
      </c>
      <c r="G93" s="33">
        <f>VLOOKUP(A93,input!$A:$E,COLUMN(input!B$1),0)</f>
        <v>-16.87686687336878</v>
      </c>
      <c r="H93" s="10"/>
    </row>
    <row r="94" spans="1:8" ht="17.25" thickTop="1" thickBot="1" x14ac:dyDescent="0.3">
      <c r="A94" s="11"/>
      <c r="B94" s="11" t="s">
        <v>397</v>
      </c>
      <c r="C94" s="3">
        <f t="shared" si="18"/>
        <v>88</v>
      </c>
      <c r="D94" s="11"/>
      <c r="E94" s="12">
        <f>SUM(E82:E93)</f>
        <v>736.29070090821938</v>
      </c>
      <c r="F94" s="12">
        <f t="shared" ref="F94:G94" si="25">SUM(F82:F93)</f>
        <v>681.06889834010292</v>
      </c>
      <c r="G94" s="31">
        <f t="shared" si="25"/>
        <v>134.67977156888008</v>
      </c>
      <c r="H94" s="12">
        <f t="shared" ref="H94" si="26">IF(G94&gt;0, 0, IF((1-(E94/(E94-G94)))&gt;0.5, 0.5, (1-(E94/(E94-G94)))))</f>
        <v>0</v>
      </c>
    </row>
    <row r="95" spans="1:8" ht="16.5" thickTop="1" x14ac:dyDescent="0.25">
      <c r="C95" s="3">
        <f t="shared" si="18"/>
        <v>89</v>
      </c>
      <c r="E95" s="10"/>
      <c r="F95" s="10"/>
      <c r="G95" s="33"/>
      <c r="H95" s="10"/>
    </row>
    <row r="96" spans="1:8" x14ac:dyDescent="0.25">
      <c r="A96" s="3" t="s">
        <v>0</v>
      </c>
      <c r="B96" s="3" t="s">
        <v>105</v>
      </c>
      <c r="C96" s="3">
        <f t="shared" si="18"/>
        <v>90</v>
      </c>
      <c r="E96" s="13">
        <v>334.52301524323082</v>
      </c>
      <c r="F96" s="13">
        <f t="shared" ref="F96:F103" si="27">E96*0.925</f>
        <v>309.43378909998853</v>
      </c>
      <c r="G96" s="34">
        <f>VLOOKUP(A96,input!$A:$E,COLUMN(input!B$1),0)</f>
        <v>142.84497776301282</v>
      </c>
      <c r="H96" s="13"/>
    </row>
    <row r="97" spans="1:8" x14ac:dyDescent="0.25">
      <c r="A97" s="3" t="s">
        <v>1</v>
      </c>
      <c r="B97" s="3" t="s">
        <v>106</v>
      </c>
      <c r="C97" s="3">
        <f t="shared" si="18"/>
        <v>91</v>
      </c>
      <c r="E97" s="13">
        <v>28.215207720981486</v>
      </c>
      <c r="F97" s="13">
        <f t="shared" si="27"/>
        <v>26.099067141907874</v>
      </c>
      <c r="G97" s="34">
        <f>VLOOKUP(A97,input!$A:$E,COLUMN(input!B$1),0)</f>
        <v>-20.05407191165818</v>
      </c>
      <c r="H97" s="13"/>
    </row>
    <row r="98" spans="1:8" x14ac:dyDescent="0.25">
      <c r="A98" s="3" t="s">
        <v>2</v>
      </c>
      <c r="B98" s="3" t="s">
        <v>107</v>
      </c>
      <c r="C98" s="3">
        <f t="shared" si="18"/>
        <v>92</v>
      </c>
      <c r="E98" s="10">
        <v>1.6306955894806716</v>
      </c>
      <c r="F98" s="10">
        <f t="shared" si="27"/>
        <v>1.5083934202696214</v>
      </c>
      <c r="G98" s="33">
        <f>VLOOKUP(A98,input!$A:$E,COLUMN(input!B$1),0)</f>
        <v>-7.7342637941832173</v>
      </c>
      <c r="H98" s="10"/>
    </row>
    <row r="99" spans="1:8" x14ac:dyDescent="0.25">
      <c r="A99" s="3" t="s">
        <v>3</v>
      </c>
      <c r="B99" s="3" t="s">
        <v>108</v>
      </c>
      <c r="C99" s="3">
        <f t="shared" si="18"/>
        <v>93</v>
      </c>
      <c r="E99" s="10">
        <v>2.0604688384609715</v>
      </c>
      <c r="F99" s="10">
        <f t="shared" si="27"/>
        <v>1.9059336755763987</v>
      </c>
      <c r="G99" s="33">
        <f>VLOOKUP(A99,input!$A:$E,COLUMN(input!B$1),0)</f>
        <v>-10.459773224492382</v>
      </c>
      <c r="H99" s="10"/>
    </row>
    <row r="100" spans="1:8" x14ac:dyDescent="0.25">
      <c r="A100" s="3" t="s">
        <v>4</v>
      </c>
      <c r="B100" s="3" t="s">
        <v>109</v>
      </c>
      <c r="C100" s="3">
        <f t="shared" si="18"/>
        <v>94</v>
      </c>
      <c r="E100" s="10">
        <v>2.8441573563711837</v>
      </c>
      <c r="F100" s="10">
        <f t="shared" si="27"/>
        <v>2.6308455546433449</v>
      </c>
      <c r="G100" s="33">
        <f>VLOOKUP(A100,input!$A:$E,COLUMN(input!B$1),0)</f>
        <v>-8.8415350989592021</v>
      </c>
      <c r="H100" s="10"/>
    </row>
    <row r="101" spans="1:8" x14ac:dyDescent="0.25">
      <c r="A101" s="3" t="s">
        <v>5</v>
      </c>
      <c r="B101" s="3" t="s">
        <v>110</v>
      </c>
      <c r="C101" s="3">
        <f t="shared" si="18"/>
        <v>95</v>
      </c>
      <c r="E101" s="10">
        <v>2.987726583030077</v>
      </c>
      <c r="F101" s="10">
        <f t="shared" si="27"/>
        <v>2.7636470893028213</v>
      </c>
      <c r="G101" s="33">
        <f>VLOOKUP(A101,input!$A:$E,COLUMN(input!B$1),0)</f>
        <v>-17.629643788376679</v>
      </c>
      <c r="H101" s="10"/>
    </row>
    <row r="102" spans="1:8" x14ac:dyDescent="0.25">
      <c r="A102" s="3" t="s">
        <v>6</v>
      </c>
      <c r="B102" s="3" t="s">
        <v>111</v>
      </c>
      <c r="C102" s="3">
        <f t="shared" si="18"/>
        <v>96</v>
      </c>
      <c r="E102" s="10">
        <v>1.9767667518106551</v>
      </c>
      <c r="F102" s="10">
        <f t="shared" si="27"/>
        <v>1.8285092454248559</v>
      </c>
      <c r="G102" s="33">
        <f>VLOOKUP(A102,input!$A:$E,COLUMN(input!B$1),0)</f>
        <v>-10.776293658703583</v>
      </c>
      <c r="H102" s="10"/>
    </row>
    <row r="103" spans="1:8" ht="16.5" thickBot="1" x14ac:dyDescent="0.3">
      <c r="A103" s="3" t="s">
        <v>7</v>
      </c>
      <c r="B103" s="3" t="s">
        <v>112</v>
      </c>
      <c r="C103" s="3">
        <f t="shared" si="18"/>
        <v>97</v>
      </c>
      <c r="E103" s="10">
        <v>2.1838554614469423</v>
      </c>
      <c r="F103" s="10">
        <f t="shared" si="27"/>
        <v>2.0200663018384217</v>
      </c>
      <c r="G103" s="33">
        <f>VLOOKUP(A103,input!$A:$E,COLUMN(input!B$1),0)</f>
        <v>-9.6776326822623968</v>
      </c>
      <c r="H103" s="10"/>
    </row>
    <row r="104" spans="1:8" ht="17.25" thickTop="1" thickBot="1" x14ac:dyDescent="0.3">
      <c r="A104" s="11"/>
      <c r="B104" s="11" t="s">
        <v>387</v>
      </c>
      <c r="C104" s="3">
        <f t="shared" si="18"/>
        <v>98</v>
      </c>
      <c r="D104" s="11"/>
      <c r="E104" s="12">
        <f>SUM(E96:E103)</f>
        <v>376.4218935448128</v>
      </c>
      <c r="F104" s="12">
        <f t="shared" ref="F104" si="28">SUM(F96:F103)</f>
        <v>348.19025152895193</v>
      </c>
      <c r="G104" s="31">
        <f>SUM(G96:G103)</f>
        <v>57.671763604377176</v>
      </c>
      <c r="H104" s="12">
        <f t="shared" ref="H104" si="29">IF(G104&gt;0, 0, IF((1-(E104/(E104-G104)))&gt;0.5, 0.5, (1-(E104/(E104-G104)))))</f>
        <v>0</v>
      </c>
    </row>
    <row r="105" spans="1:8" ht="16.5" thickTop="1" x14ac:dyDescent="0.25">
      <c r="C105" s="3">
        <f t="shared" si="18"/>
        <v>99</v>
      </c>
      <c r="E105" s="10"/>
      <c r="F105" s="10"/>
      <c r="G105" s="33"/>
      <c r="H105" s="10"/>
    </row>
    <row r="106" spans="1:8" x14ac:dyDescent="0.25">
      <c r="A106" s="3" t="s">
        <v>290</v>
      </c>
      <c r="B106" s="3" t="s">
        <v>375</v>
      </c>
      <c r="C106" s="3">
        <f t="shared" si="18"/>
        <v>100</v>
      </c>
      <c r="E106" s="10">
        <v>175.47184046172862</v>
      </c>
      <c r="F106" s="10">
        <f t="shared" ref="F106:F117" si="30">E106*0.925</f>
        <v>162.31145242709897</v>
      </c>
      <c r="G106" s="33">
        <f>VLOOKUP(A106,input!$A:$E,COLUMN(input!B$1),0)</f>
        <v>129.21441885846369</v>
      </c>
      <c r="H106" s="10"/>
    </row>
    <row r="107" spans="1:8" x14ac:dyDescent="0.25">
      <c r="A107" s="3" t="s">
        <v>291</v>
      </c>
      <c r="B107" s="3" t="s">
        <v>376</v>
      </c>
      <c r="C107" s="3">
        <f t="shared" si="18"/>
        <v>101</v>
      </c>
      <c r="E107" s="10">
        <v>3.0442488948498947</v>
      </c>
      <c r="F107" s="10">
        <f t="shared" si="30"/>
        <v>2.8159302277361529</v>
      </c>
      <c r="G107" s="33">
        <f>VLOOKUP(A107,input!$A:$E,COLUMN(input!B$1),0)</f>
        <v>-18.066178542302364</v>
      </c>
      <c r="H107" s="10"/>
    </row>
    <row r="108" spans="1:8" x14ac:dyDescent="0.25">
      <c r="A108" s="3" t="s">
        <v>292</v>
      </c>
      <c r="B108" s="3" t="s">
        <v>377</v>
      </c>
      <c r="C108" s="3">
        <f t="shared" si="18"/>
        <v>102</v>
      </c>
      <c r="E108" s="10">
        <v>13.917551911629751</v>
      </c>
      <c r="F108" s="10">
        <f t="shared" si="30"/>
        <v>12.87373551825752</v>
      </c>
      <c r="G108" s="33">
        <f>VLOOKUP(A108,input!$A:$E,COLUMN(input!B$1),0)</f>
        <v>7.9401389894596148</v>
      </c>
      <c r="H108" s="10"/>
    </row>
    <row r="109" spans="1:8" x14ac:dyDescent="0.25">
      <c r="A109" s="3" t="s">
        <v>293</v>
      </c>
      <c r="B109" s="3" t="s">
        <v>378</v>
      </c>
      <c r="C109" s="3">
        <f t="shared" si="18"/>
        <v>103</v>
      </c>
      <c r="E109" s="10">
        <v>2.6873244138221657</v>
      </c>
      <c r="F109" s="10">
        <f t="shared" si="30"/>
        <v>2.4857750827855032</v>
      </c>
      <c r="G109" s="33">
        <f>VLOOKUP(A109,input!$A:$E,COLUMN(input!B$1),0)</f>
        <v>-15.041877698148202</v>
      </c>
      <c r="H109" s="10"/>
    </row>
    <row r="110" spans="1:8" x14ac:dyDescent="0.25">
      <c r="A110" s="3" t="s">
        <v>294</v>
      </c>
      <c r="B110" s="3" t="s">
        <v>379</v>
      </c>
      <c r="C110" s="3">
        <f t="shared" si="18"/>
        <v>104</v>
      </c>
      <c r="E110" s="10">
        <v>4.3773639220931573</v>
      </c>
      <c r="F110" s="10">
        <f t="shared" si="30"/>
        <v>4.0490616279361706</v>
      </c>
      <c r="G110" s="33">
        <f>VLOOKUP(A110,input!$A:$E,COLUMN(input!B$1),0)</f>
        <v>-15.307820780997938</v>
      </c>
      <c r="H110" s="10"/>
    </row>
    <row r="111" spans="1:8" x14ac:dyDescent="0.25">
      <c r="A111" s="3" t="s">
        <v>295</v>
      </c>
      <c r="B111" s="3" t="s">
        <v>380</v>
      </c>
      <c r="C111" s="3">
        <f t="shared" si="18"/>
        <v>105</v>
      </c>
      <c r="E111" s="10">
        <v>2.7687425895808482</v>
      </c>
      <c r="F111" s="10">
        <f t="shared" si="30"/>
        <v>2.5610868953622847</v>
      </c>
      <c r="G111" s="33">
        <f>VLOOKUP(A111,input!$A:$E,COLUMN(input!B$1),0)</f>
        <v>-5.9025212977091188</v>
      </c>
      <c r="H111" s="10"/>
    </row>
    <row r="112" spans="1:8" x14ac:dyDescent="0.25">
      <c r="A112" s="3" t="s">
        <v>296</v>
      </c>
      <c r="B112" s="3" t="s">
        <v>381</v>
      </c>
      <c r="C112" s="3">
        <f t="shared" si="18"/>
        <v>106</v>
      </c>
      <c r="E112" s="10">
        <v>3.4857073374394338</v>
      </c>
      <c r="F112" s="10">
        <f t="shared" si="30"/>
        <v>3.2242792871314765</v>
      </c>
      <c r="G112" s="33">
        <f>VLOOKUP(A112,input!$A:$E,COLUMN(input!B$1),0)</f>
        <v>-5.792723552966371</v>
      </c>
      <c r="H112" s="10"/>
    </row>
    <row r="113" spans="1:8" x14ac:dyDescent="0.25">
      <c r="A113" s="3" t="s">
        <v>297</v>
      </c>
      <c r="B113" s="3" t="s">
        <v>382</v>
      </c>
      <c r="C113" s="3">
        <f t="shared" si="18"/>
        <v>107</v>
      </c>
      <c r="E113" s="10">
        <v>4.0065821808804447</v>
      </c>
      <c r="F113" s="10">
        <f t="shared" si="30"/>
        <v>3.7060885173144116</v>
      </c>
      <c r="G113" s="33">
        <f>VLOOKUP(A113,input!$A:$E,COLUMN(input!B$1),0)</f>
        <v>-10.967106531374744</v>
      </c>
      <c r="H113" s="10"/>
    </row>
    <row r="114" spans="1:8" x14ac:dyDescent="0.25">
      <c r="A114" s="3" t="s">
        <v>298</v>
      </c>
      <c r="B114" s="3" t="s">
        <v>383</v>
      </c>
      <c r="C114" s="3">
        <f t="shared" si="18"/>
        <v>108</v>
      </c>
      <c r="E114" s="10">
        <v>4.7196325096580951</v>
      </c>
      <c r="F114" s="10">
        <f t="shared" si="30"/>
        <v>4.3656600714337381</v>
      </c>
      <c r="G114" s="33">
        <f>VLOOKUP(A114,input!$A:$E,COLUMN(input!B$1),0)</f>
        <v>-8.004694822061456</v>
      </c>
      <c r="H114" s="10"/>
    </row>
    <row r="115" spans="1:8" x14ac:dyDescent="0.25">
      <c r="A115" s="3" t="s">
        <v>299</v>
      </c>
      <c r="B115" s="3" t="s">
        <v>384</v>
      </c>
      <c r="C115" s="3">
        <f t="shared" si="18"/>
        <v>109</v>
      </c>
      <c r="E115" s="10">
        <v>2.1495315891198663</v>
      </c>
      <c r="F115" s="10">
        <f t="shared" si="30"/>
        <v>1.9883167199358764</v>
      </c>
      <c r="G115" s="33">
        <f>VLOOKUP(A115,input!$A:$E,COLUMN(input!B$1),0)</f>
        <v>-19.898371252249451</v>
      </c>
      <c r="H115" s="10"/>
    </row>
    <row r="116" spans="1:8" x14ac:dyDescent="0.25">
      <c r="A116" s="3" t="s">
        <v>300</v>
      </c>
      <c r="B116" s="3" t="s">
        <v>385</v>
      </c>
      <c r="C116" s="3">
        <f t="shared" si="18"/>
        <v>110</v>
      </c>
      <c r="E116" s="10">
        <v>2.2176404510345002</v>
      </c>
      <c r="F116" s="10">
        <f t="shared" si="30"/>
        <v>2.0513174172069126</v>
      </c>
      <c r="G116" s="33">
        <f>VLOOKUP(A116,input!$A:$E,COLUMN(input!B$1),0)</f>
        <v>-17.430555237700489</v>
      </c>
      <c r="H116" s="10"/>
    </row>
    <row r="117" spans="1:8" ht="16.5" thickBot="1" x14ac:dyDescent="0.3">
      <c r="A117" s="3" t="s">
        <v>301</v>
      </c>
      <c r="B117" s="3" t="s">
        <v>386</v>
      </c>
      <c r="C117" s="3">
        <f t="shared" si="18"/>
        <v>111</v>
      </c>
      <c r="E117" s="10">
        <v>2.5362983276853437</v>
      </c>
      <c r="F117" s="10">
        <f t="shared" si="30"/>
        <v>2.3460759531089432</v>
      </c>
      <c r="G117" s="33">
        <f>VLOOKUP(A117,input!$A:$E,COLUMN(input!B$1),0)</f>
        <v>-27.768633275832205</v>
      </c>
      <c r="H117" s="10"/>
    </row>
    <row r="118" spans="1:8" ht="17.25" thickTop="1" thickBot="1" x14ac:dyDescent="0.3">
      <c r="A118" s="11"/>
      <c r="B118" s="11" t="s">
        <v>398</v>
      </c>
      <c r="C118" s="3">
        <f t="shared" si="18"/>
        <v>112</v>
      </c>
      <c r="D118" s="11"/>
      <c r="E118" s="12">
        <f>SUM(E106:E117)</f>
        <v>221.3824645895221</v>
      </c>
      <c r="F118" s="12">
        <f t="shared" ref="F118" si="31">SUM(F106:F117)</f>
        <v>204.77877974530796</v>
      </c>
      <c r="G118" s="31">
        <f>SUM(G106:G117)</f>
        <v>-7.0259251434190197</v>
      </c>
      <c r="H118" s="12">
        <f t="shared" ref="H118" si="32">IF(G118&gt;0, 0, IF((1-(E118/(E118-G118)))&gt;0.5, 0.5, (1-(E118/(E118-G118)))))</f>
        <v>3.0760363713582706E-2</v>
      </c>
    </row>
    <row r="119" spans="1:8" ht="16.5" thickTop="1" x14ac:dyDescent="0.25">
      <c r="C119" s="3">
        <f t="shared" si="18"/>
        <v>113</v>
      </c>
      <c r="E119" s="10"/>
      <c r="F119" s="10"/>
      <c r="G119" s="33"/>
      <c r="H119" s="10"/>
    </row>
    <row r="120" spans="1:8" x14ac:dyDescent="0.25">
      <c r="A120" s="3" t="s">
        <v>217</v>
      </c>
      <c r="B120" s="3" t="s">
        <v>302</v>
      </c>
      <c r="C120" s="3">
        <f t="shared" si="18"/>
        <v>114</v>
      </c>
      <c r="E120" s="10">
        <v>176.94816814912886</v>
      </c>
      <c r="F120" s="10">
        <f t="shared" ref="F120:F129" si="33">E120*0.925</f>
        <v>163.6770555379442</v>
      </c>
      <c r="G120" s="33">
        <f>VLOOKUP(A120,input!$A:$E,COLUMN(input!B$1),0)</f>
        <v>147.62106325369439</v>
      </c>
      <c r="H120" s="10"/>
    </row>
    <row r="121" spans="1:8" x14ac:dyDescent="0.25">
      <c r="A121" s="3" t="s">
        <v>428</v>
      </c>
      <c r="B121" s="3" t="s">
        <v>427</v>
      </c>
      <c r="C121" s="3">
        <f t="shared" si="18"/>
        <v>115</v>
      </c>
      <c r="E121" s="10">
        <v>1.8073386941601772</v>
      </c>
      <c r="F121" s="10">
        <f t="shared" si="33"/>
        <v>1.6717882920981639</v>
      </c>
      <c r="G121" s="33">
        <f>VLOOKUP(A121,input!$A:$E,COLUMN(input!B$1),0)</f>
        <v>-7.5643884366640979</v>
      </c>
      <c r="H121" s="10"/>
    </row>
    <row r="122" spans="1:8" x14ac:dyDescent="0.25">
      <c r="A122" s="3" t="s">
        <v>218</v>
      </c>
      <c r="B122" s="3" t="s">
        <v>303</v>
      </c>
      <c r="C122" s="3">
        <f t="shared" si="18"/>
        <v>116</v>
      </c>
      <c r="E122" s="10">
        <v>2.7465515079793819</v>
      </c>
      <c r="F122" s="10">
        <f t="shared" si="33"/>
        <v>2.5405601448809283</v>
      </c>
      <c r="G122" s="33">
        <f>VLOOKUP(A122,input!$A:$E,COLUMN(input!B$1),0)</f>
        <v>-6.100516254708384</v>
      </c>
      <c r="H122" s="10"/>
    </row>
    <row r="123" spans="1:8" x14ac:dyDescent="0.25">
      <c r="A123" s="3" t="s">
        <v>219</v>
      </c>
      <c r="B123" s="3" t="s">
        <v>304</v>
      </c>
      <c r="C123" s="3">
        <f t="shared" si="18"/>
        <v>117</v>
      </c>
      <c r="E123" s="10">
        <v>3.3625912621639236</v>
      </c>
      <c r="F123" s="10">
        <f t="shared" si="33"/>
        <v>3.1103969175016295</v>
      </c>
      <c r="G123" s="33">
        <f>VLOOKUP(A123,input!$A:$E,COLUMN(input!B$1),0)</f>
        <v>-3.7039247391094472</v>
      </c>
      <c r="H123" s="10"/>
    </row>
    <row r="124" spans="1:8" x14ac:dyDescent="0.25">
      <c r="A124" s="3" t="s">
        <v>220</v>
      </c>
      <c r="B124" s="3" t="s">
        <v>305</v>
      </c>
      <c r="C124" s="3">
        <f t="shared" si="18"/>
        <v>118</v>
      </c>
      <c r="E124" s="10">
        <v>3.8021383351034244</v>
      </c>
      <c r="F124" s="10">
        <f t="shared" si="33"/>
        <v>3.5169779599706676</v>
      </c>
      <c r="G124" s="33">
        <f>VLOOKUP(A124,input!$A:$E,COLUMN(input!B$1),0)</f>
        <v>-3.1627047677065789</v>
      </c>
      <c r="H124" s="10"/>
    </row>
    <row r="125" spans="1:8" x14ac:dyDescent="0.25">
      <c r="A125" s="3" t="s">
        <v>221</v>
      </c>
      <c r="B125" s="3" t="s">
        <v>306</v>
      </c>
      <c r="C125" s="3">
        <f t="shared" si="18"/>
        <v>119</v>
      </c>
      <c r="E125" s="10">
        <v>1.264824144329489</v>
      </c>
      <c r="F125" s="10">
        <f t="shared" si="33"/>
        <v>1.1699623335047773</v>
      </c>
      <c r="G125" s="33">
        <f>VLOOKUP(A125,input!$A:$E,COLUMN(input!B$1),0)</f>
        <v>-4.0271423096752867</v>
      </c>
      <c r="H125" s="10"/>
    </row>
    <row r="126" spans="1:8" x14ac:dyDescent="0.25">
      <c r="A126" s="3" t="s">
        <v>222</v>
      </c>
      <c r="B126" s="3" t="s">
        <v>307</v>
      </c>
      <c r="C126" s="3">
        <f t="shared" si="18"/>
        <v>120</v>
      </c>
      <c r="E126" s="10">
        <v>2.0354187011729836</v>
      </c>
      <c r="F126" s="10">
        <f t="shared" si="33"/>
        <v>1.8827622985850099</v>
      </c>
      <c r="G126" s="33">
        <f>VLOOKUP(A126,input!$A:$E,COLUMN(input!B$1),0)</f>
        <v>-2.5445829972903669</v>
      </c>
      <c r="H126" s="10"/>
    </row>
    <row r="127" spans="1:8" x14ac:dyDescent="0.25">
      <c r="A127" s="3" t="s">
        <v>223</v>
      </c>
      <c r="B127" s="3" t="s">
        <v>308</v>
      </c>
      <c r="C127" s="3">
        <f t="shared" si="18"/>
        <v>121</v>
      </c>
      <c r="E127" s="10">
        <v>2.1912722151590511</v>
      </c>
      <c r="F127" s="10">
        <f t="shared" si="33"/>
        <v>2.0269267990221222</v>
      </c>
      <c r="G127" s="33">
        <f>VLOOKUP(A127,input!$A:$E,COLUMN(input!B$1),0)</f>
        <v>-9.661518286092198</v>
      </c>
      <c r="H127" s="10"/>
    </row>
    <row r="128" spans="1:8" x14ac:dyDescent="0.25">
      <c r="A128" s="3" t="s">
        <v>224</v>
      </c>
      <c r="B128" s="3" t="s">
        <v>309</v>
      </c>
      <c r="C128" s="3">
        <f t="shared" si="18"/>
        <v>122</v>
      </c>
      <c r="E128" s="10">
        <v>3.0955232329392155</v>
      </c>
      <c r="F128" s="10">
        <f t="shared" si="33"/>
        <v>2.8633589904687744</v>
      </c>
      <c r="G128" s="33">
        <f>VLOOKUP(A128,input!$A:$E,COLUMN(input!B$1),0)</f>
        <v>-8.1200650797457925</v>
      </c>
      <c r="H128" s="10"/>
    </row>
    <row r="129" spans="1:8" ht="16.5" thickBot="1" x14ac:dyDescent="0.3">
      <c r="A129" s="3" t="s">
        <v>225</v>
      </c>
      <c r="B129" s="3" t="s">
        <v>310</v>
      </c>
      <c r="C129" s="3">
        <f t="shared" si="18"/>
        <v>123</v>
      </c>
      <c r="E129" s="10">
        <v>3.1838015209352548</v>
      </c>
      <c r="F129" s="10">
        <f t="shared" si="33"/>
        <v>2.9450164068651108</v>
      </c>
      <c r="G129" s="33">
        <f>VLOOKUP(A129,input!$A:$E,COLUMN(input!B$1),0)</f>
        <v>-6.3700507568273697</v>
      </c>
      <c r="H129" s="10"/>
    </row>
    <row r="130" spans="1:8" ht="17.25" thickTop="1" thickBot="1" x14ac:dyDescent="0.3">
      <c r="A130" s="11"/>
      <c r="B130" s="11" t="s">
        <v>388</v>
      </c>
      <c r="C130" s="3">
        <f t="shared" si="18"/>
        <v>124</v>
      </c>
      <c r="D130" s="11"/>
      <c r="E130" s="12">
        <f>SUM(E120:E129)</f>
        <v>200.43762776307173</v>
      </c>
      <c r="F130" s="12">
        <f t="shared" ref="F130" si="34">SUM(F120:F129)</f>
        <v>185.40480568084141</v>
      </c>
      <c r="G130" s="31">
        <f>SUM(G120:G129)</f>
        <v>96.366169625874846</v>
      </c>
      <c r="H130" s="12">
        <f t="shared" ref="H130" si="35">IF(G130&gt;0, 0, IF((1-(E130/(E130-G130)))&gt;0.5, 0.5, (1-(E130/(E130-G130)))))</f>
        <v>0</v>
      </c>
    </row>
    <row r="131" spans="1:8" ht="16.5" thickTop="1" x14ac:dyDescent="0.25">
      <c r="C131" s="3">
        <f t="shared" si="18"/>
        <v>125</v>
      </c>
      <c r="E131" s="10"/>
      <c r="F131" s="10"/>
      <c r="G131" s="33"/>
      <c r="H131" s="10"/>
    </row>
    <row r="132" spans="1:8" x14ac:dyDescent="0.25">
      <c r="A132" s="3" t="s">
        <v>33</v>
      </c>
      <c r="B132" s="3" t="s">
        <v>138</v>
      </c>
      <c r="C132" s="3">
        <f t="shared" si="18"/>
        <v>126</v>
      </c>
      <c r="E132" s="10">
        <v>130.04817921928824</v>
      </c>
      <c r="F132" s="10">
        <f t="shared" ref="F132:F138" si="36">E132*0.925</f>
        <v>120.29456577784163</v>
      </c>
      <c r="G132" s="33">
        <f>VLOOKUP(A132,input!$A:$E,COLUMN(input!B$1),0)</f>
        <v>64.694163130422965</v>
      </c>
      <c r="H132" s="10"/>
    </row>
    <row r="133" spans="1:8" x14ac:dyDescent="0.25">
      <c r="A133" s="3" t="s">
        <v>34</v>
      </c>
      <c r="B133" s="3" t="s">
        <v>139</v>
      </c>
      <c r="C133" s="3">
        <f t="shared" si="18"/>
        <v>127</v>
      </c>
      <c r="E133" s="10">
        <v>39.435857785713978</v>
      </c>
      <c r="F133" s="10">
        <f t="shared" si="36"/>
        <v>36.478168451785429</v>
      </c>
      <c r="G133" s="33">
        <f>VLOOKUP(A133,input!$A:$E,COLUMN(input!B$1),0)</f>
        <v>12.670770301762454</v>
      </c>
      <c r="H133" s="10"/>
    </row>
    <row r="134" spans="1:8" x14ac:dyDescent="0.25">
      <c r="A134" s="3" t="s">
        <v>35</v>
      </c>
      <c r="B134" s="3" t="s">
        <v>140</v>
      </c>
      <c r="C134" s="3">
        <f t="shared" si="18"/>
        <v>128</v>
      </c>
      <c r="E134" s="10">
        <v>77.210935126173396</v>
      </c>
      <c r="F134" s="10">
        <f t="shared" si="36"/>
        <v>71.420114991710392</v>
      </c>
      <c r="G134" s="33">
        <f>VLOOKUP(A134,input!$A:$E,COLUMN(input!B$1),0)</f>
        <v>26.904427432076172</v>
      </c>
      <c r="H134" s="10"/>
    </row>
    <row r="135" spans="1:8" x14ac:dyDescent="0.25">
      <c r="A135" s="3" t="s">
        <v>36</v>
      </c>
      <c r="B135" s="3" t="s">
        <v>141</v>
      </c>
      <c r="C135" s="3">
        <f t="shared" si="18"/>
        <v>129</v>
      </c>
      <c r="E135" s="10">
        <v>147.95678992692621</v>
      </c>
      <c r="F135" s="10">
        <f t="shared" si="36"/>
        <v>136.86003068240674</v>
      </c>
      <c r="G135" s="33">
        <f>VLOOKUP(A135,input!$A:$E,COLUMN(input!B$1),0)</f>
        <v>-13.52138734318727</v>
      </c>
      <c r="H135" s="10"/>
    </row>
    <row r="136" spans="1:8" x14ac:dyDescent="0.25">
      <c r="A136" s="3" t="s">
        <v>37</v>
      </c>
      <c r="B136" s="3" t="s">
        <v>142</v>
      </c>
      <c r="C136" s="3">
        <f t="shared" ref="C136:C199" si="37">C135+1</f>
        <v>130</v>
      </c>
      <c r="E136" s="10">
        <v>67.364373046975246</v>
      </c>
      <c r="F136" s="10">
        <f t="shared" si="36"/>
        <v>62.312045068452107</v>
      </c>
      <c r="G136" s="33">
        <f>VLOOKUP(A136,input!$A:$E,COLUMN(input!B$1),0)</f>
        <v>13.540788226410008</v>
      </c>
      <c r="H136" s="10"/>
    </row>
    <row r="137" spans="1:8" x14ac:dyDescent="0.25">
      <c r="A137" s="3" t="s">
        <v>38</v>
      </c>
      <c r="B137" s="3" t="s">
        <v>143</v>
      </c>
      <c r="C137" s="3">
        <f t="shared" si="37"/>
        <v>131</v>
      </c>
      <c r="E137" s="10">
        <v>3.4950484541723421</v>
      </c>
      <c r="F137" s="10">
        <f t="shared" si="36"/>
        <v>3.2329198201094167</v>
      </c>
      <c r="G137" s="33">
        <f>VLOOKUP(A137,input!$A:$E,COLUMN(input!B$1),0)</f>
        <v>-20.39490866597917</v>
      </c>
      <c r="H137" s="10"/>
    </row>
    <row r="138" spans="1:8" ht="16.5" thickBot="1" x14ac:dyDescent="0.3">
      <c r="A138" s="3" t="s">
        <v>39</v>
      </c>
      <c r="B138" s="3" t="s">
        <v>144</v>
      </c>
      <c r="C138" s="3">
        <f t="shared" si="37"/>
        <v>132</v>
      </c>
      <c r="E138" s="10">
        <v>24.798879410251043</v>
      </c>
      <c r="F138" s="10">
        <f t="shared" si="36"/>
        <v>22.938963454482217</v>
      </c>
      <c r="G138" s="33">
        <f>VLOOKUP(A138,input!$A:$E,COLUMN(input!B$1),0)</f>
        <v>-20.119521393681072</v>
      </c>
      <c r="H138" s="10"/>
    </row>
    <row r="139" spans="1:8" ht="17.25" thickTop="1" thickBot="1" x14ac:dyDescent="0.3">
      <c r="A139" s="11"/>
      <c r="B139" s="11" t="s">
        <v>399</v>
      </c>
      <c r="C139" s="3">
        <f t="shared" si="37"/>
        <v>133</v>
      </c>
      <c r="D139" s="11"/>
      <c r="E139" s="12">
        <f>SUM(E132:E138)</f>
        <v>490.31006296950045</v>
      </c>
      <c r="F139" s="12">
        <f t="shared" ref="F139" si="38">SUM(F132:F138)</f>
        <v>453.53680824678793</v>
      </c>
      <c r="G139" s="31">
        <f>SUM(G132:G138)</f>
        <v>63.774331687824088</v>
      </c>
      <c r="H139" s="12">
        <f t="shared" ref="H139" si="39">IF(G139&gt;0, 0, IF((1-(E139/(E139-G139)))&gt;0.5, 0.5, (1-(E139/(E139-G139)))))</f>
        <v>0</v>
      </c>
    </row>
    <row r="140" spans="1:8" ht="16.5" thickTop="1" x14ac:dyDescent="0.25">
      <c r="C140" s="3">
        <f t="shared" si="37"/>
        <v>134</v>
      </c>
      <c r="E140" s="10"/>
      <c r="F140" s="10"/>
      <c r="G140" s="33"/>
      <c r="H140" s="10"/>
    </row>
    <row r="141" spans="1:8" x14ac:dyDescent="0.25">
      <c r="A141" s="3" t="s">
        <v>40</v>
      </c>
      <c r="B141" s="3" t="s">
        <v>145</v>
      </c>
      <c r="C141" s="3">
        <f t="shared" si="37"/>
        <v>135</v>
      </c>
      <c r="E141" s="10">
        <v>57.782715350483514</v>
      </c>
      <c r="F141" s="10">
        <f t="shared" ref="F141:F150" si="40">E141*0.925</f>
        <v>53.44901169919725</v>
      </c>
      <c r="G141" s="33">
        <f>VLOOKUP(A141,input!$A:$E,COLUMN(input!B$1),0)</f>
        <v>37.681175501632396</v>
      </c>
      <c r="H141" s="10"/>
    </row>
    <row r="142" spans="1:8" x14ac:dyDescent="0.25">
      <c r="A142" s="3" t="s">
        <v>41</v>
      </c>
      <c r="B142" s="3" t="s">
        <v>146</v>
      </c>
      <c r="C142" s="3">
        <f t="shared" si="37"/>
        <v>136</v>
      </c>
      <c r="E142" s="10">
        <v>94.625526961224793</v>
      </c>
      <c r="F142" s="10">
        <f t="shared" si="40"/>
        <v>87.528612439132942</v>
      </c>
      <c r="G142" s="33">
        <f>VLOOKUP(A142,input!$A:$E,COLUMN(input!B$1),0)</f>
        <v>42.889420518529811</v>
      </c>
      <c r="H142" s="10"/>
    </row>
    <row r="143" spans="1:8" x14ac:dyDescent="0.25">
      <c r="A143" s="3" t="s">
        <v>42</v>
      </c>
      <c r="B143" s="3" t="s">
        <v>147</v>
      </c>
      <c r="C143" s="3">
        <f t="shared" si="37"/>
        <v>137</v>
      </c>
      <c r="E143" s="10">
        <v>2.0827480122419639</v>
      </c>
      <c r="F143" s="10">
        <f t="shared" si="40"/>
        <v>1.9265419113238167</v>
      </c>
      <c r="G143" s="33">
        <f>VLOOKUP(A143,input!$A:$E,COLUMN(input!B$1),0)</f>
        <v>-13.565598657428941</v>
      </c>
      <c r="H143" s="10"/>
    </row>
    <row r="144" spans="1:8" x14ac:dyDescent="0.25">
      <c r="A144" s="3" t="s">
        <v>43</v>
      </c>
      <c r="B144" s="3" t="s">
        <v>148</v>
      </c>
      <c r="C144" s="3">
        <f t="shared" si="37"/>
        <v>138</v>
      </c>
      <c r="E144" s="10">
        <v>4.0088713689285003</v>
      </c>
      <c r="F144" s="10">
        <f t="shared" si="40"/>
        <v>3.7082060162588628</v>
      </c>
      <c r="G144" s="33">
        <f>VLOOKUP(A144,input!$A:$E,COLUMN(input!B$1),0)</f>
        <v>-14.348017628173791</v>
      </c>
      <c r="H144" s="10"/>
    </row>
    <row r="145" spans="1:8" x14ac:dyDescent="0.25">
      <c r="A145" s="3" t="s">
        <v>44</v>
      </c>
      <c r="B145" s="3" t="s">
        <v>149</v>
      </c>
      <c r="C145" s="3">
        <f t="shared" si="37"/>
        <v>139</v>
      </c>
      <c r="E145" s="10">
        <v>1.6534824235813117</v>
      </c>
      <c r="F145" s="10">
        <f t="shared" si="40"/>
        <v>1.5294712418127134</v>
      </c>
      <c r="G145" s="33">
        <f>VLOOKUP(A145,input!$A:$E,COLUMN(input!B$1),0)</f>
        <v>-12.74273370225853</v>
      </c>
      <c r="H145" s="10"/>
    </row>
    <row r="146" spans="1:8" x14ac:dyDescent="0.25">
      <c r="A146" s="3" t="s">
        <v>45</v>
      </c>
      <c r="B146" s="3" t="s">
        <v>150</v>
      </c>
      <c r="C146" s="3">
        <f t="shared" si="37"/>
        <v>140</v>
      </c>
      <c r="E146" s="10">
        <v>2.4269150238184602</v>
      </c>
      <c r="F146" s="10">
        <f t="shared" si="40"/>
        <v>2.2448963970320759</v>
      </c>
      <c r="G146" s="33">
        <f>VLOOKUP(A146,input!$A:$E,COLUMN(input!B$1),0)</f>
        <v>-8.980106337775938</v>
      </c>
      <c r="H146" s="10"/>
    </row>
    <row r="147" spans="1:8" x14ac:dyDescent="0.25">
      <c r="A147" s="3" t="s">
        <v>46</v>
      </c>
      <c r="B147" s="3" t="s">
        <v>151</v>
      </c>
      <c r="C147" s="3">
        <f t="shared" si="37"/>
        <v>141</v>
      </c>
      <c r="E147" s="10">
        <v>1.2398315420347541</v>
      </c>
      <c r="F147" s="10">
        <f t="shared" si="40"/>
        <v>1.1468441763821475</v>
      </c>
      <c r="G147" s="33">
        <f>VLOOKUP(A147,input!$A:$E,COLUMN(input!B$1),0)</f>
        <v>-4.031111909300372</v>
      </c>
      <c r="H147" s="10"/>
    </row>
    <row r="148" spans="1:8" x14ac:dyDescent="0.25">
      <c r="A148" s="3" t="s">
        <v>47</v>
      </c>
      <c r="B148" s="3" t="s">
        <v>152</v>
      </c>
      <c r="C148" s="3">
        <f t="shared" si="37"/>
        <v>142</v>
      </c>
      <c r="E148" s="10">
        <v>2.2446606451545761</v>
      </c>
      <c r="F148" s="10">
        <f t="shared" si="40"/>
        <v>2.076311096767983</v>
      </c>
      <c r="G148" s="33">
        <f>VLOOKUP(A148,input!$A:$E,COLUMN(input!B$1),0)</f>
        <v>-17.009056201922814</v>
      </c>
      <c r="H148" s="10"/>
    </row>
    <row r="149" spans="1:8" x14ac:dyDescent="0.25">
      <c r="A149" s="3" t="s">
        <v>48</v>
      </c>
      <c r="B149" s="3" t="s">
        <v>153</v>
      </c>
      <c r="C149" s="3">
        <f t="shared" si="37"/>
        <v>143</v>
      </c>
      <c r="E149" s="10">
        <v>1.4402784673350721</v>
      </c>
      <c r="F149" s="10">
        <f t="shared" si="40"/>
        <v>1.3322575822849418</v>
      </c>
      <c r="G149" s="33">
        <f>VLOOKUP(A149,input!$A:$E,COLUMN(input!B$1),0)</f>
        <v>-3.5487073603538071</v>
      </c>
      <c r="H149" s="10"/>
    </row>
    <row r="150" spans="1:8" ht="16.5" thickBot="1" x14ac:dyDescent="0.3">
      <c r="A150" s="3" t="s">
        <v>49</v>
      </c>
      <c r="B150" s="3" t="s">
        <v>154</v>
      </c>
      <c r="C150" s="3">
        <f t="shared" si="37"/>
        <v>144</v>
      </c>
      <c r="E150" s="10">
        <v>8.4119200512627206</v>
      </c>
      <c r="F150" s="10">
        <f t="shared" si="40"/>
        <v>7.7810260474180168</v>
      </c>
      <c r="G150" s="33">
        <f>VLOOKUP(A150,input!$A:$E,COLUMN(input!B$1),0)</f>
        <v>5.0155605663585892</v>
      </c>
      <c r="H150" s="10"/>
    </row>
    <row r="151" spans="1:8" ht="17.25" thickTop="1" thickBot="1" x14ac:dyDescent="0.3">
      <c r="A151" s="11"/>
      <c r="B151" s="11" t="s">
        <v>400</v>
      </c>
      <c r="C151" s="3">
        <f t="shared" si="37"/>
        <v>145</v>
      </c>
      <c r="D151" s="11"/>
      <c r="E151" s="12">
        <f>SUM(E141:E150)</f>
        <v>175.91694984606565</v>
      </c>
      <c r="F151" s="12">
        <f t="shared" ref="F151" si="41">SUM(F141:F150)</f>
        <v>162.72317860761075</v>
      </c>
      <c r="G151" s="31">
        <f>SUM(G141:G150)</f>
        <v>11.360824789306612</v>
      </c>
      <c r="H151" s="12">
        <f t="shared" ref="H151" si="42">IF(G151&gt;0, 0, IF((1-(E151/(E151-G151)))&gt;0.5, 0.5, (1-(E151/(E151-G151)))))</f>
        <v>0</v>
      </c>
    </row>
    <row r="152" spans="1:8" ht="16.5" thickTop="1" x14ac:dyDescent="0.25">
      <c r="C152" s="3">
        <f t="shared" si="37"/>
        <v>146</v>
      </c>
      <c r="E152" s="10"/>
      <c r="F152" s="10"/>
      <c r="G152" s="33"/>
      <c r="H152" s="10"/>
    </row>
    <row r="153" spans="1:8" x14ac:dyDescent="0.25">
      <c r="A153" s="3" t="s">
        <v>50</v>
      </c>
      <c r="B153" s="3" t="s">
        <v>155</v>
      </c>
      <c r="C153" s="3">
        <f t="shared" si="37"/>
        <v>147</v>
      </c>
      <c r="E153" s="10">
        <v>104.09254887881042</v>
      </c>
      <c r="F153" s="10">
        <f t="shared" ref="F153:F159" si="43">E153*0.925</f>
        <v>96.285607712899647</v>
      </c>
      <c r="G153" s="33">
        <f>VLOOKUP(A153,input!$A:$E,COLUMN(input!B$1),0)</f>
        <v>85.307023014355565</v>
      </c>
      <c r="H153" s="10"/>
    </row>
    <row r="154" spans="1:8" x14ac:dyDescent="0.25">
      <c r="A154" s="3" t="s">
        <v>51</v>
      </c>
      <c r="B154" s="3" t="s">
        <v>156</v>
      </c>
      <c r="C154" s="3">
        <f t="shared" si="37"/>
        <v>148</v>
      </c>
      <c r="E154" s="10">
        <v>2.9078022439154205</v>
      </c>
      <c r="F154" s="10">
        <f t="shared" si="43"/>
        <v>2.6897170756217643</v>
      </c>
      <c r="G154" s="33">
        <f>VLOOKUP(A154,input!$A:$E,COLUMN(input!B$1),0)</f>
        <v>-6.1138473677303331</v>
      </c>
      <c r="H154" s="10"/>
    </row>
    <row r="155" spans="1:8" x14ac:dyDescent="0.25">
      <c r="A155" s="3" t="s">
        <v>271</v>
      </c>
      <c r="B155" s="3" t="s">
        <v>356</v>
      </c>
      <c r="C155" s="3">
        <f t="shared" si="37"/>
        <v>149</v>
      </c>
      <c r="E155" s="10">
        <v>3.4266014330939685</v>
      </c>
      <c r="F155" s="10">
        <f t="shared" si="43"/>
        <v>3.1696063256119209</v>
      </c>
      <c r="G155" s="33">
        <f>VLOOKUP(A155,input!$A:$E,COLUMN(input!B$1),0)</f>
        <v>-12.344913399123051</v>
      </c>
      <c r="H155" s="10"/>
    </row>
    <row r="156" spans="1:8" x14ac:dyDescent="0.25">
      <c r="A156" s="3" t="s">
        <v>272</v>
      </c>
      <c r="B156" s="3" t="s">
        <v>357</v>
      </c>
      <c r="C156" s="3">
        <f t="shared" si="37"/>
        <v>150</v>
      </c>
      <c r="E156" s="10">
        <v>5.7442461391713113</v>
      </c>
      <c r="F156" s="10">
        <f t="shared" si="43"/>
        <v>5.3134276787334631</v>
      </c>
      <c r="G156" s="33">
        <f>VLOOKUP(A156,input!$A:$E,COLUMN(input!B$1),0)</f>
        <v>-6.8668938265710295</v>
      </c>
      <c r="H156" s="10"/>
    </row>
    <row r="157" spans="1:8" x14ac:dyDescent="0.25">
      <c r="A157" s="3" t="s">
        <v>273</v>
      </c>
      <c r="B157" s="3" t="s">
        <v>358</v>
      </c>
      <c r="C157" s="3">
        <f t="shared" si="37"/>
        <v>151</v>
      </c>
      <c r="E157" s="10">
        <v>3.5619476882454917</v>
      </c>
      <c r="F157" s="10">
        <f t="shared" si="43"/>
        <v>3.2948016116270802</v>
      </c>
      <c r="G157" s="33">
        <f>VLOOKUP(A157,input!$A:$E,COLUMN(input!B$1),0)</f>
        <v>-12.161879627001143</v>
      </c>
      <c r="H157" s="10"/>
    </row>
    <row r="158" spans="1:8" x14ac:dyDescent="0.25">
      <c r="A158" s="3" t="s">
        <v>274</v>
      </c>
      <c r="B158" s="3" t="s">
        <v>359</v>
      </c>
      <c r="C158" s="3">
        <f t="shared" si="37"/>
        <v>152</v>
      </c>
      <c r="E158" s="10">
        <v>2.5242238734335025</v>
      </c>
      <c r="F158" s="10">
        <f t="shared" si="43"/>
        <v>2.3349070829259899</v>
      </c>
      <c r="G158" s="33">
        <f>VLOOKUP(A158,input!$A:$E,COLUMN(input!B$1),0)</f>
        <v>-4.7623942236425343</v>
      </c>
      <c r="H158" s="10"/>
    </row>
    <row r="159" spans="1:8" ht="16.5" thickBot="1" x14ac:dyDescent="0.3">
      <c r="A159" s="3" t="s">
        <v>275</v>
      </c>
      <c r="B159" s="3" t="s">
        <v>360</v>
      </c>
      <c r="C159" s="3">
        <f t="shared" si="37"/>
        <v>153</v>
      </c>
      <c r="E159" s="10">
        <v>2.8227964494239957</v>
      </c>
      <c r="F159" s="10">
        <f t="shared" si="43"/>
        <v>2.611086715717196</v>
      </c>
      <c r="G159" s="33">
        <f>VLOOKUP(A159,input!$A:$E,COLUMN(input!B$1),0)</f>
        <v>-3.3365410959067181</v>
      </c>
      <c r="H159" s="10"/>
    </row>
    <row r="160" spans="1:8" ht="17.25" thickTop="1" thickBot="1" x14ac:dyDescent="0.3">
      <c r="A160" s="11"/>
      <c r="B160" s="11" t="s">
        <v>401</v>
      </c>
      <c r="C160" s="3">
        <f t="shared" si="37"/>
        <v>154</v>
      </c>
      <c r="D160" s="11"/>
      <c r="E160" s="12">
        <f>SUM(E153:E159)</f>
        <v>125.0801667060941</v>
      </c>
      <c r="F160" s="12">
        <f t="shared" ref="F160" si="44">SUM(F153:F159)</f>
        <v>115.69915420313706</v>
      </c>
      <c r="G160" s="31">
        <f>SUM(G153:G159)</f>
        <v>39.720553474380772</v>
      </c>
      <c r="H160" s="12">
        <f t="shared" ref="H160" si="45">IF(G160&gt;0, 0, IF((1-(E160/(E160-G160)))&gt;0.5, 0.5, (1-(E160/(E160-G160)))))</f>
        <v>0</v>
      </c>
    </row>
    <row r="161" spans="1:8" ht="16.5" thickTop="1" x14ac:dyDescent="0.25">
      <c r="C161" s="3">
        <f t="shared" si="37"/>
        <v>155</v>
      </c>
      <c r="E161" s="10"/>
      <c r="F161" s="10"/>
      <c r="G161" s="33"/>
      <c r="H161" s="10"/>
    </row>
    <row r="162" spans="1:8" x14ac:dyDescent="0.25">
      <c r="A162" s="3" t="s">
        <v>276</v>
      </c>
      <c r="B162" s="3" t="s">
        <v>361</v>
      </c>
      <c r="C162" s="3">
        <f t="shared" si="37"/>
        <v>156</v>
      </c>
      <c r="E162" s="13">
        <v>33.716190056538075</v>
      </c>
      <c r="F162" s="13">
        <f t="shared" ref="F162:F164" si="46">E162*0.925</f>
        <v>31.187475802297719</v>
      </c>
      <c r="G162" s="34">
        <f>VLOOKUP(A162,input!$A:$E,COLUMN(input!B$1),0)</f>
        <v>12.038275319594778</v>
      </c>
      <c r="H162" s="13"/>
    </row>
    <row r="163" spans="1:8" x14ac:dyDescent="0.25">
      <c r="A163" s="3" t="s">
        <v>277</v>
      </c>
      <c r="B163" s="3" t="s">
        <v>362</v>
      </c>
      <c r="C163" s="3">
        <f t="shared" si="37"/>
        <v>157</v>
      </c>
      <c r="E163" s="13">
        <v>29.25826778294514</v>
      </c>
      <c r="F163" s="13">
        <f t="shared" si="46"/>
        <v>27.063897699224256</v>
      </c>
      <c r="G163" s="34">
        <f>VLOOKUP(A163,input!$A:$E,COLUMN(input!B$1),0)</f>
        <v>-15.895626446592283</v>
      </c>
      <c r="H163" s="13"/>
    </row>
    <row r="164" spans="1:8" ht="16.5" thickBot="1" x14ac:dyDescent="0.3">
      <c r="A164" s="3" t="s">
        <v>278</v>
      </c>
      <c r="B164" s="3" t="s">
        <v>363</v>
      </c>
      <c r="C164" s="3">
        <f t="shared" si="37"/>
        <v>158</v>
      </c>
      <c r="E164" s="13">
        <v>43.163853171724654</v>
      </c>
      <c r="F164" s="13">
        <f t="shared" si="46"/>
        <v>39.926564183845308</v>
      </c>
      <c r="G164" s="34">
        <f>VLOOKUP(A164,input!$A:$E,COLUMN(input!B$1),0)</f>
        <v>21.5254625495228</v>
      </c>
      <c r="H164" s="13"/>
    </row>
    <row r="165" spans="1:8" ht="17.25" thickTop="1" thickBot="1" x14ac:dyDescent="0.3">
      <c r="A165" s="11"/>
      <c r="B165" s="11" t="s">
        <v>402</v>
      </c>
      <c r="C165" s="3">
        <f t="shared" si="37"/>
        <v>159</v>
      </c>
      <c r="D165" s="11"/>
      <c r="E165" s="12">
        <f>SUM(E162:E164)</f>
        <v>106.13831101120786</v>
      </c>
      <c r="F165" s="12">
        <f t="shared" ref="F165" si="47">SUM(F162:F164)</f>
        <v>98.177937685367283</v>
      </c>
      <c r="G165" s="31">
        <f>SUM(G162:G164)</f>
        <v>17.668111422525293</v>
      </c>
      <c r="H165" s="12">
        <f t="shared" ref="H165" si="48">IF(G165&gt;0, 0, IF((1-(E165/(E165-G165)))&gt;0.5, 0.5, (1-(E165/(E165-G165)))))</f>
        <v>0</v>
      </c>
    </row>
    <row r="166" spans="1:8" ht="16.5" thickTop="1" x14ac:dyDescent="0.25">
      <c r="C166" s="3">
        <f t="shared" si="37"/>
        <v>160</v>
      </c>
      <c r="E166" s="10"/>
      <c r="F166" s="10"/>
      <c r="G166" s="33"/>
      <c r="H166" s="10"/>
    </row>
    <row r="167" spans="1:8" x14ac:dyDescent="0.25">
      <c r="A167" s="3" t="s">
        <v>279</v>
      </c>
      <c r="B167" s="3" t="s">
        <v>364</v>
      </c>
      <c r="C167" s="3">
        <f t="shared" si="37"/>
        <v>161</v>
      </c>
      <c r="E167" s="10">
        <v>3.6975684078673985</v>
      </c>
      <c r="F167" s="10">
        <f t="shared" ref="F167:F173" si="49">E167*0.925</f>
        <v>3.4202507772773436</v>
      </c>
      <c r="G167" s="33">
        <f>VLOOKUP(A167,input!$A:$E,COLUMN(input!B$1),0)</f>
        <v>-7.9510929714903371</v>
      </c>
      <c r="H167" s="10"/>
    </row>
    <row r="168" spans="1:8" x14ac:dyDescent="0.25">
      <c r="A168" s="3" t="s">
        <v>62</v>
      </c>
      <c r="B168" s="3" t="s">
        <v>167</v>
      </c>
      <c r="C168" s="3">
        <f t="shared" si="37"/>
        <v>162</v>
      </c>
      <c r="E168" s="10">
        <v>2.6853823796486269</v>
      </c>
      <c r="F168" s="10">
        <f t="shared" si="49"/>
        <v>2.4839787011749799</v>
      </c>
      <c r="G168" s="33">
        <f>VLOOKUP(A168,input!$A:$E,COLUMN(input!B$1),0)</f>
        <v>-8.3912732906750627</v>
      </c>
      <c r="H168" s="10"/>
    </row>
    <row r="169" spans="1:8" x14ac:dyDescent="0.25">
      <c r="A169" s="3" t="s">
        <v>280</v>
      </c>
      <c r="B169" s="3" t="s">
        <v>365</v>
      </c>
      <c r="C169" s="3">
        <f t="shared" si="37"/>
        <v>163</v>
      </c>
      <c r="E169" s="10">
        <v>5.1280786162177092</v>
      </c>
      <c r="F169" s="10">
        <f t="shared" si="49"/>
        <v>4.7434727200013809</v>
      </c>
      <c r="G169" s="33">
        <f>VLOOKUP(A169,input!$A:$E,COLUMN(input!B$1),0)</f>
        <v>-10.650149135305668</v>
      </c>
      <c r="H169" s="10"/>
    </row>
    <row r="170" spans="1:8" x14ac:dyDescent="0.25">
      <c r="A170" s="3" t="s">
        <v>281</v>
      </c>
      <c r="B170" s="3" t="s">
        <v>366</v>
      </c>
      <c r="C170" s="3">
        <f t="shared" si="37"/>
        <v>164</v>
      </c>
      <c r="E170" s="10">
        <v>3.0119341375466742</v>
      </c>
      <c r="F170" s="10">
        <f t="shared" si="49"/>
        <v>2.7860390772306736</v>
      </c>
      <c r="G170" s="33">
        <f>VLOOKUP(A170,input!$A:$E,COLUMN(input!B$1),0)</f>
        <v>-7.4785380983676424</v>
      </c>
      <c r="H170" s="10"/>
    </row>
    <row r="171" spans="1:8" x14ac:dyDescent="0.25">
      <c r="A171" s="3" t="s">
        <v>282</v>
      </c>
      <c r="B171" s="3" t="s">
        <v>367</v>
      </c>
      <c r="C171" s="3">
        <f t="shared" si="37"/>
        <v>165</v>
      </c>
      <c r="E171" s="10">
        <v>2.915015067289441</v>
      </c>
      <c r="F171" s="10">
        <f t="shared" si="49"/>
        <v>2.696388937242733</v>
      </c>
      <c r="G171" s="33">
        <f>VLOOKUP(A171,input!$A:$E,COLUMN(input!B$1),0)</f>
        <v>-7.6405159891232</v>
      </c>
      <c r="H171" s="10"/>
    </row>
    <row r="172" spans="1:8" x14ac:dyDescent="0.25">
      <c r="A172" s="3" t="s">
        <v>61</v>
      </c>
      <c r="B172" s="3" t="s">
        <v>166</v>
      </c>
      <c r="C172" s="3">
        <f t="shared" si="37"/>
        <v>166</v>
      </c>
      <c r="E172" s="10">
        <v>144.76682237586053</v>
      </c>
      <c r="F172" s="10">
        <f t="shared" si="49"/>
        <v>133.909310697671</v>
      </c>
      <c r="G172" s="33">
        <f>VLOOKUP(A172,input!$A:$E,COLUMN(input!B$1),0)</f>
        <v>119.4361915719596</v>
      </c>
      <c r="H172" s="10"/>
    </row>
    <row r="173" spans="1:8" ht="16.5" thickBot="1" x14ac:dyDescent="0.3">
      <c r="A173" s="3" t="s">
        <v>283</v>
      </c>
      <c r="B173" s="3" t="s">
        <v>368</v>
      </c>
      <c r="C173" s="3">
        <f t="shared" si="37"/>
        <v>167</v>
      </c>
      <c r="E173" s="10">
        <v>5.5906766086604849</v>
      </c>
      <c r="F173" s="10">
        <f t="shared" si="49"/>
        <v>5.1713758630109492</v>
      </c>
      <c r="G173" s="33">
        <f>VLOOKUP(A173,input!$A:$E,COLUMN(input!B$1),0)</f>
        <v>-24.761993257869783</v>
      </c>
      <c r="H173" s="10"/>
    </row>
    <row r="174" spans="1:8" ht="17.25" thickTop="1" thickBot="1" x14ac:dyDescent="0.3">
      <c r="A174" s="11"/>
      <c r="B174" s="11" t="s">
        <v>403</v>
      </c>
      <c r="C174" s="3">
        <f t="shared" si="37"/>
        <v>168</v>
      </c>
      <c r="D174" s="11"/>
      <c r="E174" s="12">
        <f>SUM(E167:E173)</f>
        <v>167.79547759309088</v>
      </c>
      <c r="F174" s="12">
        <f t="shared" ref="F174" si="50">SUM(F167:F173)</f>
        <v>155.21081677360905</v>
      </c>
      <c r="G174" s="31">
        <f>SUM(G167:G173)</f>
        <v>52.56262882912791</v>
      </c>
      <c r="H174" s="12">
        <f t="shared" ref="H174" si="51">IF(G174&gt;0, 0, IF((1-(E174/(E174-G174)))&gt;0.5, 0.5, (1-(E174/(E174-G174)))))</f>
        <v>0</v>
      </c>
    </row>
    <row r="175" spans="1:8" ht="16.5" thickTop="1" x14ac:dyDescent="0.25">
      <c r="C175" s="3">
        <f t="shared" si="37"/>
        <v>169</v>
      </c>
      <c r="E175" s="10"/>
      <c r="F175" s="10"/>
      <c r="G175" s="33"/>
      <c r="H175" s="10"/>
    </row>
    <row r="176" spans="1:8" x14ac:dyDescent="0.25">
      <c r="A176" s="3" t="s">
        <v>63</v>
      </c>
      <c r="B176" s="3" t="s">
        <v>168</v>
      </c>
      <c r="C176" s="3">
        <f t="shared" si="37"/>
        <v>170</v>
      </c>
      <c r="E176" s="10">
        <v>1.9746905293595021</v>
      </c>
      <c r="F176" s="10">
        <f t="shared" ref="F176:F182" si="52">E176*0.925</f>
        <v>1.8265887396575395</v>
      </c>
      <c r="G176" s="33">
        <f>VLOOKUP(A176,input!$A:$E,COLUMN(input!B$1),0)</f>
        <v>-9.6048309596934747</v>
      </c>
      <c r="H176" s="10"/>
    </row>
    <row r="177" spans="1:8" x14ac:dyDescent="0.25">
      <c r="A177" s="3" t="s">
        <v>64</v>
      </c>
      <c r="B177" s="3" t="s">
        <v>169</v>
      </c>
      <c r="C177" s="3">
        <f t="shared" si="37"/>
        <v>171</v>
      </c>
      <c r="E177" s="10">
        <v>1.9778019822894595</v>
      </c>
      <c r="F177" s="10">
        <f t="shared" si="52"/>
        <v>1.8294668336177502</v>
      </c>
      <c r="G177" s="33">
        <f>VLOOKUP(A177,input!$A:$E,COLUMN(input!B$1),0)</f>
        <v>-11.89919815961758</v>
      </c>
      <c r="H177" s="10"/>
    </row>
    <row r="178" spans="1:8" x14ac:dyDescent="0.25">
      <c r="A178" s="3" t="s">
        <v>65</v>
      </c>
      <c r="B178" s="3" t="s">
        <v>170</v>
      </c>
      <c r="C178" s="3">
        <f t="shared" si="37"/>
        <v>172</v>
      </c>
      <c r="E178" s="10">
        <v>2.2505461315422335</v>
      </c>
      <c r="F178" s="10">
        <f t="shared" si="52"/>
        <v>2.0817551716765661</v>
      </c>
      <c r="G178" s="33">
        <f>VLOOKUP(A178,input!$A:$E,COLUMN(input!B$1),0)</f>
        <v>-5.229675272488608</v>
      </c>
      <c r="H178" s="10"/>
    </row>
    <row r="179" spans="1:8" x14ac:dyDescent="0.25">
      <c r="A179" s="3" t="s">
        <v>66</v>
      </c>
      <c r="B179" s="3" t="s">
        <v>171</v>
      </c>
      <c r="C179" s="3">
        <f t="shared" si="37"/>
        <v>173</v>
      </c>
      <c r="E179" s="10">
        <v>2.2603904462449758</v>
      </c>
      <c r="F179" s="10">
        <f t="shared" si="52"/>
        <v>2.0908611627766027</v>
      </c>
      <c r="G179" s="33">
        <f>VLOOKUP(A179,input!$A:$E,COLUMN(input!B$1),0)</f>
        <v>-7.5660876774884578</v>
      </c>
      <c r="H179" s="10"/>
    </row>
    <row r="180" spans="1:8" x14ac:dyDescent="0.25">
      <c r="A180" s="3" t="s">
        <v>67</v>
      </c>
      <c r="B180" s="3" t="s">
        <v>172</v>
      </c>
      <c r="C180" s="3">
        <f t="shared" si="37"/>
        <v>174</v>
      </c>
      <c r="E180" s="10">
        <v>2.3573986934802087</v>
      </c>
      <c r="F180" s="10">
        <f t="shared" si="52"/>
        <v>2.1805937914691933</v>
      </c>
      <c r="G180" s="33">
        <f>VLOOKUP(A180,input!$A:$E,COLUMN(input!B$1),0)</f>
        <v>-7.9298977256350618</v>
      </c>
      <c r="H180" s="10"/>
    </row>
    <row r="181" spans="1:8" x14ac:dyDescent="0.25">
      <c r="A181" s="3" t="s">
        <v>68</v>
      </c>
      <c r="B181" s="3" t="s">
        <v>173</v>
      </c>
      <c r="C181" s="3">
        <f t="shared" si="37"/>
        <v>175</v>
      </c>
      <c r="E181" s="10">
        <v>85.932195700101161</v>
      </c>
      <c r="F181" s="10">
        <f t="shared" si="52"/>
        <v>79.487281022593578</v>
      </c>
      <c r="G181" s="33">
        <f>VLOOKUP(A181,input!$A:$E,COLUMN(input!B$1),0)</f>
        <v>61.806845116562236</v>
      </c>
      <c r="H181" s="10"/>
    </row>
    <row r="182" spans="1:8" ht="16.5" thickBot="1" x14ac:dyDescent="0.3">
      <c r="A182" s="3" t="s">
        <v>260</v>
      </c>
      <c r="B182" s="3" t="s">
        <v>345</v>
      </c>
      <c r="C182" s="3">
        <f t="shared" si="37"/>
        <v>176</v>
      </c>
      <c r="E182" s="10">
        <v>1.7610996292261649</v>
      </c>
      <c r="F182" s="10">
        <f t="shared" si="52"/>
        <v>1.6290171570342027</v>
      </c>
      <c r="G182" s="33">
        <f>VLOOKUP(A182,input!$A:$E,COLUMN(input!B$1),0)</f>
        <v>-6.1649640574995486</v>
      </c>
      <c r="H182" s="10"/>
    </row>
    <row r="183" spans="1:8" ht="17.25" thickTop="1" thickBot="1" x14ac:dyDescent="0.3">
      <c r="A183" s="11"/>
      <c r="B183" s="11" t="s">
        <v>404</v>
      </c>
      <c r="C183" s="3">
        <f t="shared" si="37"/>
        <v>177</v>
      </c>
      <c r="D183" s="11"/>
      <c r="E183" s="12">
        <f>SUM(E176:E182)</f>
        <v>98.514123112243709</v>
      </c>
      <c r="F183" s="12">
        <f t="shared" ref="F183" si="53">SUM(F176:F182)</f>
        <v>91.125563878825432</v>
      </c>
      <c r="G183" s="31">
        <f>SUM(G176:G182)</f>
        <v>13.412191264139512</v>
      </c>
      <c r="H183" s="12">
        <f t="shared" ref="H183" si="54">IF(G183&gt;0, 0, IF((1-(E183/(E183-G183)))&gt;0.5, 0.5, (1-(E183/(E183-G183)))))</f>
        <v>0</v>
      </c>
    </row>
    <row r="184" spans="1:8" ht="16.5" thickTop="1" x14ac:dyDescent="0.25">
      <c r="C184" s="3">
        <f t="shared" si="37"/>
        <v>178</v>
      </c>
      <c r="E184" s="10"/>
      <c r="F184" s="10"/>
      <c r="G184" s="33"/>
      <c r="H184" s="10"/>
    </row>
    <row r="185" spans="1:8" x14ac:dyDescent="0.25">
      <c r="A185" s="3" t="s">
        <v>77</v>
      </c>
      <c r="B185" s="3" t="s">
        <v>182</v>
      </c>
      <c r="C185" s="3">
        <f t="shared" si="37"/>
        <v>179</v>
      </c>
      <c r="E185" s="10">
        <v>3.5662916853612328</v>
      </c>
      <c r="F185" s="10">
        <f t="shared" ref="F185:F187" si="55">E185*0.925</f>
        <v>3.2988198089591405</v>
      </c>
      <c r="G185" s="33">
        <f>VLOOKUP(A185,input!$A:$E,COLUMN(input!B$1),0)</f>
        <v>-27.171770104698219</v>
      </c>
      <c r="H185" s="10"/>
    </row>
    <row r="186" spans="1:8" x14ac:dyDescent="0.25">
      <c r="A186" s="3" t="s">
        <v>78</v>
      </c>
      <c r="B186" s="3" t="s">
        <v>183</v>
      </c>
      <c r="C186" s="3">
        <f t="shared" si="37"/>
        <v>180</v>
      </c>
      <c r="E186" s="10">
        <v>2.0041446484472405</v>
      </c>
      <c r="F186" s="10">
        <f t="shared" si="55"/>
        <v>1.8538337998136976</v>
      </c>
      <c r="G186" s="33">
        <f>VLOOKUP(A186,input!$A:$E,COLUMN(input!B$1),0)</f>
        <v>-11.228975339989539</v>
      </c>
      <c r="H186" s="10"/>
    </row>
    <row r="187" spans="1:8" ht="16.5" thickBot="1" x14ac:dyDescent="0.3">
      <c r="A187" s="3" t="s">
        <v>79</v>
      </c>
      <c r="B187" s="3" t="s">
        <v>184</v>
      </c>
      <c r="C187" s="3">
        <f t="shared" si="37"/>
        <v>181</v>
      </c>
      <c r="E187" s="10">
        <v>67.197261851572151</v>
      </c>
      <c r="F187" s="10">
        <f t="shared" si="55"/>
        <v>62.15746721270424</v>
      </c>
      <c r="G187" s="33">
        <f>VLOOKUP(A187,input!$A:$E,COLUMN(input!B$1),0)</f>
        <v>37.858998008817707</v>
      </c>
      <c r="H187" s="10"/>
    </row>
    <row r="188" spans="1:8" ht="17.25" thickTop="1" thickBot="1" x14ac:dyDescent="0.3">
      <c r="A188" s="11"/>
      <c r="B188" s="11" t="s">
        <v>405</v>
      </c>
      <c r="C188" s="3">
        <f t="shared" si="37"/>
        <v>182</v>
      </c>
      <c r="D188" s="11"/>
      <c r="E188" s="12">
        <f>SUM(E185:E187)</f>
        <v>72.767698185380624</v>
      </c>
      <c r="F188" s="12">
        <f t="shared" ref="F188" si="56">SUM(F185:F187)</f>
        <v>67.310120821477085</v>
      </c>
      <c r="G188" s="31">
        <f>SUM(G185:G187)</f>
        <v>-0.54174743587005025</v>
      </c>
      <c r="H188" s="12">
        <f t="shared" ref="H188" si="57">IF(G188&gt;0, 0, IF((1-(E188/(E188-G188)))&gt;0.5, 0.5, (1-(E188/(E188-G188)))))</f>
        <v>7.3898722228641356E-3</v>
      </c>
    </row>
    <row r="189" spans="1:8" ht="16.5" thickTop="1" x14ac:dyDescent="0.25">
      <c r="C189" s="3">
        <f t="shared" si="37"/>
        <v>183</v>
      </c>
      <c r="E189" s="10"/>
      <c r="F189" s="10"/>
      <c r="G189" s="33"/>
      <c r="H189" s="10"/>
    </row>
    <row r="190" spans="1:8" x14ac:dyDescent="0.25">
      <c r="A190" s="3" t="s">
        <v>284</v>
      </c>
      <c r="B190" s="3" t="s">
        <v>369</v>
      </c>
      <c r="C190" s="3">
        <f t="shared" si="37"/>
        <v>184</v>
      </c>
      <c r="E190" s="10">
        <v>1.3872919819764762</v>
      </c>
      <c r="F190" s="10">
        <f t="shared" ref="F190:F195" si="58">E190*0.925</f>
        <v>1.2832450833282405</v>
      </c>
      <c r="G190" s="33">
        <f>VLOOKUP(A190,input!$A:$E,COLUMN(input!B$1),0)</f>
        <v>-5.6191053170700753</v>
      </c>
      <c r="H190" s="10"/>
    </row>
    <row r="191" spans="1:8" x14ac:dyDescent="0.25">
      <c r="A191" s="3" t="s">
        <v>285</v>
      </c>
      <c r="B191" s="3" t="s">
        <v>370</v>
      </c>
      <c r="C191" s="3">
        <f t="shared" si="37"/>
        <v>185</v>
      </c>
      <c r="E191" s="10">
        <v>1.9495629715945813</v>
      </c>
      <c r="F191" s="10">
        <f t="shared" si="58"/>
        <v>1.8033457487249878</v>
      </c>
      <c r="G191" s="33">
        <f>VLOOKUP(A191,input!$A:$E,COLUMN(input!B$1),0)</f>
        <v>-8.4720464200802077</v>
      </c>
      <c r="H191" s="10"/>
    </row>
    <row r="192" spans="1:8" x14ac:dyDescent="0.25">
      <c r="A192" s="3" t="s">
        <v>286</v>
      </c>
      <c r="B192" s="3" t="s">
        <v>371</v>
      </c>
      <c r="C192" s="3">
        <f t="shared" si="37"/>
        <v>186</v>
      </c>
      <c r="E192" s="10">
        <v>1.530268636817141</v>
      </c>
      <c r="F192" s="10">
        <f t="shared" si="58"/>
        <v>1.4154984890558555</v>
      </c>
      <c r="G192" s="33">
        <f>VLOOKUP(A192,input!$A:$E,COLUMN(input!B$1),0)</f>
        <v>-5.3392406312026921</v>
      </c>
      <c r="H192" s="10"/>
    </row>
    <row r="193" spans="1:8" x14ac:dyDescent="0.25">
      <c r="A193" s="3" t="s">
        <v>287</v>
      </c>
      <c r="B193" s="3" t="s">
        <v>372</v>
      </c>
      <c r="C193" s="3">
        <f t="shared" si="37"/>
        <v>187</v>
      </c>
      <c r="E193" s="10">
        <v>1.4047733217571234</v>
      </c>
      <c r="F193" s="10">
        <f t="shared" si="58"/>
        <v>1.2994153226253393</v>
      </c>
      <c r="G193" s="33">
        <f>VLOOKUP(A193,input!$A:$E,COLUMN(input!B$1),0)</f>
        <v>-3.5996325775683604</v>
      </c>
      <c r="H193" s="10"/>
    </row>
    <row r="194" spans="1:8" x14ac:dyDescent="0.25">
      <c r="A194" s="3" t="s">
        <v>288</v>
      </c>
      <c r="B194" s="3" t="s">
        <v>373</v>
      </c>
      <c r="C194" s="3">
        <f t="shared" si="37"/>
        <v>188</v>
      </c>
      <c r="E194" s="10">
        <v>4.0026211938592393</v>
      </c>
      <c r="F194" s="10">
        <f t="shared" si="58"/>
        <v>3.7024246043197966</v>
      </c>
      <c r="G194" s="33">
        <f>VLOOKUP(A194,input!$A:$E,COLUMN(input!B$1),0)</f>
        <v>-9.7856304864152523</v>
      </c>
      <c r="H194" s="10"/>
    </row>
    <row r="195" spans="1:8" ht="16.5" thickBot="1" x14ac:dyDescent="0.3">
      <c r="A195" s="3" t="s">
        <v>289</v>
      </c>
      <c r="B195" s="3" t="s">
        <v>374</v>
      </c>
      <c r="C195" s="3">
        <f t="shared" si="37"/>
        <v>189</v>
      </c>
      <c r="E195" s="10">
        <v>63.238180542784761</v>
      </c>
      <c r="F195" s="10">
        <f t="shared" si="58"/>
        <v>58.495317002075907</v>
      </c>
      <c r="G195" s="33">
        <f>VLOOKUP(A195,input!$A:$E,COLUMN(input!B$1),0)</f>
        <v>44.872225946617107</v>
      </c>
      <c r="H195" s="10"/>
    </row>
    <row r="196" spans="1:8" ht="17.25" thickTop="1" thickBot="1" x14ac:dyDescent="0.3">
      <c r="A196" s="11"/>
      <c r="B196" s="11" t="s">
        <v>406</v>
      </c>
      <c r="C196" s="3">
        <f t="shared" si="37"/>
        <v>190</v>
      </c>
      <c r="D196" s="11"/>
      <c r="E196" s="12">
        <f>SUM(E190:E195)</f>
        <v>73.512698648789325</v>
      </c>
      <c r="F196" s="12">
        <f t="shared" ref="F196" si="59">SUM(F190:F195)</f>
        <v>67.999246250130128</v>
      </c>
      <c r="G196" s="31">
        <f>SUM(G190:G195)</f>
        <v>12.056570514280516</v>
      </c>
      <c r="H196" s="12">
        <f t="shared" ref="H196" si="60">IF(G196&gt;0, 0, IF((1-(E196/(E196-G196)))&gt;0.5, 0.5, (1-(E196/(E196-G196)))))</f>
        <v>0</v>
      </c>
    </row>
    <row r="197" spans="1:8" ht="16.5" thickTop="1" x14ac:dyDescent="0.25">
      <c r="C197" s="3">
        <f t="shared" si="37"/>
        <v>191</v>
      </c>
      <c r="E197" s="10"/>
      <c r="F197" s="10"/>
      <c r="G197" s="33"/>
      <c r="H197" s="10"/>
    </row>
    <row r="198" spans="1:8" x14ac:dyDescent="0.25">
      <c r="A198" s="3" t="s">
        <v>69</v>
      </c>
      <c r="B198" s="3" t="s">
        <v>174</v>
      </c>
      <c r="C198" s="3">
        <f t="shared" si="37"/>
        <v>192</v>
      </c>
      <c r="E198" s="10">
        <v>101.69688015342759</v>
      </c>
      <c r="F198" s="10">
        <f t="shared" ref="F198:F205" si="61">E198*0.925</f>
        <v>94.069614141920525</v>
      </c>
      <c r="G198" s="33">
        <f>VLOOKUP(A198,input!$A:$E,COLUMN(input!B$1),0)</f>
        <v>83.329374050979595</v>
      </c>
      <c r="H198" s="10"/>
    </row>
    <row r="199" spans="1:8" x14ac:dyDescent="0.25">
      <c r="A199" s="3" t="s">
        <v>70</v>
      </c>
      <c r="B199" s="3" t="s">
        <v>175</v>
      </c>
      <c r="C199" s="3">
        <f t="shared" si="37"/>
        <v>193</v>
      </c>
      <c r="E199" s="10">
        <v>3.6282767592032008</v>
      </c>
      <c r="F199" s="10">
        <f t="shared" si="61"/>
        <v>3.3561560022629608</v>
      </c>
      <c r="G199" s="33">
        <f>VLOOKUP(A199,input!$A:$E,COLUMN(input!B$1),0)</f>
        <v>-9.1588175256480628</v>
      </c>
      <c r="H199" s="10"/>
    </row>
    <row r="200" spans="1:8" x14ac:dyDescent="0.25">
      <c r="A200" s="3" t="s">
        <v>71</v>
      </c>
      <c r="B200" s="3" t="s">
        <v>176</v>
      </c>
      <c r="C200" s="3">
        <f t="shared" ref="C200:C252" si="62">C199+1</f>
        <v>194</v>
      </c>
      <c r="E200" s="10">
        <v>3.4852161921379001</v>
      </c>
      <c r="F200" s="10">
        <f t="shared" si="61"/>
        <v>3.2238249777275576</v>
      </c>
      <c r="G200" s="33">
        <f>VLOOKUP(A200,input!$A:$E,COLUMN(input!B$1),0)</f>
        <v>-6.887806593312404</v>
      </c>
      <c r="H200" s="10"/>
    </row>
    <row r="201" spans="1:8" x14ac:dyDescent="0.25">
      <c r="A201" s="3" t="s">
        <v>72</v>
      </c>
      <c r="B201" s="3" t="s">
        <v>177</v>
      </c>
      <c r="C201" s="3">
        <f t="shared" si="62"/>
        <v>195</v>
      </c>
      <c r="E201" s="10">
        <v>2.7058596858302195</v>
      </c>
      <c r="F201" s="10">
        <f t="shared" si="61"/>
        <v>2.5029202093929532</v>
      </c>
      <c r="G201" s="33">
        <f>VLOOKUP(A201,input!$A:$E,COLUMN(input!B$1),0)</f>
        <v>-7.4861546287113718</v>
      </c>
      <c r="H201" s="10"/>
    </row>
    <row r="202" spans="1:8" x14ac:dyDescent="0.25">
      <c r="A202" s="3" t="s">
        <v>73</v>
      </c>
      <c r="B202" s="3" t="s">
        <v>178</v>
      </c>
      <c r="C202" s="3">
        <f t="shared" si="62"/>
        <v>196</v>
      </c>
      <c r="E202" s="10">
        <v>3.7879835081346021</v>
      </c>
      <c r="F202" s="10">
        <f t="shared" si="61"/>
        <v>3.5038847450245072</v>
      </c>
      <c r="G202" s="33">
        <f>VLOOKUP(A202,input!$A:$E,COLUMN(input!B$1),0)</f>
        <v>-12.221740197747113</v>
      </c>
      <c r="H202" s="10"/>
    </row>
    <row r="203" spans="1:8" x14ac:dyDescent="0.25">
      <c r="A203" s="3" t="s">
        <v>74</v>
      </c>
      <c r="B203" s="3" t="s">
        <v>179</v>
      </c>
      <c r="C203" s="3">
        <f t="shared" si="62"/>
        <v>197</v>
      </c>
      <c r="E203" s="10">
        <v>2.8729919668992419</v>
      </c>
      <c r="F203" s="10">
        <f t="shared" si="61"/>
        <v>2.6575175693817989</v>
      </c>
      <c r="G203" s="33">
        <f>VLOOKUP(A203,input!$A:$E,COLUMN(input!B$1),0)</f>
        <v>-5.4828006300910692</v>
      </c>
      <c r="H203" s="10"/>
    </row>
    <row r="204" spans="1:8" x14ac:dyDescent="0.25">
      <c r="A204" s="3" t="s">
        <v>75</v>
      </c>
      <c r="B204" s="3" t="s">
        <v>180</v>
      </c>
      <c r="C204" s="3">
        <f t="shared" si="62"/>
        <v>198</v>
      </c>
      <c r="E204" s="10">
        <v>3.4345191506904218</v>
      </c>
      <c r="F204" s="10">
        <f t="shared" si="61"/>
        <v>3.1769302143886402</v>
      </c>
      <c r="G204" s="33">
        <f>VLOOKUP(A204,input!$A:$E,COLUMN(input!B$1),0)</f>
        <v>-10.624001609860407</v>
      </c>
      <c r="H204" s="10"/>
    </row>
    <row r="205" spans="1:8" ht="16.5" thickBot="1" x14ac:dyDescent="0.3">
      <c r="A205" s="3" t="s">
        <v>76</v>
      </c>
      <c r="B205" s="3" t="s">
        <v>181</v>
      </c>
      <c r="C205" s="3">
        <f t="shared" si="62"/>
        <v>199</v>
      </c>
      <c r="E205" s="10">
        <v>2.2266424847565491</v>
      </c>
      <c r="F205" s="10">
        <f t="shared" si="61"/>
        <v>2.059644298399808</v>
      </c>
      <c r="G205" s="33">
        <f>VLOOKUP(A205,input!$A:$E,COLUMN(input!B$1),0)</f>
        <v>-7.6219994881110251</v>
      </c>
      <c r="H205" s="10"/>
    </row>
    <row r="206" spans="1:8" ht="17.25" thickTop="1" thickBot="1" x14ac:dyDescent="0.3">
      <c r="A206" s="11"/>
      <c r="B206" s="11" t="s">
        <v>407</v>
      </c>
      <c r="C206" s="3">
        <f t="shared" si="62"/>
        <v>200</v>
      </c>
      <c r="D206" s="11"/>
      <c r="E206" s="12">
        <f>SUM(E198:E205)</f>
        <v>123.83836990107972</v>
      </c>
      <c r="F206" s="12">
        <f t="shared" ref="F206" si="63">SUM(F198:F205)</f>
        <v>114.55049215849874</v>
      </c>
      <c r="G206" s="31">
        <f>SUM(G198:G205)</f>
        <v>23.846053377498141</v>
      </c>
      <c r="H206" s="12">
        <f t="shared" ref="H206" si="64">IF(G206&gt;0, 0, IF((1-(E206/(E206-G206)))&gt;0.5, 0.5, (1-(E206/(E206-G206)))))</f>
        <v>0</v>
      </c>
    </row>
    <row r="207" spans="1:8" ht="16.5" thickTop="1" x14ac:dyDescent="0.25">
      <c r="C207" s="3">
        <f t="shared" si="62"/>
        <v>201</v>
      </c>
      <c r="E207" s="10"/>
      <c r="F207" s="10"/>
      <c r="G207" s="33"/>
      <c r="H207" s="10"/>
    </row>
    <row r="208" spans="1:8" x14ac:dyDescent="0.25">
      <c r="A208" s="3" t="s">
        <v>81</v>
      </c>
      <c r="B208" s="3" t="s">
        <v>186</v>
      </c>
      <c r="C208" s="3">
        <f t="shared" si="62"/>
        <v>202</v>
      </c>
      <c r="E208" s="10">
        <v>2.7142163083528041</v>
      </c>
      <c r="F208" s="10">
        <f t="shared" ref="F208:F210" si="65">E208*0.925</f>
        <v>2.5106500852263438</v>
      </c>
      <c r="G208" s="33">
        <f>VLOOKUP(A208,input!$A:$E,COLUMN(input!B$1),0)</f>
        <v>-9.766345391797735</v>
      </c>
      <c r="H208" s="10"/>
    </row>
    <row r="209" spans="1:8" x14ac:dyDescent="0.25">
      <c r="A209" s="3" t="s">
        <v>82</v>
      </c>
      <c r="B209" s="3" t="s">
        <v>187</v>
      </c>
      <c r="C209" s="3">
        <f t="shared" si="62"/>
        <v>203</v>
      </c>
      <c r="E209" s="10">
        <v>3.3179048167121339</v>
      </c>
      <c r="F209" s="10">
        <f t="shared" si="65"/>
        <v>3.0690619554587242</v>
      </c>
      <c r="G209" s="33">
        <f>VLOOKUP(A209,input!$A:$E,COLUMN(input!B$1),0)</f>
        <v>-10.246880355647313</v>
      </c>
      <c r="H209" s="10"/>
    </row>
    <row r="210" spans="1:8" ht="16.5" thickBot="1" x14ac:dyDescent="0.3">
      <c r="A210" s="3" t="s">
        <v>80</v>
      </c>
      <c r="B210" s="3" t="s">
        <v>185</v>
      </c>
      <c r="C210" s="3">
        <f t="shared" si="62"/>
        <v>204</v>
      </c>
      <c r="E210" s="10">
        <v>63.785308533483992</v>
      </c>
      <c r="F210" s="10">
        <f t="shared" si="65"/>
        <v>59.001410393472696</v>
      </c>
      <c r="G210" s="33">
        <f>VLOOKUP(A210,input!$A:$E,COLUMN(input!B$1),0)</f>
        <v>49.587928280820847</v>
      </c>
      <c r="H210" s="10"/>
    </row>
    <row r="211" spans="1:8" ht="17.25" thickTop="1" thickBot="1" x14ac:dyDescent="0.3">
      <c r="A211" s="11"/>
      <c r="B211" s="11" t="s">
        <v>408</v>
      </c>
      <c r="C211" s="3">
        <f t="shared" si="62"/>
        <v>205</v>
      </c>
      <c r="D211" s="11"/>
      <c r="E211" s="12">
        <f>SUM(E208:E210)</f>
        <v>69.817429658548932</v>
      </c>
      <c r="F211" s="12">
        <f>SUM(F208:F210)</f>
        <v>64.581122434157763</v>
      </c>
      <c r="G211" s="31">
        <f>SUM(G208:G210)</f>
        <v>29.574702533375799</v>
      </c>
      <c r="H211" s="12">
        <f t="shared" ref="H211" si="66">IF(G211&gt;0, 0, IF((1-(E211/(E211-G211)))&gt;0.5, 0.5, (1-(E211/(E211-G211)))))</f>
        <v>0</v>
      </c>
    </row>
    <row r="212" spans="1:8" ht="16.5" thickTop="1" x14ac:dyDescent="0.25">
      <c r="C212" s="3">
        <f t="shared" si="62"/>
        <v>206</v>
      </c>
      <c r="E212" s="10"/>
      <c r="F212" s="10"/>
      <c r="G212" s="33"/>
      <c r="H212" s="10"/>
    </row>
    <row r="213" spans="1:8" x14ac:dyDescent="0.25">
      <c r="A213" s="3" t="s">
        <v>83</v>
      </c>
      <c r="B213" s="3" t="s">
        <v>188</v>
      </c>
      <c r="C213" s="3">
        <f t="shared" si="62"/>
        <v>207</v>
      </c>
      <c r="E213" s="10">
        <v>68.048899025029073</v>
      </c>
      <c r="F213" s="10">
        <f t="shared" ref="F213:F219" si="67">E213*0.925</f>
        <v>62.945231598151892</v>
      </c>
      <c r="G213" s="33">
        <f>VLOOKUP(A213,input!$A:$E,COLUMN(input!B$1),0)</f>
        <v>28.757993712652386</v>
      </c>
      <c r="H213" s="10"/>
    </row>
    <row r="214" spans="1:8" x14ac:dyDescent="0.25">
      <c r="A214" s="3" t="s">
        <v>84</v>
      </c>
      <c r="B214" s="3" t="s">
        <v>189</v>
      </c>
      <c r="C214" s="3">
        <f t="shared" si="62"/>
        <v>208</v>
      </c>
      <c r="E214" s="10">
        <v>94.499971044277871</v>
      </c>
      <c r="F214" s="10">
        <f t="shared" si="67"/>
        <v>87.412473215957036</v>
      </c>
      <c r="G214" s="33">
        <f>VLOOKUP(A214,input!$A:$E,COLUMN(input!B$1),0)</f>
        <v>71.828108151955391</v>
      </c>
      <c r="H214" s="10"/>
    </row>
    <row r="215" spans="1:8" x14ac:dyDescent="0.25">
      <c r="A215" s="3" t="s">
        <v>85</v>
      </c>
      <c r="B215" s="3" t="s">
        <v>190</v>
      </c>
      <c r="C215" s="3">
        <f t="shared" si="62"/>
        <v>209</v>
      </c>
      <c r="E215" s="10">
        <v>8.9826663244032545</v>
      </c>
      <c r="F215" s="10">
        <f t="shared" si="67"/>
        <v>8.3089663500730104</v>
      </c>
      <c r="G215" s="33">
        <f>VLOOKUP(A215,input!$A:$E,COLUMN(input!B$1),0)</f>
        <v>5.6618399628910367</v>
      </c>
      <c r="H215" s="10"/>
    </row>
    <row r="216" spans="1:8" x14ac:dyDescent="0.25">
      <c r="A216" s="3" t="s">
        <v>86</v>
      </c>
      <c r="B216" s="3" t="s">
        <v>191</v>
      </c>
      <c r="C216" s="3">
        <f t="shared" si="62"/>
        <v>210</v>
      </c>
      <c r="E216" s="10">
        <v>2.1925723051839414</v>
      </c>
      <c r="F216" s="10">
        <f t="shared" si="67"/>
        <v>2.0281293822951461</v>
      </c>
      <c r="G216" s="33">
        <f>VLOOKUP(A216,input!$A:$E,COLUMN(input!B$1),0)</f>
        <v>-5.5031736458029039</v>
      </c>
      <c r="H216" s="10"/>
    </row>
    <row r="217" spans="1:8" x14ac:dyDescent="0.25">
      <c r="A217" s="3" t="s">
        <v>87</v>
      </c>
      <c r="B217" s="3" t="s">
        <v>192</v>
      </c>
      <c r="C217" s="3">
        <f t="shared" si="62"/>
        <v>211</v>
      </c>
      <c r="E217" s="10">
        <v>2.448999210664589</v>
      </c>
      <c r="F217" s="10">
        <f t="shared" si="67"/>
        <v>2.2653242698647449</v>
      </c>
      <c r="G217" s="33">
        <f>VLOOKUP(A217,input!$A:$E,COLUMN(input!B$1),0)</f>
        <v>-5.0496130200712344</v>
      </c>
      <c r="H217" s="10"/>
    </row>
    <row r="218" spans="1:8" x14ac:dyDescent="0.25">
      <c r="A218" s="3" t="s">
        <v>88</v>
      </c>
      <c r="B218" s="3" t="s">
        <v>193</v>
      </c>
      <c r="C218" s="3">
        <f t="shared" si="62"/>
        <v>212</v>
      </c>
      <c r="E218" s="10">
        <v>3.4889466933523687</v>
      </c>
      <c r="F218" s="10">
        <f t="shared" si="67"/>
        <v>3.2272756913509411</v>
      </c>
      <c r="G218" s="33">
        <f>VLOOKUP(A218,input!$A:$E,COLUMN(input!B$1),0)</f>
        <v>-8.7195848002876115</v>
      </c>
      <c r="H218" s="10"/>
    </row>
    <row r="219" spans="1:8" ht="16.5" thickBot="1" x14ac:dyDescent="0.3">
      <c r="A219" s="3" t="s">
        <v>89</v>
      </c>
      <c r="B219" s="3" t="s">
        <v>194</v>
      </c>
      <c r="C219" s="3">
        <f t="shared" si="62"/>
        <v>213</v>
      </c>
      <c r="E219" s="10">
        <v>2.6376373978964467</v>
      </c>
      <c r="F219" s="10">
        <f t="shared" si="67"/>
        <v>2.4398145930542134</v>
      </c>
      <c r="G219" s="33">
        <f>VLOOKUP(A219,input!$A:$E,COLUMN(input!B$1),0)</f>
        <v>-13.759738046358242</v>
      </c>
      <c r="H219" s="10"/>
    </row>
    <row r="220" spans="1:8" ht="17.25" thickTop="1" thickBot="1" x14ac:dyDescent="0.3">
      <c r="A220" s="11"/>
      <c r="B220" s="11" t="s">
        <v>409</v>
      </c>
      <c r="C220" s="3">
        <f t="shared" si="62"/>
        <v>214</v>
      </c>
      <c r="D220" s="11"/>
      <c r="E220" s="12">
        <f>SUM(E213:E219)</f>
        <v>182.29969200080754</v>
      </c>
      <c r="F220" s="12">
        <f t="shared" ref="F220" si="68">SUM(F213:F219)</f>
        <v>168.62721510074698</v>
      </c>
      <c r="G220" s="31">
        <f>SUM(G213:G219)</f>
        <v>73.215832314978826</v>
      </c>
      <c r="H220" s="12">
        <f t="shared" ref="H220" si="69">IF(G220&gt;0, 0, IF((1-(E220/(E220-G220)))&gt;0.5, 0.5, (1-(E220/(E220-G220)))))</f>
        <v>0</v>
      </c>
    </row>
    <row r="221" spans="1:8" ht="16.5" thickTop="1" x14ac:dyDescent="0.25">
      <c r="C221" s="3">
        <f t="shared" si="62"/>
        <v>215</v>
      </c>
      <c r="E221" s="10"/>
      <c r="F221" s="10"/>
      <c r="G221" s="33"/>
      <c r="H221" s="10"/>
    </row>
    <row r="222" spans="1:8" x14ac:dyDescent="0.25">
      <c r="A222" s="3" t="s">
        <v>90</v>
      </c>
      <c r="B222" s="3" t="s">
        <v>195</v>
      </c>
      <c r="C222" s="3">
        <f t="shared" si="62"/>
        <v>216</v>
      </c>
      <c r="E222" s="10">
        <v>1.9972600370472615</v>
      </c>
      <c r="F222" s="10">
        <f t="shared" ref="F222:F229" si="70">E222*0.925</f>
        <v>1.847465534268717</v>
      </c>
      <c r="G222" s="33">
        <f>VLOOKUP(A222,input!$A:$E,COLUMN(input!B$1),0)</f>
        <v>-6.7184980039045987</v>
      </c>
      <c r="H222" s="10"/>
    </row>
    <row r="223" spans="1:8" x14ac:dyDescent="0.25">
      <c r="A223" s="3" t="s">
        <v>91</v>
      </c>
      <c r="B223" s="3" t="s">
        <v>196</v>
      </c>
      <c r="C223" s="3">
        <f t="shared" si="62"/>
        <v>217</v>
      </c>
      <c r="E223" s="10">
        <v>1.8715651334802677</v>
      </c>
      <c r="F223" s="10">
        <f t="shared" si="70"/>
        <v>1.7311977484692476</v>
      </c>
      <c r="G223" s="33">
        <f>VLOOKUP(A223,input!$A:$E,COLUMN(input!B$1),0)</f>
        <v>-7.2817262003511036</v>
      </c>
      <c r="H223" s="10"/>
    </row>
    <row r="224" spans="1:8" x14ac:dyDescent="0.25">
      <c r="A224" s="3" t="s">
        <v>92</v>
      </c>
      <c r="B224" s="3" t="s">
        <v>197</v>
      </c>
      <c r="C224" s="3">
        <f t="shared" si="62"/>
        <v>218</v>
      </c>
      <c r="E224" s="10">
        <v>4.0690781607558115</v>
      </c>
      <c r="F224" s="10">
        <f t="shared" si="70"/>
        <v>3.7638972986991259</v>
      </c>
      <c r="G224" s="33">
        <f>VLOOKUP(A224,input!$A:$E,COLUMN(input!B$1),0)</f>
        <v>-15.996783103385054</v>
      </c>
      <c r="H224" s="10"/>
    </row>
    <row r="225" spans="1:8" x14ac:dyDescent="0.25">
      <c r="A225" s="3" t="s">
        <v>93</v>
      </c>
      <c r="B225" s="3" t="s">
        <v>198</v>
      </c>
      <c r="C225" s="3">
        <f t="shared" si="62"/>
        <v>219</v>
      </c>
      <c r="E225" s="10">
        <v>2.1237996818443907</v>
      </c>
      <c r="F225" s="10">
        <f t="shared" si="70"/>
        <v>1.9645147057060615</v>
      </c>
      <c r="G225" s="33">
        <f>VLOOKUP(A225,input!$A:$E,COLUMN(input!B$1),0)</f>
        <v>-6.3500189351848588</v>
      </c>
      <c r="H225" s="10"/>
    </row>
    <row r="226" spans="1:8" x14ac:dyDescent="0.25">
      <c r="A226" s="3" t="s">
        <v>94</v>
      </c>
      <c r="B226" s="3" t="s">
        <v>199</v>
      </c>
      <c r="C226" s="3">
        <f t="shared" si="62"/>
        <v>220</v>
      </c>
      <c r="E226" s="10">
        <v>2.353012038530907</v>
      </c>
      <c r="F226" s="10">
        <f t="shared" si="70"/>
        <v>2.1765361356410891</v>
      </c>
      <c r="G226" s="33">
        <f>VLOOKUP(A226,input!$A:$E,COLUMN(input!B$1),0)</f>
        <v>-14.654326094594454</v>
      </c>
      <c r="H226" s="10"/>
    </row>
    <row r="227" spans="1:8" x14ac:dyDescent="0.25">
      <c r="A227" s="3" t="s">
        <v>96</v>
      </c>
      <c r="B227" s="3" t="s">
        <v>201</v>
      </c>
      <c r="C227" s="3">
        <f t="shared" si="62"/>
        <v>221</v>
      </c>
      <c r="E227" s="10">
        <v>3.7766261335680364</v>
      </c>
      <c r="F227" s="10">
        <f t="shared" si="70"/>
        <v>3.493379173550434</v>
      </c>
      <c r="G227" s="33">
        <f>VLOOKUP(A227,input!$A:$E,COLUMN(input!B$1),0)</f>
        <v>-6.9517893878066879</v>
      </c>
      <c r="H227" s="10"/>
    </row>
    <row r="228" spans="1:8" x14ac:dyDescent="0.25">
      <c r="A228" s="3" t="s">
        <v>97</v>
      </c>
      <c r="B228" s="3" t="s">
        <v>202</v>
      </c>
      <c r="C228" s="3">
        <f t="shared" si="62"/>
        <v>222</v>
      </c>
      <c r="E228" s="10">
        <v>95.912678707618241</v>
      </c>
      <c r="F228" s="10">
        <f t="shared" si="70"/>
        <v>88.719227804546875</v>
      </c>
      <c r="G228" s="33">
        <f>VLOOKUP(A228,input!$A:$E,COLUMN(input!B$1),0)</f>
        <v>73.23611175050533</v>
      </c>
      <c r="H228" s="10"/>
    </row>
    <row r="229" spans="1:8" ht="16.5" thickBot="1" x14ac:dyDescent="0.3">
      <c r="A229" s="3" t="s">
        <v>95</v>
      </c>
      <c r="B229" s="3" t="s">
        <v>200</v>
      </c>
      <c r="C229" s="3">
        <f t="shared" si="62"/>
        <v>223</v>
      </c>
      <c r="E229" s="10">
        <v>2.6903829233830625</v>
      </c>
      <c r="F229" s="10">
        <f t="shared" si="70"/>
        <v>2.488604204129333</v>
      </c>
      <c r="G229" s="33">
        <f>VLOOKUP(A229,input!$A:$E,COLUMN(input!B$1),0)</f>
        <v>-13.769572366624972</v>
      </c>
      <c r="H229" s="10"/>
    </row>
    <row r="230" spans="1:8" ht="17.25" thickTop="1" thickBot="1" x14ac:dyDescent="0.3">
      <c r="A230" s="11"/>
      <c r="B230" s="11" t="s">
        <v>410</v>
      </c>
      <c r="C230" s="3">
        <f t="shared" si="62"/>
        <v>224</v>
      </c>
      <c r="D230" s="11"/>
      <c r="E230" s="12">
        <f>SUM(E222:E229)</f>
        <v>114.79440281622799</v>
      </c>
      <c r="F230" s="12">
        <f t="shared" ref="F230" si="71">SUM(F222:F229)</f>
        <v>106.18482260501088</v>
      </c>
      <c r="G230" s="31">
        <f>SUM(G222:G229)</f>
        <v>1.5133976586536004</v>
      </c>
      <c r="H230" s="12">
        <f t="shared" ref="H230" si="72">IF(G230&gt;0, 0, IF((1-(E230/(E230-G230)))&gt;0.5, 0.5, (1-(E230/(E230-G230)))))</f>
        <v>0</v>
      </c>
    </row>
    <row r="231" spans="1:8" ht="16.5" thickTop="1" x14ac:dyDescent="0.25">
      <c r="C231" s="3">
        <f t="shared" si="62"/>
        <v>225</v>
      </c>
      <c r="E231" s="10"/>
      <c r="F231" s="10"/>
      <c r="G231" s="33"/>
      <c r="H231" s="10"/>
    </row>
    <row r="232" spans="1:8" x14ac:dyDescent="0.25">
      <c r="A232" s="3" t="s">
        <v>100</v>
      </c>
      <c r="B232" s="3" t="s">
        <v>205</v>
      </c>
      <c r="C232" s="3">
        <f t="shared" si="62"/>
        <v>226</v>
      </c>
      <c r="E232" s="10">
        <v>107.50836426412098</v>
      </c>
      <c r="F232" s="10">
        <f t="shared" ref="F232:F238" si="73">E232*0.925</f>
        <v>99.445236944311915</v>
      </c>
      <c r="G232" s="33">
        <f>VLOOKUP(A232,input!$A:$E,COLUMN(input!B$1),0)</f>
        <v>58.981417939499359</v>
      </c>
      <c r="H232" s="10"/>
    </row>
    <row r="233" spans="1:8" x14ac:dyDescent="0.25">
      <c r="A233" s="3" t="s">
        <v>99</v>
      </c>
      <c r="B233" s="3" t="s">
        <v>204</v>
      </c>
      <c r="C233" s="3">
        <f t="shared" si="62"/>
        <v>227</v>
      </c>
      <c r="E233" s="10">
        <v>1.8013089560144318</v>
      </c>
      <c r="F233" s="10">
        <f t="shared" si="73"/>
        <v>1.6662107843133493</v>
      </c>
      <c r="G233" s="33">
        <f>VLOOKUP(A233,input!$A:$E,COLUMN(input!B$1),0)</f>
        <v>-15.000533069356447</v>
      </c>
      <c r="H233" s="10"/>
    </row>
    <row r="234" spans="1:8" x14ac:dyDescent="0.25">
      <c r="A234" s="3" t="s">
        <v>424</v>
      </c>
      <c r="B234" s="3" t="s">
        <v>420</v>
      </c>
      <c r="C234" s="3">
        <f t="shared" si="62"/>
        <v>228</v>
      </c>
      <c r="E234" s="10">
        <v>2.1743577067255351</v>
      </c>
      <c r="F234" s="10">
        <f t="shared" si="73"/>
        <v>2.01128087872112</v>
      </c>
      <c r="G234" s="33">
        <f>VLOOKUP(A234,input!$A:$E,COLUMN(input!B$1),0)</f>
        <v>-21.562246885802541</v>
      </c>
      <c r="H234" s="10"/>
    </row>
    <row r="235" spans="1:8" x14ac:dyDescent="0.25">
      <c r="A235" s="3" t="s">
        <v>259</v>
      </c>
      <c r="B235" s="3" t="s">
        <v>344</v>
      </c>
      <c r="C235" s="3">
        <f t="shared" si="62"/>
        <v>229</v>
      </c>
      <c r="E235" s="10">
        <v>69.147520855933124</v>
      </c>
      <c r="F235" s="10">
        <f t="shared" si="73"/>
        <v>63.961456791738144</v>
      </c>
      <c r="G235" s="33">
        <f>VLOOKUP(A235,input!$A:$E,COLUMN(input!B$1),0)</f>
        <v>31.741293500895146</v>
      </c>
      <c r="H235" s="10"/>
    </row>
    <row r="236" spans="1:8" x14ac:dyDescent="0.25">
      <c r="A236" s="3" t="s">
        <v>98</v>
      </c>
      <c r="B236" s="3" t="s">
        <v>203</v>
      </c>
      <c r="C236" s="3">
        <f t="shared" si="62"/>
        <v>230</v>
      </c>
      <c r="E236" s="10">
        <v>2.7348585733005599</v>
      </c>
      <c r="F236" s="10">
        <f t="shared" si="73"/>
        <v>2.5297441803030178</v>
      </c>
      <c r="G236" s="33">
        <f>VLOOKUP(A236,input!$A:$E,COLUMN(input!B$1),0)</f>
        <v>-29.544987704800114</v>
      </c>
      <c r="H236" s="10"/>
    </row>
    <row r="237" spans="1:8" x14ac:dyDescent="0.25">
      <c r="A237" s="3" t="s">
        <v>425</v>
      </c>
      <c r="B237" s="3" t="s">
        <v>421</v>
      </c>
      <c r="C237" s="3">
        <f t="shared" si="62"/>
        <v>231</v>
      </c>
      <c r="E237" s="10">
        <v>1.2011501222857179</v>
      </c>
      <c r="F237" s="10">
        <f t="shared" si="73"/>
        <v>1.1110638631142891</v>
      </c>
      <c r="G237" s="33">
        <f>VLOOKUP(A237,input!$A:$E,COLUMN(input!B$1),0)</f>
        <v>-15.124816678279604</v>
      </c>
      <c r="H237" s="10"/>
    </row>
    <row r="238" spans="1:8" ht="16.5" thickBot="1" x14ac:dyDescent="0.3">
      <c r="A238" s="3" t="s">
        <v>426</v>
      </c>
      <c r="B238" s="3" t="s">
        <v>422</v>
      </c>
      <c r="C238" s="3">
        <f t="shared" si="62"/>
        <v>232</v>
      </c>
      <c r="E238" s="10">
        <v>1.4646633251867485</v>
      </c>
      <c r="F238" s="10">
        <f t="shared" si="73"/>
        <v>1.3548135757977424</v>
      </c>
      <c r="G238" s="33">
        <f>VLOOKUP(A238,input!$A:$E,COLUMN(input!B$1),0)</f>
        <v>-11.724876567340546</v>
      </c>
      <c r="H238" s="10"/>
    </row>
    <row r="239" spans="1:8" ht="17.25" thickTop="1" thickBot="1" x14ac:dyDescent="0.3">
      <c r="A239" s="11"/>
      <c r="B239" s="11" t="s">
        <v>411</v>
      </c>
      <c r="C239" s="3">
        <f t="shared" si="62"/>
        <v>233</v>
      </c>
      <c r="D239" s="11"/>
      <c r="E239" s="12">
        <f>SUM(E232:E238)</f>
        <v>186.03222380356709</v>
      </c>
      <c r="F239" s="12">
        <f t="shared" ref="F239" si="74">SUM(F232:F238)</f>
        <v>172.07980701829959</v>
      </c>
      <c r="G239" s="31">
        <f>SUM(G232:G238)</f>
        <v>-2.2347494651847466</v>
      </c>
      <c r="H239" s="12">
        <f t="shared" ref="H239" si="75">IF(G239&gt;0, 0, IF((1-(E239/(E239-G239)))&gt;0.5, 0.5, (1-(E239/(E239-G239)))))</f>
        <v>1.18701088480061E-2</v>
      </c>
    </row>
    <row r="240" spans="1:8" ht="16.5" thickTop="1" x14ac:dyDescent="0.25">
      <c r="C240" s="3">
        <f t="shared" si="62"/>
        <v>234</v>
      </c>
      <c r="E240" s="10"/>
      <c r="F240" s="10"/>
      <c r="G240" s="33"/>
      <c r="H240" s="10"/>
    </row>
    <row r="241" spans="1:8" x14ac:dyDescent="0.25">
      <c r="A241" s="3" t="s">
        <v>243</v>
      </c>
      <c r="B241" s="3" t="s">
        <v>328</v>
      </c>
      <c r="C241" s="3">
        <f t="shared" si="62"/>
        <v>235</v>
      </c>
      <c r="E241" s="10">
        <v>74.015402835991736</v>
      </c>
      <c r="F241" s="10">
        <f t="shared" ref="F241:F245" si="76">E241*0.925</f>
        <v>68.464247623292366</v>
      </c>
      <c r="G241" s="33">
        <f>VLOOKUP(A241,input!$A:$E,COLUMN(input!B$1),0)</f>
        <v>42.782357874856132</v>
      </c>
      <c r="H241" s="10"/>
    </row>
    <row r="242" spans="1:8" x14ac:dyDescent="0.25">
      <c r="A242" s="3" t="s">
        <v>244</v>
      </c>
      <c r="B242" s="3" t="s">
        <v>329</v>
      </c>
      <c r="C242" s="3">
        <f t="shared" si="62"/>
        <v>236</v>
      </c>
      <c r="E242" s="10">
        <v>1.6502875375574386</v>
      </c>
      <c r="F242" s="10">
        <f t="shared" si="76"/>
        <v>1.5265159722406307</v>
      </c>
      <c r="G242" s="33">
        <f>VLOOKUP(A242,input!$A:$E,COLUMN(input!B$1),0)</f>
        <v>-4.7831664682960291</v>
      </c>
      <c r="H242" s="10"/>
    </row>
    <row r="243" spans="1:8" x14ac:dyDescent="0.25">
      <c r="A243" s="3" t="s">
        <v>245</v>
      </c>
      <c r="B243" s="3" t="s">
        <v>330</v>
      </c>
      <c r="C243" s="3">
        <f t="shared" si="62"/>
        <v>237</v>
      </c>
      <c r="E243" s="10">
        <v>3.426072704104052</v>
      </c>
      <c r="F243" s="10">
        <f t="shared" si="76"/>
        <v>3.1691172512962482</v>
      </c>
      <c r="G243" s="33">
        <f>VLOOKUP(A243,input!$A:$E,COLUMN(input!B$1),0)</f>
        <v>-8.4344914830238356</v>
      </c>
      <c r="H243" s="10"/>
    </row>
    <row r="244" spans="1:8" x14ac:dyDescent="0.25">
      <c r="A244" s="3" t="s">
        <v>246</v>
      </c>
      <c r="B244" s="3" t="s">
        <v>331</v>
      </c>
      <c r="C244" s="3">
        <f t="shared" si="62"/>
        <v>238</v>
      </c>
      <c r="E244" s="10">
        <v>2.1029803659423267</v>
      </c>
      <c r="F244" s="10">
        <f t="shared" si="76"/>
        <v>1.9452568384966524</v>
      </c>
      <c r="G244" s="33">
        <f>VLOOKUP(A244,input!$A:$E,COLUMN(input!B$1),0)</f>
        <v>-16.189863649944979</v>
      </c>
      <c r="H244" s="10"/>
    </row>
    <row r="245" spans="1:8" ht="16.5" thickBot="1" x14ac:dyDescent="0.3">
      <c r="A245" s="3" t="s">
        <v>247</v>
      </c>
      <c r="B245" s="3" t="s">
        <v>332</v>
      </c>
      <c r="C245" s="3">
        <f t="shared" si="62"/>
        <v>239</v>
      </c>
      <c r="E245" s="10">
        <v>2.5144880190095478</v>
      </c>
      <c r="F245" s="10">
        <f t="shared" si="76"/>
        <v>2.325901417583832</v>
      </c>
      <c r="G245" s="33">
        <f>VLOOKUP(A245,input!$A:$E,COLUMN(input!B$1),0)</f>
        <v>-9.546595736132355</v>
      </c>
      <c r="H245" s="10"/>
    </row>
    <row r="246" spans="1:8" ht="17.25" thickTop="1" thickBot="1" x14ac:dyDescent="0.3">
      <c r="A246" s="11"/>
      <c r="B246" s="11" t="s">
        <v>412</v>
      </c>
      <c r="C246" s="3">
        <f t="shared" si="62"/>
        <v>240</v>
      </c>
      <c r="D246" s="11"/>
      <c r="E246" s="12">
        <f>SUM(E241:E245)</f>
        <v>83.709231462605104</v>
      </c>
      <c r="F246" s="12">
        <f t="shared" ref="F246" si="77">SUM(F241:F245)</f>
        <v>77.431039102909722</v>
      </c>
      <c r="G246" s="31">
        <f>SUM(G241:G245)</f>
        <v>3.8282405374589334</v>
      </c>
      <c r="H246" s="12">
        <f t="shared" ref="H246" si="78">IF(G246&gt;0, 0, IF((1-(E246/(E246-G246)))&gt;0.5, 0.5, (1-(E246/(E246-G246)))))</f>
        <v>0</v>
      </c>
    </row>
    <row r="247" spans="1:8" ht="16.5" thickTop="1" x14ac:dyDescent="0.25">
      <c r="C247" s="3">
        <f t="shared" si="62"/>
        <v>241</v>
      </c>
      <c r="E247" s="10"/>
      <c r="F247" s="10"/>
      <c r="G247" s="33"/>
      <c r="H247" s="10"/>
    </row>
    <row r="248" spans="1:8" x14ac:dyDescent="0.25">
      <c r="A248" s="3" t="s">
        <v>101</v>
      </c>
      <c r="B248" s="3" t="s">
        <v>206</v>
      </c>
      <c r="C248" s="3">
        <f t="shared" si="62"/>
        <v>242</v>
      </c>
      <c r="E248" s="10">
        <v>59.289860126912274</v>
      </c>
      <c r="F248" s="10">
        <f t="shared" ref="F248:F251" si="79">E248*0.925</f>
        <v>54.843120617393858</v>
      </c>
      <c r="G248" s="33">
        <f>VLOOKUP(A248,input!$A:$E,COLUMN(input!B$1),0)</f>
        <v>43.816493479229393</v>
      </c>
      <c r="H248" s="10"/>
    </row>
    <row r="249" spans="1:8" x14ac:dyDescent="0.25">
      <c r="A249" s="3" t="s">
        <v>102</v>
      </c>
      <c r="B249" s="3" t="s">
        <v>207</v>
      </c>
      <c r="C249" s="3">
        <f t="shared" si="62"/>
        <v>243</v>
      </c>
      <c r="E249" s="10">
        <v>2.4768544768140699</v>
      </c>
      <c r="F249" s="10">
        <f t="shared" si="79"/>
        <v>2.2910903910530149</v>
      </c>
      <c r="G249" s="33">
        <f>VLOOKUP(A249,input!$A:$E,COLUMN(input!B$1),0)</f>
        <v>-12.501577795662811</v>
      </c>
      <c r="H249" s="10"/>
    </row>
    <row r="250" spans="1:8" x14ac:dyDescent="0.25">
      <c r="A250" s="3" t="s">
        <v>103</v>
      </c>
      <c r="B250" s="3" t="s">
        <v>208</v>
      </c>
      <c r="C250" s="3">
        <f t="shared" si="62"/>
        <v>244</v>
      </c>
      <c r="E250" s="10">
        <v>2.4422258052491799</v>
      </c>
      <c r="F250" s="10">
        <f t="shared" si="79"/>
        <v>2.2590588698554916</v>
      </c>
      <c r="G250" s="33">
        <f>VLOOKUP(A250,input!$A:$E,COLUMN(input!B$1),0)</f>
        <v>-12.477081636322188</v>
      </c>
      <c r="H250" s="10"/>
    </row>
    <row r="251" spans="1:8" ht="16.5" thickBot="1" x14ac:dyDescent="0.3">
      <c r="A251" s="3" t="s">
        <v>104</v>
      </c>
      <c r="B251" s="3" t="s">
        <v>209</v>
      </c>
      <c r="C251" s="3">
        <f t="shared" si="62"/>
        <v>245</v>
      </c>
      <c r="E251" s="10">
        <v>2.6551832974955509</v>
      </c>
      <c r="F251" s="10">
        <f t="shared" si="79"/>
        <v>2.4560445501833845</v>
      </c>
      <c r="G251" s="33">
        <f>VLOOKUP(A251,input!$A:$E,COLUMN(input!B$1),0)</f>
        <v>-7.908844134725677</v>
      </c>
      <c r="H251" s="10"/>
    </row>
    <row r="252" spans="1:8" ht="17.25" thickTop="1" thickBot="1" x14ac:dyDescent="0.3">
      <c r="A252" s="11"/>
      <c r="B252" s="11" t="s">
        <v>413</v>
      </c>
      <c r="C252" s="3">
        <f t="shared" si="62"/>
        <v>246</v>
      </c>
      <c r="D252" s="11"/>
      <c r="E252" s="12">
        <f>SUM(E248:E251)</f>
        <v>66.864123706471077</v>
      </c>
      <c r="F252" s="12">
        <f t="shared" ref="F252" si="80">SUM(F248:F251)</f>
        <v>61.849314428485755</v>
      </c>
      <c r="G252" s="31">
        <f>SUM(G248:G251)</f>
        <v>10.928989912518716</v>
      </c>
      <c r="H252" s="12">
        <f t="shared" ref="H252" si="81">IF(G252&gt;0, 0, IF((1-(E252/(E252-G252)))&gt;0.5, 0.5, (1-(E252/(E252-G252)))))</f>
        <v>0</v>
      </c>
    </row>
    <row r="253" spans="1:8" ht="16.5" thickTop="1" x14ac:dyDescent="0.25"/>
    <row r="254" spans="1:8" x14ac:dyDescent="0.25">
      <c r="A254" s="3" t="s">
        <v>744</v>
      </c>
    </row>
    <row r="255" spans="1:8" x14ac:dyDescent="0.25">
      <c r="A255" s="3">
        <v>1</v>
      </c>
      <c r="B255" s="3" t="s">
        <v>745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O383"/>
  <sheetViews>
    <sheetView tabSelected="1" topLeftCell="C1" workbookViewId="0">
      <pane ySplit="4" topLeftCell="A144" activePane="bottomLeft" state="frozen"/>
      <selection pane="bottomLeft" activeCell="P151" sqref="P151"/>
    </sheetView>
  </sheetViews>
  <sheetFormatPr defaultRowHeight="15.75" x14ac:dyDescent="0.25"/>
  <cols>
    <col min="1" max="1" width="8.88671875" style="4" hidden="1" customWidth="1"/>
    <col min="2" max="2" width="8.88671875" style="3" hidden="1" customWidth="1"/>
    <col min="3" max="3" width="49.21875" style="4" bestFit="1" customWidth="1"/>
    <col min="4" max="5" width="8.88671875" style="3" hidden="1" customWidth="1"/>
    <col min="6" max="6" width="10.6640625" style="39" bestFit="1" customWidth="1"/>
    <col min="7" max="7" width="8.21875" style="39" bestFit="1" customWidth="1"/>
    <col min="8" max="8" width="8.5546875" style="39" bestFit="1" customWidth="1"/>
    <col min="9" max="9" width="8.88671875" style="33"/>
    <col min="10" max="10" width="8.88671875" style="26"/>
    <col min="11" max="16384" width="8.88671875" style="3"/>
  </cols>
  <sheetData>
    <row r="1" spans="1:223" x14ac:dyDescent="0.25">
      <c r="C1" s="55" t="s">
        <v>430</v>
      </c>
      <c r="D1" s="55"/>
      <c r="E1" s="55"/>
      <c r="F1" s="55"/>
      <c r="G1" s="36"/>
      <c r="H1" s="36"/>
      <c r="I1" s="3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</row>
    <row r="2" spans="1:223" x14ac:dyDescent="0.25">
      <c r="C2" s="6"/>
      <c r="D2" s="5"/>
      <c r="E2" s="5"/>
      <c r="F2" s="36"/>
      <c r="G2" s="36"/>
      <c r="H2" s="36"/>
      <c r="I2" s="3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</row>
    <row r="3" spans="1:223" ht="16.5" thickBot="1" x14ac:dyDescent="0.3">
      <c r="C3" s="5"/>
      <c r="D3" s="5"/>
      <c r="E3" s="5"/>
      <c r="F3" s="37"/>
      <c r="G3" s="36"/>
      <c r="H3" s="37" t="s">
        <v>210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</row>
    <row r="4" spans="1:223" ht="31.5" x14ac:dyDescent="0.25">
      <c r="B4" s="7" t="s">
        <v>216</v>
      </c>
      <c r="C4" s="7" t="s">
        <v>211</v>
      </c>
      <c r="D4" s="7"/>
      <c r="E4" s="7"/>
      <c r="F4" s="38" t="s">
        <v>212</v>
      </c>
      <c r="G4" s="38" t="s">
        <v>215</v>
      </c>
      <c r="H4" s="38" t="s">
        <v>213</v>
      </c>
      <c r="I4" s="16" t="s">
        <v>214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</row>
    <row r="5" spans="1:223" x14ac:dyDescent="0.25">
      <c r="C5" s="3"/>
    </row>
    <row r="6" spans="1:223" x14ac:dyDescent="0.25">
      <c r="A6" s="4" t="s">
        <v>747</v>
      </c>
      <c r="B6" s="3" t="s">
        <v>580</v>
      </c>
      <c r="C6" s="9" t="s">
        <v>717</v>
      </c>
      <c r="D6" s="3">
        <v>0</v>
      </c>
      <c r="E6" s="4"/>
      <c r="F6" s="40">
        <f>IF(A6="pilot",VLOOKUP($B6,input!$A:$G,COLUMN(input!F$1),0),VLOOKUP($B6,input!$A:$E,COLUMN(input!C$1),0))</f>
        <v>20.635515552838157</v>
      </c>
      <c r="G6" s="40">
        <f>IF(A6="Pilot",0.97,0.925)*F6</f>
        <v>20.016450086253013</v>
      </c>
      <c r="H6" s="40">
        <f>IF(A6="pilot",VLOOKUP($B6,input!$A:$G,COLUMN(input!G$1),0),VLOOKUP($B6,input!$A:$E,COLUMN(input!D$1),0))</f>
        <v>-30.605680461704349</v>
      </c>
      <c r="I6" s="28"/>
    </row>
    <row r="7" spans="1:223" x14ac:dyDescent="0.25">
      <c r="A7" s="4" t="s">
        <v>747</v>
      </c>
      <c r="B7" s="3" t="s">
        <v>582</v>
      </c>
      <c r="C7" s="9" t="s">
        <v>692</v>
      </c>
      <c r="D7" s="3">
        <f>D6+1</f>
        <v>1</v>
      </c>
      <c r="E7" s="4"/>
      <c r="F7" s="40">
        <f>IF(A7="pilot",VLOOKUP($B7,input!$A:$G,COLUMN(input!F$1),0),VLOOKUP($B7,input!$A:$E,COLUMN(input!C$1),0))</f>
        <v>35.735714774908168</v>
      </c>
      <c r="G7" s="40">
        <f>IF(A7="Pilot",0.97,0.925)*F7</f>
        <v>34.663643331660921</v>
      </c>
      <c r="H7" s="40">
        <f>IF(A7="pilot",VLOOKUP($B7,input!$A:$G,COLUMN(input!G$1),0),VLOOKUP($B7,input!$A:$E,COLUMN(input!D$1),0))</f>
        <v>-80.68266782814085</v>
      </c>
      <c r="I7" s="28"/>
    </row>
    <row r="8" spans="1:223" x14ac:dyDescent="0.25">
      <c r="A8" s="4" t="s">
        <v>747</v>
      </c>
      <c r="B8" s="3" t="s">
        <v>583</v>
      </c>
      <c r="C8" s="9" t="s">
        <v>693</v>
      </c>
      <c r="D8" s="3">
        <f t="shared" ref="D8:D71" si="0">D7+1</f>
        <v>2</v>
      </c>
      <c r="E8" s="4"/>
      <c r="F8" s="40">
        <f>IF(A8="pilot",VLOOKUP($B8,input!$A:$G,COLUMN(input!F$1),0),VLOOKUP($B8,input!$A:$E,COLUMN(input!C$1),0))</f>
        <v>38.808855089167025</v>
      </c>
      <c r="G8" s="40">
        <f t="shared" ref="G8:G11" si="1">IF(A8="Pilot",0.97,0.925)*F8</f>
        <v>37.644589436492012</v>
      </c>
      <c r="H8" s="40">
        <f>IF(A8="pilot",VLOOKUP($B8,input!$A:$G,COLUMN(input!G$1),0),VLOOKUP($B8,input!$A:$E,COLUMN(input!D$1),0))</f>
        <v>-58.417260250478712</v>
      </c>
      <c r="I8" s="28"/>
    </row>
    <row r="9" spans="1:223" x14ac:dyDescent="0.25">
      <c r="A9" s="4" t="s">
        <v>747</v>
      </c>
      <c r="B9" s="3" t="s">
        <v>581</v>
      </c>
      <c r="C9" s="9" t="s">
        <v>718</v>
      </c>
      <c r="D9" s="3">
        <f t="shared" si="0"/>
        <v>3</v>
      </c>
      <c r="E9" s="4"/>
      <c r="F9" s="40">
        <f>IF(A9="pilot",VLOOKUP($B9,input!$A:$G,COLUMN(input!F$1),0),VLOOKUP($B9,input!$A:$E,COLUMN(input!C$1),0))</f>
        <v>17.531586663639438</v>
      </c>
      <c r="G9" s="40">
        <f t="shared" si="1"/>
        <v>17.005639063730253</v>
      </c>
      <c r="H9" s="40">
        <f>IF(A9="pilot",VLOOKUP($B9,input!$A:$G,COLUMN(input!G$1),0),VLOOKUP($B9,input!$A:$E,COLUMN(input!D$1),0))</f>
        <v>-60.092298414196776</v>
      </c>
      <c r="I9" s="28"/>
    </row>
    <row r="10" spans="1:223" x14ac:dyDescent="0.25">
      <c r="A10" s="4" t="s">
        <v>747</v>
      </c>
      <c r="B10" s="3" t="s">
        <v>584</v>
      </c>
      <c r="C10" s="9" t="s">
        <v>719</v>
      </c>
      <c r="D10" s="3">
        <f t="shared" si="0"/>
        <v>4</v>
      </c>
      <c r="E10" s="4"/>
      <c r="F10" s="40">
        <f>IF(A10="pilot",VLOOKUP($B10,input!$A:$G,COLUMN(input!F$1),0),VLOOKUP($B10,input!$A:$E,COLUMN(input!C$1),0))</f>
        <v>12.794217908092177</v>
      </c>
      <c r="G10" s="40">
        <f t="shared" si="1"/>
        <v>12.410391370849412</v>
      </c>
      <c r="H10" s="40">
        <f>IF(A10="pilot",VLOOKUP($B10,input!$A:$G,COLUMN(input!G$1),0),VLOOKUP($B10,input!$A:$E,COLUMN(input!D$1),0))</f>
        <v>-71.797989408116138</v>
      </c>
      <c r="I10" s="28"/>
    </row>
    <row r="11" spans="1:223" ht="16.5" thickBot="1" x14ac:dyDescent="0.3">
      <c r="A11" s="4" t="s">
        <v>747</v>
      </c>
      <c r="B11" s="3" t="s">
        <v>585</v>
      </c>
      <c r="C11" s="9" t="s">
        <v>694</v>
      </c>
      <c r="D11" s="3">
        <f t="shared" si="0"/>
        <v>5</v>
      </c>
      <c r="E11" s="4"/>
      <c r="F11" s="40">
        <f>IF(A11="pilot",VLOOKUP($B11,input!$A:$G,COLUMN(input!F$1),0),VLOOKUP($B11,input!$A:$E,COLUMN(input!C$1),0))</f>
        <v>13.583676081846013</v>
      </c>
      <c r="G11" s="40">
        <f t="shared" si="1"/>
        <v>13.176165799390633</v>
      </c>
      <c r="H11" s="40">
        <f>IF(A11="pilot",VLOOKUP($B11,input!$A:$G,COLUMN(input!G$1),0),VLOOKUP($B11,input!$A:$E,COLUMN(input!D$1),0))</f>
        <v>-51.715979424327735</v>
      </c>
      <c r="I11" s="28"/>
    </row>
    <row r="12" spans="1:223" ht="17.25" thickTop="1" thickBot="1" x14ac:dyDescent="0.3">
      <c r="B12" s="11" t="s">
        <v>747</v>
      </c>
      <c r="C12" s="11" t="s">
        <v>748</v>
      </c>
      <c r="D12" s="3">
        <f t="shared" si="0"/>
        <v>6</v>
      </c>
      <c r="E12" s="11"/>
      <c r="F12" s="30">
        <f>SUM(F6:F11)</f>
        <v>139.089566070491</v>
      </c>
      <c r="G12" s="30">
        <f t="shared" ref="G12:H12" si="2">SUM(G6:G11)</f>
        <v>134.91687908837625</v>
      </c>
      <c r="H12" s="30">
        <f t="shared" si="2"/>
        <v>-353.31187578696455</v>
      </c>
      <c r="I12" s="31">
        <f>IF(B12="pilot",0,IF(H12&gt;0, 0, IF((1-(F12/(F12-H12)))&gt;0.5, 0.5, (1-(F12/(F12-H12))))))</f>
        <v>0</v>
      </c>
    </row>
    <row r="13" spans="1:223" ht="16.5" thickTop="1" x14ac:dyDescent="0.25">
      <c r="C13" s="9" t="s">
        <v>640</v>
      </c>
      <c r="D13" s="3">
        <f t="shared" si="0"/>
        <v>7</v>
      </c>
      <c r="E13" s="4"/>
      <c r="F13" s="40"/>
      <c r="G13" s="40"/>
      <c r="H13" s="40"/>
      <c r="I13" s="28"/>
    </row>
    <row r="14" spans="1:223" x14ac:dyDescent="0.25">
      <c r="B14" s="3" t="s">
        <v>9</v>
      </c>
      <c r="C14" s="9" t="s">
        <v>114</v>
      </c>
      <c r="D14" s="3">
        <f t="shared" si="0"/>
        <v>8</v>
      </c>
      <c r="E14" s="4"/>
      <c r="F14" s="41">
        <f>IF(A14="pilot",VLOOKUP($B14,input!$A:$G,COLUMN(input!F$1),0),VLOOKUP($B14,input!$A:$E,COLUMN(input!C$1),0))</f>
        <v>42.812554644106974</v>
      </c>
      <c r="G14" s="40">
        <f t="shared" ref="G14:G18" si="3">IF(A14="Pilot",0.97,0.925)*F14</f>
        <v>39.601613045798956</v>
      </c>
      <c r="H14" s="41">
        <f>IF(A14="pilot",VLOOKUP($B14,input!$A:$G,COLUMN(input!G$1),0),VLOOKUP($B14,input!$A:$E,COLUMN(input!D$1),0))</f>
        <v>27.492159740586526</v>
      </c>
      <c r="I14" s="28"/>
    </row>
    <row r="15" spans="1:223" x14ac:dyDescent="0.25">
      <c r="B15" s="3" t="s">
        <v>228</v>
      </c>
      <c r="C15" s="9" t="s">
        <v>720</v>
      </c>
      <c r="D15" s="3">
        <f t="shared" si="0"/>
        <v>9</v>
      </c>
      <c r="E15" s="4"/>
      <c r="F15" s="40">
        <f>IF(A15="pilot",VLOOKUP($B15,input!$A:$G,COLUMN(input!F$1),0),VLOOKUP($B15,input!$A:$E,COLUMN(input!C$1),0))</f>
        <v>4.9496739511516994</v>
      </c>
      <c r="G15" s="40">
        <f t="shared" si="3"/>
        <v>4.5784484048153224</v>
      </c>
      <c r="H15" s="40">
        <f>IF(A15="pilot",VLOOKUP($B15,input!$A:$G,COLUMN(input!G$1),0),VLOOKUP($B15,input!$A:$E,COLUMN(input!D$1),0))</f>
        <v>1.774924018404578</v>
      </c>
      <c r="I15" s="28"/>
    </row>
    <row r="16" spans="1:223" x14ac:dyDescent="0.25">
      <c r="B16" s="3" t="s">
        <v>8</v>
      </c>
      <c r="C16" s="9" t="s">
        <v>113</v>
      </c>
      <c r="D16" s="3">
        <f t="shared" si="0"/>
        <v>10</v>
      </c>
      <c r="E16" s="4"/>
      <c r="F16" s="40">
        <f>IF(A16="pilot",VLOOKUP($B16,input!$A:$G,COLUMN(input!F$1),0),VLOOKUP($B16,input!$A:$E,COLUMN(input!C$1),0))</f>
        <v>3.8313110779415447</v>
      </c>
      <c r="G16" s="40">
        <f t="shared" si="3"/>
        <v>3.5439627470959292</v>
      </c>
      <c r="H16" s="40">
        <f>IF(A16="pilot",VLOOKUP($B16,input!$A:$G,COLUMN(input!G$1),0),VLOOKUP($B16,input!$A:$E,COLUMN(input!D$1),0))</f>
        <v>-15.942924363190908</v>
      </c>
      <c r="I16" s="28"/>
    </row>
    <row r="17" spans="2:9" x14ac:dyDescent="0.25">
      <c r="B17" s="3" t="s">
        <v>226</v>
      </c>
      <c r="C17" s="9" t="s">
        <v>311</v>
      </c>
      <c r="D17" s="3">
        <f t="shared" si="0"/>
        <v>11</v>
      </c>
      <c r="E17" s="4"/>
      <c r="F17" s="40">
        <f>IF(A17="pilot",VLOOKUP($B17,input!$A:$G,COLUMN(input!F$1),0),VLOOKUP($B17,input!$A:$E,COLUMN(input!C$1),0))</f>
        <v>1.0635849763848153</v>
      </c>
      <c r="G17" s="40">
        <f t="shared" si="3"/>
        <v>0.98381610315595425</v>
      </c>
      <c r="H17" s="40">
        <f>IF(A17="pilot",VLOOKUP($B17,input!$A:$G,COLUMN(input!G$1),0),VLOOKUP($B17,input!$A:$E,COLUMN(input!D$1),0))</f>
        <v>-11.069370154828539</v>
      </c>
      <c r="I17" s="28"/>
    </row>
    <row r="18" spans="2:9" ht="16.5" thickBot="1" x14ac:dyDescent="0.3">
      <c r="B18" s="3" t="s">
        <v>227</v>
      </c>
      <c r="C18" s="9" t="s">
        <v>312</v>
      </c>
      <c r="D18" s="3">
        <f t="shared" si="0"/>
        <v>12</v>
      </c>
      <c r="E18" s="4"/>
      <c r="F18" s="40">
        <f>IF(A18="pilot",VLOOKUP($B18,input!$A:$G,COLUMN(input!F$1),0),VLOOKUP($B18,input!$A:$E,COLUMN(input!C$1),0))</f>
        <v>1.4363483697531376</v>
      </c>
      <c r="G18" s="40">
        <f t="shared" si="3"/>
        <v>1.3286222420216525</v>
      </c>
      <c r="H18" s="40">
        <f>IF(A18="pilot",VLOOKUP($B18,input!$A:$G,COLUMN(input!G$1),0),VLOOKUP($B18,input!$A:$E,COLUMN(input!D$1),0))</f>
        <v>-7.2006710127073026</v>
      </c>
      <c r="I18" s="28"/>
    </row>
    <row r="19" spans="2:9" ht="17.25" thickTop="1" thickBot="1" x14ac:dyDescent="0.3">
      <c r="B19" s="11"/>
      <c r="C19" s="11" t="s">
        <v>674</v>
      </c>
      <c r="D19" s="3">
        <f t="shared" si="0"/>
        <v>13</v>
      </c>
      <c r="E19" s="11"/>
      <c r="F19" s="30">
        <f>SUM(F14:F18)</f>
        <v>54.093473019338177</v>
      </c>
      <c r="G19" s="30">
        <f t="shared" ref="G19:H19" si="4">SUM(G14:G18)</f>
        <v>50.036462542887811</v>
      </c>
      <c r="H19" s="30">
        <f t="shared" si="4"/>
        <v>-4.9458817717356434</v>
      </c>
      <c r="I19" s="31">
        <f>IF(B19="pilot",0,IF(H19&gt;0, 0, IF((1-(F19/(F19-H19)))&gt;0.5, 0.5, (1-(F19/(F19-H19))))))</f>
        <v>8.3772625721231786E-2</v>
      </c>
    </row>
    <row r="20" spans="2:9" ht="16.5" thickTop="1" x14ac:dyDescent="0.25">
      <c r="C20" s="9" t="s">
        <v>640</v>
      </c>
      <c r="D20" s="3">
        <f t="shared" si="0"/>
        <v>14</v>
      </c>
      <c r="E20" s="4"/>
      <c r="F20" s="40"/>
      <c r="G20" s="40"/>
      <c r="H20" s="40"/>
      <c r="I20" s="28"/>
    </row>
    <row r="21" spans="2:9" x14ac:dyDescent="0.25">
      <c r="B21" s="3" t="s">
        <v>10</v>
      </c>
      <c r="C21" s="9" t="s">
        <v>115</v>
      </c>
      <c r="D21" s="3">
        <f t="shared" si="0"/>
        <v>15</v>
      </c>
      <c r="E21" s="4"/>
      <c r="F21" s="40">
        <f>IF(A21="pilot",VLOOKUP($B21,input!$A:$G,COLUMN(input!F$1),0),VLOOKUP($B21,input!$A:$E,COLUMN(input!C$1),0))</f>
        <v>77.784113432463982</v>
      </c>
      <c r="G21" s="40">
        <f t="shared" ref="G21:G27" si="5">IF(A21="Pilot",0.97,0.925)*F21</f>
        <v>71.950304925029187</v>
      </c>
      <c r="H21" s="40">
        <f>IF(A21="pilot",VLOOKUP($B21,input!$A:$G,COLUMN(input!G$1),0),VLOOKUP($B21,input!$A:$E,COLUMN(input!D$1),0))</f>
        <v>21.477361892524229</v>
      </c>
      <c r="I21" s="28"/>
    </row>
    <row r="22" spans="2:9" x14ac:dyDescent="0.25">
      <c r="B22" s="3" t="s">
        <v>11</v>
      </c>
      <c r="C22" s="9" t="s">
        <v>116</v>
      </c>
      <c r="D22" s="3">
        <f t="shared" si="0"/>
        <v>16</v>
      </c>
      <c r="E22" s="4"/>
      <c r="F22" s="40">
        <f>IF(A22="pilot",VLOOKUP($B22,input!$A:$G,COLUMN(input!F$1),0),VLOOKUP($B22,input!$A:$E,COLUMN(input!C$1),0))</f>
        <v>1.8484864259493103</v>
      </c>
      <c r="G22" s="40">
        <f t="shared" si="5"/>
        <v>1.7098499440031121</v>
      </c>
      <c r="H22" s="40">
        <f>IF(A22="pilot",VLOOKUP($B22,input!$A:$G,COLUMN(input!G$1),0),VLOOKUP($B22,input!$A:$E,COLUMN(input!D$1),0))</f>
        <v>-14.757606332020273</v>
      </c>
      <c r="I22" s="28"/>
    </row>
    <row r="23" spans="2:9" x14ac:dyDescent="0.25">
      <c r="B23" s="3" t="s">
        <v>12</v>
      </c>
      <c r="C23" s="9" t="s">
        <v>117</v>
      </c>
      <c r="D23" s="3">
        <f t="shared" si="0"/>
        <v>17</v>
      </c>
      <c r="E23" s="4"/>
      <c r="F23" s="40">
        <f>IF(A23="pilot",VLOOKUP($B23,input!$A:$G,COLUMN(input!F$1),0),VLOOKUP($B23,input!$A:$E,COLUMN(input!C$1),0))</f>
        <v>3.55115623331324</v>
      </c>
      <c r="G23" s="40">
        <f t="shared" si="5"/>
        <v>3.2848195158147471</v>
      </c>
      <c r="H23" s="40">
        <f>IF(A23="pilot",VLOOKUP($B23,input!$A:$G,COLUMN(input!G$1),0),VLOOKUP($B23,input!$A:$E,COLUMN(input!D$1),0))</f>
        <v>-9.0697975222097664</v>
      </c>
      <c r="I23" s="28"/>
    </row>
    <row r="24" spans="2:9" x14ac:dyDescent="0.25">
      <c r="B24" s="3" t="s">
        <v>13</v>
      </c>
      <c r="C24" s="9" t="s">
        <v>118</v>
      </c>
      <c r="D24" s="3">
        <f t="shared" si="0"/>
        <v>18</v>
      </c>
      <c r="E24" s="4"/>
      <c r="F24" s="40">
        <f>IF(A24="pilot",VLOOKUP($B24,input!$A:$G,COLUMN(input!F$1),0),VLOOKUP($B24,input!$A:$E,COLUMN(input!C$1),0))</f>
        <v>2.3224296496113328</v>
      </c>
      <c r="G24" s="40">
        <f t="shared" si="5"/>
        <v>2.1482474258904829</v>
      </c>
      <c r="H24" s="40">
        <f>IF(A24="pilot",VLOOKUP($B24,input!$A:$G,COLUMN(input!G$1),0),VLOOKUP($B24,input!$A:$E,COLUMN(input!D$1),0))</f>
        <v>-12.780289411350561</v>
      </c>
      <c r="I24" s="28"/>
    </row>
    <row r="25" spans="2:9" x14ac:dyDescent="0.25">
      <c r="B25" s="3" t="s">
        <v>14</v>
      </c>
      <c r="C25" s="9" t="s">
        <v>119</v>
      </c>
      <c r="D25" s="3">
        <f t="shared" si="0"/>
        <v>19</v>
      </c>
      <c r="E25" s="4"/>
      <c r="F25" s="40">
        <f>IF(A25="pilot",VLOOKUP($B25,input!$A:$G,COLUMN(input!F$1),0),VLOOKUP($B25,input!$A:$E,COLUMN(input!C$1),0))</f>
        <v>2.3763472105525372</v>
      </c>
      <c r="G25" s="40">
        <f t="shared" si="5"/>
        <v>2.1981211697610972</v>
      </c>
      <c r="H25" s="40">
        <f>IF(A25="pilot",VLOOKUP($B25,input!$A:$G,COLUMN(input!G$1),0),VLOOKUP($B25,input!$A:$E,COLUMN(input!D$1),0))</f>
        <v>-18.486743526469745</v>
      </c>
      <c r="I25" s="28"/>
    </row>
    <row r="26" spans="2:9" x14ac:dyDescent="0.25">
      <c r="B26" s="3" t="s">
        <v>16</v>
      </c>
      <c r="C26" s="9" t="s">
        <v>121</v>
      </c>
      <c r="D26" s="3">
        <f t="shared" si="0"/>
        <v>20</v>
      </c>
      <c r="E26" s="4"/>
      <c r="F26" s="40">
        <f>IF(A26="pilot",VLOOKUP($B26,input!$A:$G,COLUMN(input!F$1),0),VLOOKUP($B26,input!$A:$E,COLUMN(input!C$1),0))</f>
        <v>3.3156257362515356</v>
      </c>
      <c r="G26" s="40">
        <f t="shared" si="5"/>
        <v>3.0669538060326706</v>
      </c>
      <c r="H26" s="40">
        <f>IF(A26="pilot",VLOOKUP($B26,input!$A:$G,COLUMN(input!G$1),0),VLOOKUP($B26,input!$A:$E,COLUMN(input!D$1),0))</f>
        <v>-22.192216535800334</v>
      </c>
      <c r="I26" s="28"/>
    </row>
    <row r="27" spans="2:9" ht="16.5" thickBot="1" x14ac:dyDescent="0.3">
      <c r="B27" s="3" t="s">
        <v>15</v>
      </c>
      <c r="C27" s="9" t="s">
        <v>120</v>
      </c>
      <c r="D27" s="3">
        <f t="shared" si="0"/>
        <v>21</v>
      </c>
      <c r="E27" s="4"/>
      <c r="F27" s="40">
        <f>IF(A27="pilot",VLOOKUP($B27,input!$A:$G,COLUMN(input!F$1),0),VLOOKUP($B27,input!$A:$E,COLUMN(input!C$1),0))</f>
        <v>61.655477252781829</v>
      </c>
      <c r="G27" s="40">
        <f t="shared" si="5"/>
        <v>57.031316458823191</v>
      </c>
      <c r="H27" s="40">
        <f>IF(A27="pilot",VLOOKUP($B27,input!$A:$G,COLUMN(input!G$1),0),VLOOKUP($B27,input!$A:$E,COLUMN(input!D$1),0))</f>
        <v>38.980214620193422</v>
      </c>
      <c r="I27" s="28"/>
    </row>
    <row r="28" spans="2:9" ht="17.25" thickTop="1" thickBot="1" x14ac:dyDescent="0.3">
      <c r="B28" s="11"/>
      <c r="C28" s="11" t="s">
        <v>675</v>
      </c>
      <c r="D28" s="3">
        <f t="shared" si="0"/>
        <v>22</v>
      </c>
      <c r="E28" s="11"/>
      <c r="F28" s="30">
        <f>SUM(F21:F27)</f>
        <v>152.85363594092377</v>
      </c>
      <c r="G28" s="30">
        <f t="shared" ref="G28:H28" si="6">SUM(G21:G27)</f>
        <v>141.3896132453545</v>
      </c>
      <c r="H28" s="30">
        <f t="shared" si="6"/>
        <v>-16.829076815133028</v>
      </c>
      <c r="I28" s="31">
        <f>IF(B28="pilot",0,IF(H28&gt;0, 0, IF((1-(F28/(F28-H28)))&gt;0.5, 0.5, (1-(F28/(F28-H28))))))</f>
        <v>9.9179678010730687E-2</v>
      </c>
    </row>
    <row r="29" spans="2:9" ht="16.5" thickTop="1" x14ac:dyDescent="0.25">
      <c r="C29" s="9" t="s">
        <v>640</v>
      </c>
      <c r="D29" s="3">
        <f t="shared" si="0"/>
        <v>23</v>
      </c>
      <c r="E29" s="4"/>
      <c r="F29" s="40"/>
      <c r="G29" s="40"/>
      <c r="H29" s="40"/>
      <c r="I29" s="28"/>
    </row>
    <row r="30" spans="2:9" x14ac:dyDescent="0.25">
      <c r="B30" s="3" t="s">
        <v>261</v>
      </c>
      <c r="C30" s="9" t="s">
        <v>346</v>
      </c>
      <c r="D30" s="3">
        <f t="shared" si="0"/>
        <v>24</v>
      </c>
      <c r="E30" s="4"/>
      <c r="F30" s="40">
        <f>IF(A30="pilot",VLOOKUP($B30,input!$A:$G,COLUMN(input!F$1),0),VLOOKUP($B30,input!$A:$E,COLUMN(input!C$1),0))</f>
        <v>85.466129581691717</v>
      </c>
      <c r="G30" s="40">
        <f t="shared" ref="G30:G36" si="7">IF(A30="Pilot",0.97,0.925)*F30</f>
        <v>79.056169863064838</v>
      </c>
      <c r="H30" s="40">
        <f>IF(A30="pilot",VLOOKUP($B30,input!$A:$G,COLUMN(input!G$1),0),VLOOKUP($B30,input!$A:$E,COLUMN(input!D$1),0))</f>
        <v>67.163608400574788</v>
      </c>
      <c r="I30" s="28"/>
    </row>
    <row r="31" spans="2:9" x14ac:dyDescent="0.25">
      <c r="B31" s="3" t="s">
        <v>262</v>
      </c>
      <c r="C31" s="9" t="s">
        <v>347</v>
      </c>
      <c r="D31" s="3">
        <f t="shared" si="0"/>
        <v>25</v>
      </c>
      <c r="E31" s="4"/>
      <c r="F31" s="40">
        <f>IF(A31="pilot",VLOOKUP($B31,input!$A:$G,COLUMN(input!F$1),0),VLOOKUP($B31,input!$A:$E,COLUMN(input!C$1),0))</f>
        <v>3.516411829616076</v>
      </c>
      <c r="G31" s="40">
        <f t="shared" si="7"/>
        <v>3.2526809423948704</v>
      </c>
      <c r="H31" s="40">
        <f>IF(A31="pilot",VLOOKUP($B31,input!$A:$G,COLUMN(input!G$1),0),VLOOKUP($B31,input!$A:$E,COLUMN(input!D$1),0))</f>
        <v>-7.1389492540984207</v>
      </c>
      <c r="I31" s="28"/>
    </row>
    <row r="32" spans="2:9" x14ac:dyDescent="0.25">
      <c r="B32" s="3" t="s">
        <v>263</v>
      </c>
      <c r="C32" s="9" t="s">
        <v>348</v>
      </c>
      <c r="D32" s="3">
        <f t="shared" si="0"/>
        <v>26</v>
      </c>
      <c r="E32" s="4"/>
      <c r="F32" s="40">
        <f>IF(A32="pilot",VLOOKUP($B32,input!$A:$G,COLUMN(input!F$1),0),VLOOKUP($B32,input!$A:$E,COLUMN(input!C$1),0))</f>
        <v>3.0103163123082233</v>
      </c>
      <c r="G32" s="40">
        <f t="shared" si="7"/>
        <v>2.7845425888851065</v>
      </c>
      <c r="H32" s="40">
        <f>IF(A32="pilot",VLOOKUP($B32,input!$A:$G,COLUMN(input!G$1),0),VLOOKUP($B32,input!$A:$E,COLUMN(input!D$1),0))</f>
        <v>-4.9740426945641332</v>
      </c>
      <c r="I32" s="28"/>
    </row>
    <row r="33" spans="1:9" x14ac:dyDescent="0.25">
      <c r="B33" s="3" t="s">
        <v>264</v>
      </c>
      <c r="C33" s="9" t="s">
        <v>349</v>
      </c>
      <c r="D33" s="3">
        <f t="shared" si="0"/>
        <v>27</v>
      </c>
      <c r="E33" s="4"/>
      <c r="F33" s="40">
        <f>IF(A33="pilot",VLOOKUP($B33,input!$A:$G,COLUMN(input!F$1),0),VLOOKUP($B33,input!$A:$E,COLUMN(input!C$1),0))</f>
        <v>3.2081874087533908</v>
      </c>
      <c r="G33" s="40">
        <f t="shared" si="7"/>
        <v>2.9675733530968866</v>
      </c>
      <c r="H33" s="40">
        <f>IF(A33="pilot",VLOOKUP($B33,input!$A:$G,COLUMN(input!G$1),0),VLOOKUP($B33,input!$A:$E,COLUMN(input!D$1),0))</f>
        <v>-12.101675179718889</v>
      </c>
      <c r="I33" s="28"/>
    </row>
    <row r="34" spans="1:9" x14ac:dyDescent="0.25">
      <c r="B34" s="3" t="s">
        <v>551</v>
      </c>
      <c r="C34" s="9" t="s">
        <v>695</v>
      </c>
      <c r="D34" s="3">
        <f t="shared" si="0"/>
        <v>28</v>
      </c>
      <c r="E34" s="4"/>
      <c r="F34" s="40">
        <f>IF(A34="pilot",VLOOKUP($B34,input!$A:$G,COLUMN(input!F$1),0),VLOOKUP($B34,input!$A:$E,COLUMN(input!C$1),0))</f>
        <v>2.4258188987036173</v>
      </c>
      <c r="G34" s="40">
        <f t="shared" si="7"/>
        <v>2.243882481300846</v>
      </c>
      <c r="H34" s="40">
        <f>IF(A34="pilot",VLOOKUP($B34,input!$A:$G,COLUMN(input!G$1),0),VLOOKUP($B34,input!$A:$E,COLUMN(input!D$1),0))</f>
        <v>-11.315818778253316</v>
      </c>
      <c r="I34" s="28"/>
    </row>
    <row r="35" spans="1:9" x14ac:dyDescent="0.25">
      <c r="B35" s="3" t="s">
        <v>265</v>
      </c>
      <c r="C35" s="9" t="s">
        <v>350</v>
      </c>
      <c r="D35" s="3">
        <f t="shared" si="0"/>
        <v>29</v>
      </c>
      <c r="E35" s="4"/>
      <c r="F35" s="40">
        <f>IF(A35="pilot",VLOOKUP($B35,input!$A:$G,COLUMN(input!F$1),0),VLOOKUP($B35,input!$A:$E,COLUMN(input!C$1),0))</f>
        <v>1.650314750437992</v>
      </c>
      <c r="G35" s="40">
        <f t="shared" si="7"/>
        <v>1.5265411441551426</v>
      </c>
      <c r="H35" s="40">
        <f>IF(A35="pilot",VLOOKUP($B35,input!$A:$G,COLUMN(input!G$1),0),VLOOKUP($B35,input!$A:$E,COLUMN(input!D$1),0))</f>
        <v>-6.6056275794437997</v>
      </c>
      <c r="I35" s="28"/>
    </row>
    <row r="36" spans="1:9" ht="16.5" thickBot="1" x14ac:dyDescent="0.3">
      <c r="B36" s="3" t="s">
        <v>266</v>
      </c>
      <c r="C36" s="9" t="s">
        <v>351</v>
      </c>
      <c r="D36" s="3">
        <f t="shared" si="0"/>
        <v>30</v>
      </c>
      <c r="E36" s="4"/>
      <c r="F36" s="40">
        <f>IF(A36="pilot",VLOOKUP($B36,input!$A:$G,COLUMN(input!F$1),0),VLOOKUP($B36,input!$A:$E,COLUMN(input!C$1),0))</f>
        <v>2.1635060361259448</v>
      </c>
      <c r="G36" s="40">
        <f t="shared" si="7"/>
        <v>2.0012430834164991</v>
      </c>
      <c r="H36" s="40">
        <f>IF(A36="pilot",VLOOKUP($B36,input!$A:$G,COLUMN(input!G$1),0),VLOOKUP($B36,input!$A:$E,COLUMN(input!D$1),0))</f>
        <v>-14.770356094114966</v>
      </c>
      <c r="I36" s="28"/>
    </row>
    <row r="37" spans="1:9" ht="17.25" thickTop="1" thickBot="1" x14ac:dyDescent="0.3">
      <c r="B37" s="11"/>
      <c r="C37" s="11" t="s">
        <v>390</v>
      </c>
      <c r="D37" s="3">
        <f t="shared" si="0"/>
        <v>31</v>
      </c>
      <c r="E37" s="11"/>
      <c r="F37" s="30">
        <f>SUM(F30:F36)</f>
        <v>101.44068481763694</v>
      </c>
      <c r="G37" s="30">
        <f t="shared" ref="G37:H37" si="8">SUM(G30:G36)</f>
        <v>93.832633456314184</v>
      </c>
      <c r="H37" s="30">
        <f t="shared" si="8"/>
        <v>10.257138820381265</v>
      </c>
      <c r="I37" s="31">
        <f>IF(B37="pilot",0,IF(H37&gt;0, 0, IF((1-(F37/(F37-H37)))&gt;0.5, 0.5, (1-(F37/(F37-H37))))))</f>
        <v>0</v>
      </c>
    </row>
    <row r="38" spans="1:9" ht="16.5" thickTop="1" x14ac:dyDescent="0.25">
      <c r="C38" s="9" t="s">
        <v>640</v>
      </c>
      <c r="D38" s="3">
        <f t="shared" si="0"/>
        <v>32</v>
      </c>
      <c r="E38" s="4"/>
      <c r="F38" s="40"/>
      <c r="G38" s="40"/>
      <c r="H38" s="40"/>
      <c r="I38" s="28"/>
    </row>
    <row r="39" spans="1:9" x14ac:dyDescent="0.25">
      <c r="A39" s="4" t="s">
        <v>747</v>
      </c>
      <c r="B39" s="3" t="s">
        <v>248</v>
      </c>
      <c r="C39" s="9" t="s">
        <v>333</v>
      </c>
      <c r="D39" s="3">
        <f t="shared" si="0"/>
        <v>33</v>
      </c>
      <c r="E39" s="4"/>
      <c r="F39" s="40">
        <f>IF(A39="pilot",VLOOKUP($B39,input!$A:$G,COLUMN(input!F$1),0),VLOOKUP($B39,input!$A:$E,COLUMN(input!C$1),0))</f>
        <v>74.420322956436706</v>
      </c>
      <c r="G39" s="40">
        <f t="shared" ref="G39:G49" si="9">IF(A39="Pilot",0.97,0.925)*F39</f>
        <v>72.187713267743604</v>
      </c>
      <c r="H39" s="40">
        <f>IF(A39="pilot",VLOOKUP($B39,input!$A:$G,COLUMN(input!G$1),0),VLOOKUP($B39,input!$A:$E,COLUMN(input!D$1),0))</f>
        <v>-5.93455748100771</v>
      </c>
      <c r="I39" s="28"/>
    </row>
    <row r="40" spans="1:9" x14ac:dyDescent="0.25">
      <c r="A40" s="4" t="s">
        <v>747</v>
      </c>
      <c r="B40" s="3" t="s">
        <v>249</v>
      </c>
      <c r="C40" s="9" t="s">
        <v>334</v>
      </c>
      <c r="D40" s="3">
        <f t="shared" si="0"/>
        <v>34</v>
      </c>
      <c r="E40" s="4"/>
      <c r="F40" s="40">
        <f>IF(A40="pilot",VLOOKUP($B40,input!$A:$G,COLUMN(input!F$1),0),VLOOKUP($B40,input!$A:$E,COLUMN(input!C$1),0))</f>
        <v>3.5672974820664245</v>
      </c>
      <c r="G40" s="40">
        <f t="shared" si="9"/>
        <v>3.4602785576044317</v>
      </c>
      <c r="H40" s="40">
        <f>IF(A40="pilot",VLOOKUP($B40,input!$A:$G,COLUMN(input!G$1),0),VLOOKUP($B40,input!$A:$E,COLUMN(input!D$1),0))</f>
        <v>-11.454864776905112</v>
      </c>
      <c r="I40" s="28"/>
    </row>
    <row r="41" spans="1:9" x14ac:dyDescent="0.25">
      <c r="A41" s="4" t="s">
        <v>747</v>
      </c>
      <c r="B41" s="3" t="s">
        <v>250</v>
      </c>
      <c r="C41" s="9" t="s">
        <v>335</v>
      </c>
      <c r="D41" s="3">
        <f t="shared" si="0"/>
        <v>35</v>
      </c>
      <c r="E41" s="4"/>
      <c r="F41" s="40">
        <f>IF(A41="pilot",VLOOKUP($B41,input!$A:$G,COLUMN(input!F$1),0),VLOOKUP($B41,input!$A:$E,COLUMN(input!C$1),0))</f>
        <v>4.372881712201413</v>
      </c>
      <c r="G41" s="40">
        <f t="shared" si="9"/>
        <v>4.2416952608353702</v>
      </c>
      <c r="H41" s="40">
        <f>IF(A41="pilot",VLOOKUP($B41,input!$A:$G,COLUMN(input!G$1),0),VLOOKUP($B41,input!$A:$E,COLUMN(input!D$1),0))</f>
        <v>-5.9880007972302352</v>
      </c>
      <c r="I41" s="28"/>
    </row>
    <row r="42" spans="1:9" x14ac:dyDescent="0.25">
      <c r="A42" s="4" t="s">
        <v>747</v>
      </c>
      <c r="B42" s="3" t="s">
        <v>251</v>
      </c>
      <c r="C42" s="9" t="s">
        <v>336</v>
      </c>
      <c r="D42" s="3">
        <f t="shared" si="0"/>
        <v>36</v>
      </c>
      <c r="E42" s="4"/>
      <c r="F42" s="40">
        <f>IF(A42="pilot",VLOOKUP($B42,input!$A:$G,COLUMN(input!F$1),0),VLOOKUP($B42,input!$A:$E,COLUMN(input!C$1),0))</f>
        <v>4.1042627444937185</v>
      </c>
      <c r="G42" s="40">
        <f t="shared" si="9"/>
        <v>3.9811348621589069</v>
      </c>
      <c r="H42" s="40">
        <f>IF(A42="pilot",VLOOKUP($B42,input!$A:$G,COLUMN(input!G$1),0),VLOOKUP($B42,input!$A:$E,COLUMN(input!D$1),0))</f>
        <v>-13.733487349621729</v>
      </c>
      <c r="I42" s="28"/>
    </row>
    <row r="43" spans="1:9" x14ac:dyDescent="0.25">
      <c r="A43" s="4" t="s">
        <v>747</v>
      </c>
      <c r="B43" s="3" t="s">
        <v>258</v>
      </c>
      <c r="C43" s="9" t="s">
        <v>343</v>
      </c>
      <c r="D43" s="3">
        <f t="shared" si="0"/>
        <v>37</v>
      </c>
      <c r="E43" s="4"/>
      <c r="F43" s="40">
        <f>IF(A43="pilot",VLOOKUP($B43,input!$A:$G,COLUMN(input!F$1),0),VLOOKUP($B43,input!$A:$E,COLUMN(input!C$1),0))</f>
        <v>137.20979059688781</v>
      </c>
      <c r="G43" s="40">
        <f t="shared" si="9"/>
        <v>133.09349687898117</v>
      </c>
      <c r="H43" s="40">
        <f>IF(A43="pilot",VLOOKUP($B43,input!$A:$G,COLUMN(input!G$1),0),VLOOKUP($B43,input!$A:$E,COLUMN(input!D$1),0))</f>
        <v>43.03669499282271</v>
      </c>
      <c r="I43" s="28"/>
    </row>
    <row r="44" spans="1:9" x14ac:dyDescent="0.25">
      <c r="A44" s="4" t="s">
        <v>747</v>
      </c>
      <c r="B44" s="3" t="s">
        <v>252</v>
      </c>
      <c r="C44" s="9" t="s">
        <v>337</v>
      </c>
      <c r="D44" s="3">
        <f t="shared" si="0"/>
        <v>38</v>
      </c>
      <c r="E44" s="4"/>
      <c r="F44" s="40">
        <f>IF(A44="pilot",VLOOKUP($B44,input!$A:$G,COLUMN(input!F$1),0),VLOOKUP($B44,input!$A:$E,COLUMN(input!C$1),0))</f>
        <v>1.9332569152058887</v>
      </c>
      <c r="G44" s="40">
        <f t="shared" si="9"/>
        <v>1.8752592077497121</v>
      </c>
      <c r="H44" s="40">
        <f>IF(A44="pilot",VLOOKUP($B44,input!$A:$G,COLUMN(input!G$1),0),VLOOKUP($B44,input!$A:$E,COLUMN(input!D$1),0))</f>
        <v>-8.0039057396168012</v>
      </c>
      <c r="I44" s="28"/>
    </row>
    <row r="45" spans="1:9" x14ac:dyDescent="0.25">
      <c r="A45" s="4" t="s">
        <v>747</v>
      </c>
      <c r="B45" s="3" t="s">
        <v>257</v>
      </c>
      <c r="C45" s="9" t="s">
        <v>721</v>
      </c>
      <c r="D45" s="3">
        <f t="shared" si="0"/>
        <v>39</v>
      </c>
      <c r="E45" s="4"/>
      <c r="F45" s="40">
        <f>IF(A45="pilot",VLOOKUP($B45,input!$A:$G,COLUMN(input!F$1),0),VLOOKUP($B45,input!$A:$E,COLUMN(input!C$1),0))</f>
        <v>13.352083288024851</v>
      </c>
      <c r="G45" s="40">
        <f t="shared" si="9"/>
        <v>12.951520789384105</v>
      </c>
      <c r="H45" s="40">
        <f>IF(A45="pilot",VLOOKUP($B45,input!$A:$G,COLUMN(input!G$1),0),VLOOKUP($B45,input!$A:$E,COLUMN(input!D$1),0))</f>
        <v>10.61802166803038</v>
      </c>
      <c r="I45" s="28"/>
    </row>
    <row r="46" spans="1:9" x14ac:dyDescent="0.25">
      <c r="A46" s="4" t="s">
        <v>747</v>
      </c>
      <c r="B46" s="3" t="s">
        <v>253</v>
      </c>
      <c r="C46" s="9" t="s">
        <v>338</v>
      </c>
      <c r="D46" s="3">
        <f t="shared" si="0"/>
        <v>40</v>
      </c>
      <c r="E46" s="4"/>
      <c r="F46" s="40">
        <f>IF(A46="pilot",VLOOKUP($B46,input!$A:$G,COLUMN(input!F$1),0),VLOOKUP($B46,input!$A:$E,COLUMN(input!C$1),0))</f>
        <v>3.7594449754980013</v>
      </c>
      <c r="G46" s="40">
        <f t="shared" si="9"/>
        <v>3.6466616262330613</v>
      </c>
      <c r="H46" s="40">
        <f>IF(A46="pilot",VLOOKUP($B46,input!$A:$G,COLUMN(input!G$1),0),VLOOKUP($B46,input!$A:$E,COLUMN(input!D$1),0))</f>
        <v>-8.069925912235103</v>
      </c>
      <c r="I46" s="28"/>
    </row>
    <row r="47" spans="1:9" x14ac:dyDescent="0.25">
      <c r="A47" s="4" t="s">
        <v>747</v>
      </c>
      <c r="B47" s="3" t="s">
        <v>254</v>
      </c>
      <c r="C47" s="9" t="s">
        <v>339</v>
      </c>
      <c r="D47" s="3">
        <f t="shared" si="0"/>
        <v>41</v>
      </c>
      <c r="E47" s="4"/>
      <c r="F47" s="40">
        <f>IF(A47="pilot",VLOOKUP($B47,input!$A:$G,COLUMN(input!F$1),0),VLOOKUP($B47,input!$A:$E,COLUMN(input!C$1),0))</f>
        <v>2.5233240314339174</v>
      </c>
      <c r="G47" s="40">
        <f t="shared" si="9"/>
        <v>2.4476243104908999</v>
      </c>
      <c r="H47" s="40">
        <f>IF(A47="pilot",VLOOKUP($B47,input!$A:$G,COLUMN(input!G$1),0),VLOOKUP($B47,input!$A:$E,COLUMN(input!D$1),0))</f>
        <v>-10.240569221925815</v>
      </c>
      <c r="I47" s="28"/>
    </row>
    <row r="48" spans="1:9" x14ac:dyDescent="0.25">
      <c r="A48" s="4" t="s">
        <v>747</v>
      </c>
      <c r="B48" s="3" t="s">
        <v>255</v>
      </c>
      <c r="C48" s="9" t="s">
        <v>340</v>
      </c>
      <c r="D48" s="3">
        <f t="shared" si="0"/>
        <v>42</v>
      </c>
      <c r="E48" s="4"/>
      <c r="F48" s="40">
        <f>IF(A48="pilot",VLOOKUP($B48,input!$A:$G,COLUMN(input!F$1),0),VLOOKUP($B48,input!$A:$E,COLUMN(input!C$1),0))</f>
        <v>3.036032084832756</v>
      </c>
      <c r="G48" s="40">
        <f t="shared" si="9"/>
        <v>2.9449511222877733</v>
      </c>
      <c r="H48" s="40">
        <f>IF(A48="pilot",VLOOKUP($B48,input!$A:$G,COLUMN(input!G$1),0),VLOOKUP($B48,input!$A:$E,COLUMN(input!D$1),0))</f>
        <v>-4.2459069591751302</v>
      </c>
      <c r="I48" s="28"/>
    </row>
    <row r="49" spans="1:9" ht="16.5" thickBot="1" x14ac:dyDescent="0.3">
      <c r="A49" s="4" t="s">
        <v>747</v>
      </c>
      <c r="B49" s="3" t="s">
        <v>256</v>
      </c>
      <c r="C49" s="9" t="s">
        <v>341</v>
      </c>
      <c r="D49" s="3">
        <f t="shared" si="0"/>
        <v>43</v>
      </c>
      <c r="E49" s="4"/>
      <c r="F49" s="40">
        <f>IF(A49="pilot",VLOOKUP($B49,input!$A:$G,COLUMN(input!F$1),0),VLOOKUP($B49,input!$A:$E,COLUMN(input!C$1),0))</f>
        <v>2.7660741185534854</v>
      </c>
      <c r="G49" s="40">
        <f t="shared" si="9"/>
        <v>2.6830918949968807</v>
      </c>
      <c r="H49" s="40">
        <f>IF(A49="pilot",VLOOKUP($B49,input!$A:$G,COLUMN(input!G$1),0),VLOOKUP($B49,input!$A:$E,COLUMN(input!D$1),0))</f>
        <v>-8.2356276490376814</v>
      </c>
      <c r="I49" s="28"/>
    </row>
    <row r="50" spans="1:9" ht="17.25" thickTop="1" thickBot="1" x14ac:dyDescent="0.3">
      <c r="B50" s="11" t="s">
        <v>747</v>
      </c>
      <c r="C50" s="11" t="s">
        <v>749</v>
      </c>
      <c r="D50" s="3">
        <f t="shared" si="0"/>
        <v>44</v>
      </c>
      <c r="E50" s="11"/>
      <c r="F50" s="30">
        <f>SUM(F39:F49)</f>
        <v>251.04477090563503</v>
      </c>
      <c r="G50" s="30">
        <f t="shared" ref="G50:H50" si="10">SUM(G39:G49)</f>
        <v>243.51342777846594</v>
      </c>
      <c r="H50" s="30">
        <f t="shared" si="10"/>
        <v>-22.252129225902223</v>
      </c>
      <c r="I50" s="31">
        <f>IF(B50="pilot",0,IF(H50&gt;0, 0, IF((1-(F50/(F50-H50)))&gt;0.5, 0.5, (1-(F50/(F50-H50))))))</f>
        <v>0</v>
      </c>
    </row>
    <row r="51" spans="1:9" ht="16.5" thickTop="1" x14ac:dyDescent="0.25">
      <c r="C51" s="9" t="s">
        <v>640</v>
      </c>
      <c r="D51" s="3">
        <f t="shared" si="0"/>
        <v>45</v>
      </c>
      <c r="E51" s="4"/>
      <c r="F51" s="40"/>
      <c r="G51" s="40"/>
      <c r="H51" s="40"/>
      <c r="I51" s="28"/>
    </row>
    <row r="52" spans="1:9" x14ac:dyDescent="0.25">
      <c r="A52" s="4" t="s">
        <v>747</v>
      </c>
      <c r="B52" s="3" t="s">
        <v>17</v>
      </c>
      <c r="C52" s="9" t="s">
        <v>122</v>
      </c>
      <c r="D52" s="3">
        <f t="shared" si="0"/>
        <v>46</v>
      </c>
      <c r="E52" s="4"/>
      <c r="F52" s="40">
        <f>IF(A52="pilot",VLOOKUP($B52,input!$A:$G,COLUMN(input!F$1),0),VLOOKUP($B52,input!$A:$E,COLUMN(input!C$1),0))</f>
        <v>121.0188462406857</v>
      </c>
      <c r="G52" s="40">
        <f t="shared" ref="G52:G62" si="11">IF(A52="Pilot",0.97,0.925)*F52</f>
        <v>117.38828085346513</v>
      </c>
      <c r="H52" s="40">
        <f>IF(A52="pilot",VLOOKUP($B52,input!$A:$G,COLUMN(input!G$1),0),VLOOKUP($B52,input!$A:$E,COLUMN(input!D$1),0))</f>
        <v>-17.675328844331116</v>
      </c>
      <c r="I52" s="28"/>
    </row>
    <row r="53" spans="1:9" x14ac:dyDescent="0.25">
      <c r="A53" s="4" t="s">
        <v>747</v>
      </c>
      <c r="B53" s="3" t="s">
        <v>18</v>
      </c>
      <c r="C53" s="9" t="s">
        <v>123</v>
      </c>
      <c r="D53" s="3">
        <f t="shared" si="0"/>
        <v>47</v>
      </c>
      <c r="E53" s="4"/>
      <c r="F53" s="40">
        <f>IF(A53="pilot",VLOOKUP($B53,input!$A:$G,COLUMN(input!F$1),0),VLOOKUP($B53,input!$A:$E,COLUMN(input!C$1),0))</f>
        <v>2.8734500041381965</v>
      </c>
      <c r="G53" s="40">
        <f t="shared" si="11"/>
        <v>2.7872465040140506</v>
      </c>
      <c r="H53" s="40">
        <f>IF(A53="pilot",VLOOKUP($B53,input!$A:$G,COLUMN(input!G$1),0),VLOOKUP($B53,input!$A:$E,COLUMN(input!D$1),0))</f>
        <v>-9.7104437598525646</v>
      </c>
      <c r="I53" s="28"/>
    </row>
    <row r="54" spans="1:9" x14ac:dyDescent="0.25">
      <c r="A54" s="4" t="s">
        <v>747</v>
      </c>
      <c r="B54" s="3" t="s">
        <v>19</v>
      </c>
      <c r="C54" s="9" t="s">
        <v>124</v>
      </c>
      <c r="D54" s="3">
        <f t="shared" si="0"/>
        <v>48</v>
      </c>
      <c r="E54" s="4"/>
      <c r="F54" s="40">
        <f>IF(A54="pilot",VLOOKUP($B54,input!$A:$G,COLUMN(input!F$1),0),VLOOKUP($B54,input!$A:$E,COLUMN(input!C$1),0))</f>
        <v>4.8416623134283574</v>
      </c>
      <c r="G54" s="40">
        <f t="shared" si="11"/>
        <v>4.6964124440255066</v>
      </c>
      <c r="H54" s="40">
        <f>IF(A54="pilot",VLOOKUP($B54,input!$A:$G,COLUMN(input!G$1),0),VLOOKUP($B54,input!$A:$E,COLUMN(input!D$1),0))</f>
        <v>-23.735628848451711</v>
      </c>
      <c r="I54" s="28"/>
    </row>
    <row r="55" spans="1:9" x14ac:dyDescent="0.25">
      <c r="A55" s="4" t="s">
        <v>747</v>
      </c>
      <c r="B55" s="3" t="s">
        <v>20</v>
      </c>
      <c r="C55" s="9" t="s">
        <v>125</v>
      </c>
      <c r="D55" s="3">
        <f t="shared" si="0"/>
        <v>49</v>
      </c>
      <c r="E55" s="4"/>
      <c r="F55" s="40">
        <f>IF(A55="pilot",VLOOKUP($B55,input!$A:$G,COLUMN(input!F$1),0),VLOOKUP($B55,input!$A:$E,COLUMN(input!C$1),0))</f>
        <v>2.682583732626127</v>
      </c>
      <c r="G55" s="40">
        <f t="shared" si="11"/>
        <v>2.6021062206473431</v>
      </c>
      <c r="H55" s="40">
        <f>IF(A55="pilot",VLOOKUP($B55,input!$A:$G,COLUMN(input!G$1),0),VLOOKUP($B55,input!$A:$E,COLUMN(input!D$1),0))</f>
        <v>-3.3225237107026055</v>
      </c>
      <c r="I55" s="28"/>
    </row>
    <row r="56" spans="1:9" x14ac:dyDescent="0.25">
      <c r="A56" s="4" t="s">
        <v>747</v>
      </c>
      <c r="B56" s="3" t="s">
        <v>21</v>
      </c>
      <c r="C56" s="9" t="s">
        <v>126</v>
      </c>
      <c r="D56" s="3">
        <f t="shared" si="0"/>
        <v>50</v>
      </c>
      <c r="E56" s="4"/>
      <c r="F56" s="40">
        <f>IF(A56="pilot",VLOOKUP($B56,input!$A:$G,COLUMN(input!F$1),0),VLOOKUP($B56,input!$A:$E,COLUMN(input!C$1),0))</f>
        <v>3.5708667989493184</v>
      </c>
      <c r="G56" s="40">
        <f t="shared" si="11"/>
        <v>3.4637407949808385</v>
      </c>
      <c r="H56" s="40">
        <f>IF(A56="pilot",VLOOKUP($B56,input!$A:$G,COLUMN(input!G$1),0),VLOOKUP($B56,input!$A:$E,COLUMN(input!D$1),0))</f>
        <v>-8.9208247090751769</v>
      </c>
      <c r="I56" s="28"/>
    </row>
    <row r="57" spans="1:9" x14ac:dyDescent="0.25">
      <c r="A57" s="4" t="s">
        <v>747</v>
      </c>
      <c r="B57" s="3" t="s">
        <v>25</v>
      </c>
      <c r="C57" s="9" t="s">
        <v>130</v>
      </c>
      <c r="D57" s="3">
        <f t="shared" si="0"/>
        <v>51</v>
      </c>
      <c r="E57" s="4"/>
      <c r="F57" s="40">
        <f>IF(A57="pilot",VLOOKUP($B57,input!$A:$G,COLUMN(input!F$1),0),VLOOKUP($B57,input!$A:$E,COLUMN(input!C$1),0))</f>
        <v>72.436398588400607</v>
      </c>
      <c r="G57" s="40">
        <f t="shared" si="11"/>
        <v>70.263306630748588</v>
      </c>
      <c r="H57" s="40">
        <f>IF(A57="pilot",VLOOKUP($B57,input!$A:$G,COLUMN(input!G$1),0),VLOOKUP($B57,input!$A:$E,COLUMN(input!D$1),0))</f>
        <v>-12.014141229649201</v>
      </c>
      <c r="I57" s="28"/>
    </row>
    <row r="58" spans="1:9" x14ac:dyDescent="0.25">
      <c r="A58" s="4" t="s">
        <v>747</v>
      </c>
      <c r="B58" s="3" t="s">
        <v>588</v>
      </c>
      <c r="C58" s="9" t="s">
        <v>722</v>
      </c>
      <c r="D58" s="3">
        <f t="shared" si="0"/>
        <v>52</v>
      </c>
      <c r="E58" s="4"/>
      <c r="F58" s="40">
        <f>IF(A58="pilot",VLOOKUP($B58,input!$A:$G,COLUMN(input!F$1),0),VLOOKUP($B58,input!$A:$E,COLUMN(input!C$1),0))</f>
        <v>2.1823825152872596</v>
      </c>
      <c r="G58" s="40">
        <f t="shared" si="11"/>
        <v>2.1169110398286417</v>
      </c>
      <c r="H58" s="40">
        <f>IF(A58="pilot",VLOOKUP($B58,input!$A:$G,COLUMN(input!G$1),0),VLOOKUP($B58,input!$A:$E,COLUMN(input!D$1),0))</f>
        <v>-10.683578210872705</v>
      </c>
      <c r="I58" s="28"/>
    </row>
    <row r="59" spans="1:9" x14ac:dyDescent="0.25">
      <c r="A59" s="4" t="s">
        <v>747</v>
      </c>
      <c r="B59" s="3" t="s">
        <v>22</v>
      </c>
      <c r="C59" s="9" t="s">
        <v>127</v>
      </c>
      <c r="D59" s="3">
        <f t="shared" si="0"/>
        <v>53</v>
      </c>
      <c r="E59" s="4"/>
      <c r="F59" s="40">
        <f>IF(A59="pilot",VLOOKUP($B59,input!$A:$G,COLUMN(input!F$1),0),VLOOKUP($B59,input!$A:$E,COLUMN(input!C$1),0))</f>
        <v>3.6850486703077974</v>
      </c>
      <c r="G59" s="40">
        <f t="shared" si="11"/>
        <v>3.5744972101985635</v>
      </c>
      <c r="H59" s="40">
        <f>IF(A59="pilot",VLOOKUP($B59,input!$A:$G,COLUMN(input!G$1),0),VLOOKUP($B59,input!$A:$E,COLUMN(input!D$1),0))</f>
        <v>-8.3871806392173891</v>
      </c>
      <c r="I59" s="28"/>
    </row>
    <row r="60" spans="1:9" x14ac:dyDescent="0.25">
      <c r="A60" s="4" t="s">
        <v>747</v>
      </c>
      <c r="B60" s="3" t="s">
        <v>26</v>
      </c>
      <c r="C60" s="9" t="s">
        <v>131</v>
      </c>
      <c r="D60" s="3">
        <f t="shared" si="0"/>
        <v>54</v>
      </c>
      <c r="E60" s="4"/>
      <c r="F60" s="40">
        <f>IF(A60="pilot",VLOOKUP($B60,input!$A:$G,COLUMN(input!F$1),0),VLOOKUP($B60,input!$A:$E,COLUMN(input!C$1),0))</f>
        <v>41.611624758644389</v>
      </c>
      <c r="G60" s="40">
        <f t="shared" si="11"/>
        <v>40.363276015885056</v>
      </c>
      <c r="H60" s="40">
        <f>IF(A60="pilot",VLOOKUP($B60,input!$A:$G,COLUMN(input!G$1),0),VLOOKUP($B60,input!$A:$E,COLUMN(input!D$1),0))</f>
        <v>7.7548553540110587</v>
      </c>
      <c r="I60" s="28"/>
    </row>
    <row r="61" spans="1:9" x14ac:dyDescent="0.25">
      <c r="A61" s="4" t="s">
        <v>747</v>
      </c>
      <c r="B61" s="3" t="s">
        <v>24</v>
      </c>
      <c r="C61" s="9" t="s">
        <v>129</v>
      </c>
      <c r="D61" s="3">
        <f t="shared" si="0"/>
        <v>55</v>
      </c>
      <c r="E61" s="4"/>
      <c r="F61" s="40">
        <f>IF(A61="pilot",VLOOKUP($B61,input!$A:$G,COLUMN(input!F$1),0),VLOOKUP($B61,input!$A:$E,COLUMN(input!C$1),0))</f>
        <v>3.1097172472246468</v>
      </c>
      <c r="G61" s="40">
        <f t="shared" si="11"/>
        <v>3.0164257298079074</v>
      </c>
      <c r="H61" s="40">
        <f>IF(A61="pilot",VLOOKUP($B61,input!$A:$G,COLUMN(input!G$1),0),VLOOKUP($B61,input!$A:$E,COLUMN(input!D$1),0))</f>
        <v>-1.4957366685938933</v>
      </c>
      <c r="I61" s="28"/>
    </row>
    <row r="62" spans="1:9" ht="16.5" thickBot="1" x14ac:dyDescent="0.3">
      <c r="A62" s="4" t="s">
        <v>747</v>
      </c>
      <c r="B62" s="3" t="s">
        <v>23</v>
      </c>
      <c r="C62" s="9" t="s">
        <v>128</v>
      </c>
      <c r="D62" s="3">
        <f t="shared" si="0"/>
        <v>56</v>
      </c>
      <c r="E62" s="4"/>
      <c r="F62" s="40">
        <f>IF(A62="pilot",VLOOKUP($B62,input!$A:$G,COLUMN(input!F$1),0),VLOOKUP($B62,input!$A:$E,COLUMN(input!C$1),0))</f>
        <v>1.9578460457196514</v>
      </c>
      <c r="G62" s="40">
        <f t="shared" si="11"/>
        <v>1.8991106643480617</v>
      </c>
      <c r="H62" s="40">
        <f>IF(A62="pilot",VLOOKUP($B62,input!$A:$G,COLUMN(input!G$1),0),VLOOKUP($B62,input!$A:$E,COLUMN(input!D$1),0))</f>
        <v>-2.7299646706811962</v>
      </c>
      <c r="I62" s="28"/>
    </row>
    <row r="63" spans="1:9" ht="17.25" thickTop="1" thickBot="1" x14ac:dyDescent="0.3">
      <c r="B63" s="11" t="s">
        <v>747</v>
      </c>
      <c r="C63" s="11" t="s">
        <v>750</v>
      </c>
      <c r="D63" s="3">
        <f t="shared" si="0"/>
        <v>57</v>
      </c>
      <c r="E63" s="11"/>
      <c r="F63" s="30">
        <f>SUM(F52:F62)</f>
        <v>259.97042691541202</v>
      </c>
      <c r="G63" s="30">
        <f t="shared" ref="G63:H63" si="12">SUM(G52:G62)</f>
        <v>252.17131410794968</v>
      </c>
      <c r="H63" s="30">
        <f t="shared" si="12"/>
        <v>-90.920495937416504</v>
      </c>
      <c r="I63" s="31">
        <f>IF(B63="pilot",0,IF(H63&gt;0, 0, IF((1-(F63/(F63-H63)))&gt;0.5, 0.5, (1-(F63/(F63-H63))))))</f>
        <v>0</v>
      </c>
    </row>
    <row r="64" spans="1:9" ht="16.5" thickTop="1" x14ac:dyDescent="0.25">
      <c r="C64" s="9" t="s">
        <v>640</v>
      </c>
      <c r="D64" s="3">
        <f t="shared" si="0"/>
        <v>58</v>
      </c>
      <c r="E64" s="4"/>
      <c r="F64" s="40"/>
      <c r="G64" s="40"/>
      <c r="H64" s="40"/>
      <c r="I64" s="28"/>
    </row>
    <row r="65" spans="2:9" x14ac:dyDescent="0.25">
      <c r="B65" s="3" t="s">
        <v>613</v>
      </c>
      <c r="C65" s="9" t="s">
        <v>696</v>
      </c>
      <c r="D65" s="3">
        <f t="shared" si="0"/>
        <v>59</v>
      </c>
      <c r="E65" s="4"/>
      <c r="F65" s="40">
        <f>IF(A65="pilot",VLOOKUP($B65,input!$A:$G,COLUMN(input!F$1),0),VLOOKUP($B65,input!$A:$E,COLUMN(input!C$1),0))</f>
        <v>3.513124702434486</v>
      </c>
      <c r="G65" s="40">
        <f t="shared" ref="G65:G71" si="13">IF(A65="Pilot",0.97,0.925)*F65</f>
        <v>3.2496403497518997</v>
      </c>
      <c r="H65" s="40">
        <f>IF(A65="pilot",VLOOKUP($B65,input!$A:$G,COLUMN(input!G$1),0),VLOOKUP($B65,input!$A:$E,COLUMN(input!D$1),0))</f>
        <v>-10.670519311738605</v>
      </c>
      <c r="I65" s="28"/>
    </row>
    <row r="66" spans="2:9" x14ac:dyDescent="0.25">
      <c r="B66" s="3" t="s">
        <v>578</v>
      </c>
      <c r="C66" s="9" t="s">
        <v>672</v>
      </c>
      <c r="D66" s="3">
        <f t="shared" si="0"/>
        <v>60</v>
      </c>
      <c r="E66" s="4"/>
      <c r="F66" s="40">
        <f>IF(A66="pilot",VLOOKUP($B66,input!$A:$G,COLUMN(input!F$1),0),VLOOKUP($B66,input!$A:$E,COLUMN(input!C$1),0))</f>
        <v>72.20624253235799</v>
      </c>
      <c r="G66" s="40">
        <f t="shared" si="13"/>
        <v>66.790774342431149</v>
      </c>
      <c r="H66" s="40">
        <f>IF(A66="pilot",VLOOKUP($B66,input!$A:$G,COLUMN(input!G$1),0),VLOOKUP($B66,input!$A:$E,COLUMN(input!D$1),0))</f>
        <v>60.374923412527394</v>
      </c>
      <c r="I66" s="28"/>
    </row>
    <row r="67" spans="2:9" x14ac:dyDescent="0.25">
      <c r="B67" s="3" t="s">
        <v>624</v>
      </c>
      <c r="C67" s="9" t="s">
        <v>723</v>
      </c>
      <c r="D67" s="3">
        <f t="shared" si="0"/>
        <v>61</v>
      </c>
      <c r="E67" s="4"/>
      <c r="F67" s="40">
        <f>IF(A67="pilot",VLOOKUP($B67,input!$A:$G,COLUMN(input!F$1),0),VLOOKUP($B67,input!$A:$E,COLUMN(input!C$1),0))</f>
        <v>7.467982048557869</v>
      </c>
      <c r="G67" s="40">
        <f t="shared" si="13"/>
        <v>6.9078833949160288</v>
      </c>
      <c r="H67" s="40">
        <f>IF(A67="pilot",VLOOKUP($B67,input!$A:$G,COLUMN(input!G$1),0),VLOOKUP($B67,input!$A:$E,COLUMN(input!D$1),0))</f>
        <v>4.971386366062279</v>
      </c>
      <c r="I67" s="28"/>
    </row>
    <row r="68" spans="2:9" x14ac:dyDescent="0.25">
      <c r="B68" s="3" t="s">
        <v>614</v>
      </c>
      <c r="C68" s="9" t="s">
        <v>697</v>
      </c>
      <c r="D68" s="3">
        <f t="shared" si="0"/>
        <v>62</v>
      </c>
      <c r="E68" s="4"/>
      <c r="F68" s="40">
        <f>IF(A68="pilot",VLOOKUP($B68,input!$A:$G,COLUMN(input!F$1),0),VLOOKUP($B68,input!$A:$E,COLUMN(input!C$1),0))</f>
        <v>3.6740849744609831</v>
      </c>
      <c r="G68" s="40">
        <f t="shared" si="13"/>
        <v>3.3985286013764098</v>
      </c>
      <c r="H68" s="40">
        <f>IF(A68="pilot",VLOOKUP($B68,input!$A:$G,COLUMN(input!G$1),0),VLOOKUP($B68,input!$A:$E,COLUMN(input!D$1),0))</f>
        <v>-5.4933340026305908</v>
      </c>
      <c r="I68" s="28"/>
    </row>
    <row r="69" spans="2:9" x14ac:dyDescent="0.25">
      <c r="B69" s="3" t="s">
        <v>615</v>
      </c>
      <c r="C69" s="9" t="s">
        <v>698</v>
      </c>
      <c r="D69" s="3">
        <f t="shared" si="0"/>
        <v>63</v>
      </c>
      <c r="E69" s="4"/>
      <c r="F69" s="40">
        <f>IF(A69="pilot",VLOOKUP($B69,input!$A:$G,COLUMN(input!F$1),0),VLOOKUP($B69,input!$A:$E,COLUMN(input!C$1),0))</f>
        <v>2.1574620211197453</v>
      </c>
      <c r="G69" s="40">
        <f t="shared" si="13"/>
        <v>1.9956523695357644</v>
      </c>
      <c r="H69" s="40">
        <f>IF(A69="pilot",VLOOKUP($B69,input!$A:$G,COLUMN(input!G$1),0),VLOOKUP($B69,input!$A:$E,COLUMN(input!D$1),0))</f>
        <v>-7.5107416928039283</v>
      </c>
      <c r="I69" s="28"/>
    </row>
    <row r="70" spans="2:9" x14ac:dyDescent="0.25">
      <c r="B70" s="3" t="s">
        <v>616</v>
      </c>
      <c r="C70" s="9" t="s">
        <v>699</v>
      </c>
      <c r="D70" s="3">
        <f t="shared" si="0"/>
        <v>64</v>
      </c>
      <c r="E70" s="4"/>
      <c r="F70" s="40">
        <f>IF(A70="pilot",VLOOKUP($B70,input!$A:$G,COLUMN(input!F$1),0),VLOOKUP($B70,input!$A:$E,COLUMN(input!C$1),0))</f>
        <v>2.2849590496508765</v>
      </c>
      <c r="G70" s="40">
        <f t="shared" si="13"/>
        <v>2.1135871209270607</v>
      </c>
      <c r="H70" s="40">
        <f>IF(A70="pilot",VLOOKUP($B70,input!$A:$G,COLUMN(input!G$1),0),VLOOKUP($B70,input!$A:$E,COLUMN(input!D$1),0))</f>
        <v>-4.9174146548346176</v>
      </c>
      <c r="I70" s="28"/>
    </row>
    <row r="71" spans="2:9" ht="16.5" thickBot="1" x14ac:dyDescent="0.3">
      <c r="B71" s="3" t="s">
        <v>617</v>
      </c>
      <c r="C71" s="9" t="s">
        <v>700</v>
      </c>
      <c r="D71" s="3">
        <f t="shared" si="0"/>
        <v>65</v>
      </c>
      <c r="E71" s="4"/>
      <c r="F71" s="40">
        <f>IF(A71="pilot",VLOOKUP($B71,input!$A:$G,COLUMN(input!F$1),0),VLOOKUP($B71,input!$A:$E,COLUMN(input!C$1),0))</f>
        <v>2.840440549233441</v>
      </c>
      <c r="G71" s="40">
        <f t="shared" si="13"/>
        <v>2.6274075080409331</v>
      </c>
      <c r="H71" s="40">
        <f>IF(A71="pilot",VLOOKUP($B71,input!$A:$G,COLUMN(input!G$1),0),VLOOKUP($B71,input!$A:$E,COLUMN(input!D$1),0))</f>
        <v>-9.5247419453021571</v>
      </c>
      <c r="I71" s="28"/>
    </row>
    <row r="72" spans="2:9" ht="17.25" thickTop="1" thickBot="1" x14ac:dyDescent="0.3">
      <c r="B72" s="11"/>
      <c r="C72" s="11" t="s">
        <v>676</v>
      </c>
      <c r="D72" s="3">
        <f t="shared" ref="D72:D138" si="14">D71+1</f>
        <v>66</v>
      </c>
      <c r="E72" s="11"/>
      <c r="F72" s="30">
        <f>SUM(F65:F71)</f>
        <v>94.144295877815381</v>
      </c>
      <c r="G72" s="30">
        <f t="shared" ref="G72:H72" si="15">SUM(G65:G71)</f>
        <v>87.083473686979247</v>
      </c>
      <c r="H72" s="30">
        <f t="shared" si="15"/>
        <v>27.229558171279781</v>
      </c>
      <c r="I72" s="31">
        <f>IF(B72="pilot",0,IF(H72&gt;0, 0, IF((1-(F72/(F72-H72)))&gt;0.5, 0.5, (1-(F72/(F72-H72))))))</f>
        <v>0</v>
      </c>
    </row>
    <row r="73" spans="2:9" ht="16.5" thickTop="1" x14ac:dyDescent="0.25">
      <c r="C73" s="9" t="s">
        <v>640</v>
      </c>
      <c r="D73" s="3">
        <f t="shared" si="14"/>
        <v>67</v>
      </c>
      <c r="E73" s="4"/>
      <c r="F73" s="40"/>
      <c r="G73" s="40"/>
      <c r="H73" s="40"/>
      <c r="I73" s="28"/>
    </row>
    <row r="74" spans="2:9" x14ac:dyDescent="0.25">
      <c r="B74" s="3" t="s">
        <v>268</v>
      </c>
      <c r="C74" s="9" t="s">
        <v>353</v>
      </c>
      <c r="D74" s="3">
        <f t="shared" si="14"/>
        <v>68</v>
      </c>
      <c r="E74" s="4"/>
      <c r="F74" s="40">
        <f>IF(A74="pilot",VLOOKUP($B74,input!$A:$G,COLUMN(input!F$1),0),VLOOKUP($B74,input!$A:$E,COLUMN(input!C$1),0))</f>
        <v>5.4843806584747083</v>
      </c>
      <c r="G74" s="40">
        <f t="shared" ref="G74:G88" si="16">IF(A74="Pilot",0.97,0.925)*F74</f>
        <v>5.0730521090891054</v>
      </c>
      <c r="H74" s="40">
        <f>IF(A74="pilot",VLOOKUP($B74,input!$A:$G,COLUMN(input!G$1),0),VLOOKUP($B74,input!$A:$E,COLUMN(input!D$1),0))</f>
        <v>-24.715175787484448</v>
      </c>
      <c r="I74" s="28"/>
    </row>
    <row r="75" spans="2:9" x14ac:dyDescent="0.25">
      <c r="B75" s="3" t="s">
        <v>233</v>
      </c>
      <c r="C75" s="9" t="s">
        <v>318</v>
      </c>
      <c r="D75" s="3">
        <f t="shared" si="14"/>
        <v>69</v>
      </c>
      <c r="E75" s="4"/>
      <c r="F75" s="40">
        <f>IF(A75="pilot",VLOOKUP($B75,input!$A:$G,COLUMN(input!F$1),0),VLOOKUP($B75,input!$A:$E,COLUMN(input!C$1),0))</f>
        <v>3.3541602309897587</v>
      </c>
      <c r="G75" s="40">
        <f t="shared" si="16"/>
        <v>3.102598213665527</v>
      </c>
      <c r="H75" s="40">
        <f>IF(A75="pilot",VLOOKUP($B75,input!$A:$G,COLUMN(input!G$1),0),VLOOKUP($B75,input!$A:$E,COLUMN(input!D$1),0))</f>
        <v>-12.724856445608923</v>
      </c>
      <c r="I75" s="28"/>
    </row>
    <row r="76" spans="2:9" x14ac:dyDescent="0.25">
      <c r="B76" s="3" t="s">
        <v>234</v>
      </c>
      <c r="C76" s="9" t="s">
        <v>319</v>
      </c>
      <c r="D76" s="3">
        <f t="shared" si="14"/>
        <v>70</v>
      </c>
      <c r="E76" s="4"/>
      <c r="F76" s="40">
        <f>IF(A76="pilot",VLOOKUP($B76,input!$A:$G,COLUMN(input!F$1),0),VLOOKUP($B76,input!$A:$E,COLUMN(input!C$1),0))</f>
        <v>1.5960627520210626</v>
      </c>
      <c r="G76" s="40">
        <f t="shared" si="16"/>
        <v>1.4763580456194829</v>
      </c>
      <c r="H76" s="40">
        <f>IF(A76="pilot",VLOOKUP($B76,input!$A:$G,COLUMN(input!G$1),0),VLOOKUP($B76,input!$A:$E,COLUMN(input!D$1),0))</f>
        <v>-9.754229191390861</v>
      </c>
      <c r="I76" s="28"/>
    </row>
    <row r="77" spans="2:9" x14ac:dyDescent="0.25">
      <c r="B77" s="3" t="s">
        <v>235</v>
      </c>
      <c r="C77" s="9" t="s">
        <v>320</v>
      </c>
      <c r="D77" s="3">
        <f t="shared" si="14"/>
        <v>71</v>
      </c>
      <c r="E77" s="4"/>
      <c r="F77" s="40">
        <f>IF(A77="pilot",VLOOKUP($B77,input!$A:$G,COLUMN(input!F$1),0),VLOOKUP($B77,input!$A:$E,COLUMN(input!C$1),0))</f>
        <v>2.1770603854753068</v>
      </c>
      <c r="G77" s="40">
        <f t="shared" si="16"/>
        <v>2.0137808565646589</v>
      </c>
      <c r="H77" s="40">
        <f>IF(A77="pilot",VLOOKUP($B77,input!$A:$G,COLUMN(input!G$1),0),VLOOKUP($B77,input!$A:$E,COLUMN(input!D$1),0))</f>
        <v>-3.7187389438860028</v>
      </c>
      <c r="I77" s="28"/>
    </row>
    <row r="78" spans="2:9" x14ac:dyDescent="0.25">
      <c r="B78" s="3" t="s">
        <v>633</v>
      </c>
      <c r="C78" s="9" t="s">
        <v>701</v>
      </c>
      <c r="D78" s="3">
        <f t="shared" si="14"/>
        <v>72</v>
      </c>
      <c r="E78" s="4"/>
      <c r="F78" s="40">
        <f>IF(A78="pilot",VLOOKUP($B78,input!$A:$G,COLUMN(input!F$1),0),VLOOKUP($B78,input!$A:$E,COLUMN(input!C$1),0))</f>
        <v>3.2783665644127158</v>
      </c>
      <c r="G78" s="40">
        <f t="shared" si="16"/>
        <v>3.0324890720817623</v>
      </c>
      <c r="H78" s="40">
        <f>IF(A78="pilot",VLOOKUP($B78,input!$A:$G,COLUMN(input!G$1),0),VLOOKUP($B78,input!$A:$E,COLUMN(input!D$1),0))</f>
        <v>-26.490240060110104</v>
      </c>
      <c r="I78" s="28"/>
    </row>
    <row r="79" spans="2:9" x14ac:dyDescent="0.25">
      <c r="B79" s="3" t="s">
        <v>236</v>
      </c>
      <c r="C79" s="9" t="s">
        <v>321</v>
      </c>
      <c r="D79" s="3">
        <f t="shared" si="14"/>
        <v>73</v>
      </c>
      <c r="E79" s="4"/>
      <c r="F79" s="40">
        <f>IF(A79="pilot",VLOOKUP($B79,input!$A:$G,COLUMN(input!F$1),0),VLOOKUP($B79,input!$A:$E,COLUMN(input!C$1),0))</f>
        <v>4.1621575089771676</v>
      </c>
      <c r="G79" s="40">
        <f t="shared" si="16"/>
        <v>3.8499956958038801</v>
      </c>
      <c r="H79" s="40">
        <f>IF(A79="pilot",VLOOKUP($B79,input!$A:$G,COLUMN(input!G$1),0),VLOOKUP($B79,input!$A:$E,COLUMN(input!D$1),0))</f>
        <v>-19.297901974163828</v>
      </c>
      <c r="I79" s="28"/>
    </row>
    <row r="80" spans="2:9" x14ac:dyDescent="0.25">
      <c r="B80" s="3" t="s">
        <v>237</v>
      </c>
      <c r="C80" s="9" t="s">
        <v>322</v>
      </c>
      <c r="D80" s="3">
        <f t="shared" si="14"/>
        <v>74</v>
      </c>
      <c r="E80" s="4"/>
      <c r="F80" s="40">
        <f>IF(A80="pilot",VLOOKUP($B80,input!$A:$G,COLUMN(input!F$1),0),VLOOKUP($B80,input!$A:$E,COLUMN(input!C$1),0))</f>
        <v>3.203467405557042</v>
      </c>
      <c r="G80" s="40">
        <f t="shared" si="16"/>
        <v>2.963207350140264</v>
      </c>
      <c r="H80" s="40">
        <f>IF(A80="pilot",VLOOKUP($B80,input!$A:$G,COLUMN(input!G$1),0),VLOOKUP($B80,input!$A:$E,COLUMN(input!D$1),0))</f>
        <v>-10.438963886128835</v>
      </c>
      <c r="I80" s="28"/>
    </row>
    <row r="81" spans="1:9" x14ac:dyDescent="0.25">
      <c r="B81" s="3" t="s">
        <v>232</v>
      </c>
      <c r="C81" s="9" t="s">
        <v>317</v>
      </c>
      <c r="D81" s="3">
        <f t="shared" si="14"/>
        <v>75</v>
      </c>
      <c r="E81" s="4"/>
      <c r="F81" s="40">
        <f>IF(A81="pilot",VLOOKUP($B81,input!$A:$G,COLUMN(input!F$1),0),VLOOKUP($B81,input!$A:$E,COLUMN(input!C$1),0))</f>
        <v>169.91062379301866</v>
      </c>
      <c r="G81" s="40">
        <f t="shared" si="16"/>
        <v>157.16732700854226</v>
      </c>
      <c r="H81" s="40">
        <f>IF(A81="pilot",VLOOKUP($B81,input!$A:$G,COLUMN(input!G$1),0),VLOOKUP($B81,input!$A:$E,COLUMN(input!D$1),0))</f>
        <v>127.81219794977945</v>
      </c>
      <c r="I81" s="28"/>
    </row>
    <row r="82" spans="1:9" x14ac:dyDescent="0.25">
      <c r="B82" s="3" t="s">
        <v>240</v>
      </c>
      <c r="C82" s="3" t="s">
        <v>325</v>
      </c>
      <c r="D82" s="3">
        <f t="shared" si="14"/>
        <v>76</v>
      </c>
      <c r="E82" s="4"/>
      <c r="F82" s="40">
        <f>IF(A82="pilot",VLOOKUP($B82,input!$A:$G,COLUMN(input!F$1),0),VLOOKUP($B82,input!$A:$E,COLUMN(input!C$1),0))</f>
        <v>15.890215697783777</v>
      </c>
      <c r="G82" s="40">
        <f t="shared" si="16"/>
        <v>14.698449520449994</v>
      </c>
      <c r="H82" s="40">
        <f>IF(A82="pilot",VLOOKUP($B82,input!$A:$G,COLUMN(input!G$1),0),VLOOKUP($B82,input!$A:$E,COLUMN(input!D$1),0))</f>
        <v>9.6712148993587395</v>
      </c>
      <c r="I82" s="28"/>
    </row>
    <row r="83" spans="1:9" x14ac:dyDescent="0.25">
      <c r="B83" s="3" t="s">
        <v>445</v>
      </c>
      <c r="C83" s="9" t="s">
        <v>702</v>
      </c>
      <c r="D83" s="3">
        <f t="shared" si="14"/>
        <v>77</v>
      </c>
      <c r="E83" s="4"/>
      <c r="F83" s="40">
        <f>IF(A83="pilot",VLOOKUP($B83,input!$A:$G,COLUMN(input!F$1),0),VLOOKUP($B83,input!$A:$E,COLUMN(input!C$1),0))</f>
        <v>2.9994572788052167</v>
      </c>
      <c r="G83" s="40">
        <f t="shared" si="16"/>
        <v>2.7744979828948257</v>
      </c>
      <c r="H83" s="40">
        <f>IF(A83="pilot",VLOOKUP($B83,input!$A:$G,COLUMN(input!G$1),0),VLOOKUP($B83,input!$A:$E,COLUMN(input!D$1),0))</f>
        <v>-15.182000577183905</v>
      </c>
      <c r="I83" s="28"/>
    </row>
    <row r="84" spans="1:9" x14ac:dyDescent="0.25">
      <c r="B84" s="3" t="s">
        <v>242</v>
      </c>
      <c r="C84" s="9" t="s">
        <v>327</v>
      </c>
      <c r="D84" s="3">
        <f t="shared" si="14"/>
        <v>78</v>
      </c>
      <c r="E84" s="4"/>
      <c r="F84" s="40">
        <f>IF(A84="pilot",VLOOKUP($B84,input!$A:$G,COLUMN(input!F$1),0),VLOOKUP($B84,input!$A:$E,COLUMN(input!C$1),0))</f>
        <v>1.4741346044812669</v>
      </c>
      <c r="G84" s="40">
        <f t="shared" si="16"/>
        <v>1.3635745091451719</v>
      </c>
      <c r="H84" s="40">
        <f>IF(A84="pilot",VLOOKUP($B84,input!$A:$G,COLUMN(input!G$1),0),VLOOKUP($B84,input!$A:$E,COLUMN(input!D$1),0))</f>
        <v>-3.7161422387385885</v>
      </c>
      <c r="I84" s="28"/>
    </row>
    <row r="85" spans="1:9" x14ac:dyDescent="0.25">
      <c r="B85" s="3" t="s">
        <v>238</v>
      </c>
      <c r="C85" s="9" t="s">
        <v>323</v>
      </c>
      <c r="D85" s="3">
        <f t="shared" si="14"/>
        <v>79</v>
      </c>
      <c r="E85" s="4"/>
      <c r="F85" s="40">
        <f>IF(A85="pilot",VLOOKUP($B85,input!$A:$G,COLUMN(input!F$1),0),VLOOKUP($B85,input!$A:$E,COLUMN(input!C$1),0))</f>
        <v>1.6716350600042365</v>
      </c>
      <c r="G85" s="40">
        <f t="shared" si="16"/>
        <v>1.5462624305039188</v>
      </c>
      <c r="H85" s="40">
        <f>IF(A85="pilot",VLOOKUP($B85,input!$A:$G,COLUMN(input!G$1),0),VLOOKUP($B85,input!$A:$E,COLUMN(input!D$1),0))</f>
        <v>-4.9770359360143344</v>
      </c>
      <c r="I85" s="28"/>
    </row>
    <row r="86" spans="1:9" x14ac:dyDescent="0.25">
      <c r="B86" s="3" t="s">
        <v>589</v>
      </c>
      <c r="C86" s="9" t="s">
        <v>742</v>
      </c>
      <c r="D86" s="3">
        <f t="shared" si="14"/>
        <v>80</v>
      </c>
      <c r="E86" s="4"/>
      <c r="F86" s="40">
        <f>IF(A86="pilot",VLOOKUP($B86,input!$A:$G,COLUMN(input!F$1),0),VLOOKUP($B86,input!$A:$E,COLUMN(input!C$1),0))</f>
        <v>33.950651814760313</v>
      </c>
      <c r="G86" s="40">
        <f t="shared" si="16"/>
        <v>31.404352928653292</v>
      </c>
      <c r="H86" s="40">
        <f>IF(A86="pilot",VLOOKUP($B86,input!$A:$G,COLUMN(input!G$1),0),VLOOKUP($B86,input!$A:$E,COLUMN(input!D$1),0))</f>
        <v>12.037897468831249</v>
      </c>
      <c r="I86" s="28"/>
    </row>
    <row r="87" spans="1:9" x14ac:dyDescent="0.25">
      <c r="B87" s="3" t="s">
        <v>239</v>
      </c>
      <c r="C87" s="9" t="s">
        <v>324</v>
      </c>
      <c r="D87" s="3">
        <f t="shared" si="14"/>
        <v>81</v>
      </c>
      <c r="E87" s="4"/>
      <c r="F87" s="40">
        <f>IF(A87="pilot",VLOOKUP($B87,input!$A:$G,COLUMN(input!F$1),0),VLOOKUP($B87,input!$A:$E,COLUMN(input!C$1),0))</f>
        <v>4.8663006604174832</v>
      </c>
      <c r="G87" s="40">
        <f t="shared" si="16"/>
        <v>4.5013281108861722</v>
      </c>
      <c r="H87" s="40">
        <f>IF(A87="pilot",VLOOKUP($B87,input!$A:$G,COLUMN(input!G$1),0),VLOOKUP($B87,input!$A:$E,COLUMN(input!D$1),0))</f>
        <v>-5.3553221785545562</v>
      </c>
      <c r="I87" s="28"/>
    </row>
    <row r="88" spans="1:9" ht="16.5" thickBot="1" x14ac:dyDescent="0.3">
      <c r="B88" s="3" t="s">
        <v>241</v>
      </c>
      <c r="C88" s="9" t="s">
        <v>326</v>
      </c>
      <c r="D88" s="3">
        <f t="shared" si="14"/>
        <v>82</v>
      </c>
      <c r="E88" s="4"/>
      <c r="F88" s="40">
        <f>IF(A88="pilot",VLOOKUP($B88,input!$A:$G,COLUMN(input!F$1),0),VLOOKUP($B88,input!$A:$E,COLUMN(input!C$1),0))</f>
        <v>1.4931743168230105</v>
      </c>
      <c r="G88" s="40">
        <f t="shared" si="16"/>
        <v>1.3811862430612847</v>
      </c>
      <c r="H88" s="40">
        <f>IF(A88="pilot",VLOOKUP($B88,input!$A:$G,COLUMN(input!G$1),0),VLOOKUP($B88,input!$A:$E,COLUMN(input!D$1),0))</f>
        <v>-14.866766020244329</v>
      </c>
      <c r="I88" s="28"/>
    </row>
    <row r="89" spans="1:9" ht="17.25" thickTop="1" thickBot="1" x14ac:dyDescent="0.3">
      <c r="B89" s="11"/>
      <c r="C89" s="11" t="s">
        <v>394</v>
      </c>
      <c r="D89" s="3">
        <f t="shared" si="14"/>
        <v>83</v>
      </c>
      <c r="E89" s="11"/>
      <c r="F89" s="30">
        <f>SUM(F74:F85)</f>
        <v>215.20172194000091</v>
      </c>
      <c r="G89" s="30">
        <f t="shared" ref="G89:H89" si="17">SUM(G74:G85)</f>
        <v>199.06159279450085</v>
      </c>
      <c r="H89" s="30">
        <f t="shared" si="17"/>
        <v>6.4681278084283571</v>
      </c>
      <c r="I89" s="31">
        <f>IF(B89="pilot",0,IF(H89&gt;0, 0, IF((1-(F89/(F89-H89)))&gt;0.5, 0.5, (1-(F89/(F89-H89))))))</f>
        <v>0</v>
      </c>
    </row>
    <row r="90" spans="1:9" ht="16.5" thickTop="1" x14ac:dyDescent="0.25">
      <c r="C90" s="9" t="s">
        <v>640</v>
      </c>
      <c r="D90" s="3">
        <f t="shared" si="14"/>
        <v>84</v>
      </c>
      <c r="E90" s="4"/>
      <c r="F90" s="40"/>
      <c r="G90" s="40"/>
      <c r="H90" s="40"/>
      <c r="I90" s="28"/>
    </row>
    <row r="91" spans="1:9" x14ac:dyDescent="0.25">
      <c r="A91" s="4" t="s">
        <v>747</v>
      </c>
      <c r="B91" s="3" t="s">
        <v>29</v>
      </c>
      <c r="C91" s="9" t="s">
        <v>134</v>
      </c>
      <c r="D91" s="3">
        <f t="shared" si="14"/>
        <v>85</v>
      </c>
      <c r="E91" s="4"/>
      <c r="F91" s="40">
        <f>IF(A91="pilot",VLOOKUP($B91,input!$A:$G,COLUMN(input!F$1),0),VLOOKUP($B91,input!$A:$E,COLUMN(input!C$1),0))</f>
        <v>2.835550926411964</v>
      </c>
      <c r="G91" s="40">
        <f t="shared" ref="G91:G97" si="18">IF(A91="Pilot",0.97,0.925)*F91</f>
        <v>2.750484398619605</v>
      </c>
      <c r="H91" s="40">
        <f>IF(A91="pilot",VLOOKUP($B91,input!$A:$G,COLUMN(input!G$1),0),VLOOKUP($B91,input!$A:$E,COLUMN(input!D$1),0))</f>
        <v>-23.465327565158862</v>
      </c>
      <c r="I91" s="28"/>
    </row>
    <row r="92" spans="1:9" x14ac:dyDescent="0.25">
      <c r="A92" s="4" t="s">
        <v>747</v>
      </c>
      <c r="B92" s="3" t="s">
        <v>27</v>
      </c>
      <c r="C92" s="9" t="s">
        <v>132</v>
      </c>
      <c r="D92" s="3">
        <f t="shared" si="14"/>
        <v>86</v>
      </c>
      <c r="E92" s="4"/>
      <c r="F92" s="40">
        <f>IF(A92="pilot",VLOOKUP($B92,input!$A:$G,COLUMN(input!F$1),0),VLOOKUP($B92,input!$A:$E,COLUMN(input!C$1),0))</f>
        <v>2.3909550811748281</v>
      </c>
      <c r="G92" s="40">
        <f t="shared" si="18"/>
        <v>2.3192264287395834</v>
      </c>
      <c r="H92" s="40">
        <f>IF(A92="pilot",VLOOKUP($B92,input!$A:$G,COLUMN(input!G$1),0),VLOOKUP($B92,input!$A:$E,COLUMN(input!D$1),0))</f>
        <v>-13.640425290773484</v>
      </c>
      <c r="I92" s="28"/>
    </row>
    <row r="93" spans="1:9" x14ac:dyDescent="0.25">
      <c r="A93" s="4" t="s">
        <v>747</v>
      </c>
      <c r="B93" s="3" t="s">
        <v>30</v>
      </c>
      <c r="C93" s="9" t="s">
        <v>135</v>
      </c>
      <c r="D93" s="3">
        <f t="shared" si="14"/>
        <v>87</v>
      </c>
      <c r="E93" s="4"/>
      <c r="F93" s="40">
        <f>IF(A93="pilot",VLOOKUP($B93,input!$A:$G,COLUMN(input!F$1),0),VLOOKUP($B93,input!$A:$E,COLUMN(input!C$1),0))</f>
        <v>2.9870802588815839</v>
      </c>
      <c r="G93" s="40">
        <f t="shared" si="18"/>
        <v>2.8974678511151364</v>
      </c>
      <c r="H93" s="40">
        <f>IF(A93="pilot",VLOOKUP($B93,input!$A:$G,COLUMN(input!G$1),0),VLOOKUP($B93,input!$A:$E,COLUMN(input!D$1),0))</f>
        <v>-3.3235366737142278</v>
      </c>
      <c r="I93" s="28"/>
    </row>
    <row r="94" spans="1:9" x14ac:dyDescent="0.25">
      <c r="A94" s="4" t="s">
        <v>747</v>
      </c>
      <c r="B94" s="3" t="s">
        <v>31</v>
      </c>
      <c r="C94" s="9" t="s">
        <v>136</v>
      </c>
      <c r="D94" s="3">
        <f t="shared" si="14"/>
        <v>88</v>
      </c>
      <c r="E94" s="4"/>
      <c r="F94" s="40">
        <f>IF(A94="pilot",VLOOKUP($B94,input!$A:$G,COLUMN(input!F$1),0),VLOOKUP($B94,input!$A:$E,COLUMN(input!C$1),0))</f>
        <v>4.1803079345803029</v>
      </c>
      <c r="G94" s="40">
        <f t="shared" si="18"/>
        <v>4.0548986965428941</v>
      </c>
      <c r="H94" s="40">
        <f>IF(A94="pilot",VLOOKUP($B94,input!$A:$G,COLUMN(input!G$1),0),VLOOKUP($B94,input!$A:$E,COLUMN(input!D$1),0))</f>
        <v>-19.933475089501293</v>
      </c>
      <c r="I94" s="28"/>
    </row>
    <row r="95" spans="1:9" x14ac:dyDescent="0.25">
      <c r="A95" s="4" t="s">
        <v>747</v>
      </c>
      <c r="B95" s="3" t="s">
        <v>32</v>
      </c>
      <c r="C95" s="9" t="s">
        <v>137</v>
      </c>
      <c r="D95" s="3">
        <f t="shared" si="14"/>
        <v>89</v>
      </c>
      <c r="E95" s="4"/>
      <c r="F95" s="40">
        <f>IF(A95="pilot",VLOOKUP($B95,input!$A:$G,COLUMN(input!F$1),0),VLOOKUP($B95,input!$A:$E,COLUMN(input!C$1),0))</f>
        <v>92.269351795089548</v>
      </c>
      <c r="G95" s="40">
        <f t="shared" si="18"/>
        <v>89.501271241236864</v>
      </c>
      <c r="H95" s="40">
        <f>IF(A95="pilot",VLOOKUP($B95,input!$A:$G,COLUMN(input!G$1),0),VLOOKUP($B95,input!$A:$E,COLUMN(input!D$1),0))</f>
        <v>-11.071078395404131</v>
      </c>
      <c r="I95" s="28"/>
    </row>
    <row r="96" spans="1:9" x14ac:dyDescent="0.25">
      <c r="A96" s="4" t="s">
        <v>747</v>
      </c>
      <c r="B96" s="3" t="s">
        <v>28</v>
      </c>
      <c r="C96" s="9" t="s">
        <v>133</v>
      </c>
      <c r="D96" s="3">
        <f t="shared" si="14"/>
        <v>90</v>
      </c>
      <c r="E96" s="4"/>
      <c r="F96" s="40">
        <f>IF(A96="pilot",VLOOKUP($B96,input!$A:$G,COLUMN(input!F$1),0),VLOOKUP($B96,input!$A:$E,COLUMN(input!C$1),0))</f>
        <v>2.3761095772855074</v>
      </c>
      <c r="G96" s="40">
        <f t="shared" si="18"/>
        <v>2.3048262899669423</v>
      </c>
      <c r="H96" s="40">
        <f>IF(A96="pilot",VLOOKUP($B96,input!$A:$G,COLUMN(input!G$1),0),VLOOKUP($B96,input!$A:$E,COLUMN(input!D$1),0))</f>
        <v>-10.242694412894616</v>
      </c>
      <c r="I96" s="28"/>
    </row>
    <row r="97" spans="1:9" ht="16.5" thickBot="1" x14ac:dyDescent="0.3">
      <c r="A97" s="4" t="s">
        <v>747</v>
      </c>
      <c r="B97" s="3" t="s">
        <v>446</v>
      </c>
      <c r="C97" s="9" t="s">
        <v>703</v>
      </c>
      <c r="D97" s="3">
        <f t="shared" si="14"/>
        <v>91</v>
      </c>
      <c r="E97" s="4"/>
      <c r="F97" s="40">
        <f>IF(A97="pilot",VLOOKUP($B97,input!$A:$G,COLUMN(input!F$1),0),VLOOKUP($B97,input!$A:$E,COLUMN(input!C$1),0))</f>
        <v>2.069620741553468</v>
      </c>
      <c r="G97" s="40">
        <f t="shared" si="18"/>
        <v>2.0075321193068638</v>
      </c>
      <c r="H97" s="40">
        <f>IF(A97="pilot",VLOOKUP($B97,input!$A:$G,COLUMN(input!G$1),0),VLOOKUP($B97,input!$A:$E,COLUMN(input!D$1),0))</f>
        <v>-15.799452280235952</v>
      </c>
      <c r="I97" s="28"/>
    </row>
    <row r="98" spans="1:9" ht="17.25" thickTop="1" thickBot="1" x14ac:dyDescent="0.3">
      <c r="B98" s="11" t="s">
        <v>747</v>
      </c>
      <c r="C98" s="11" t="s">
        <v>751</v>
      </c>
      <c r="D98" s="3">
        <f t="shared" si="14"/>
        <v>92</v>
      </c>
      <c r="E98" s="11"/>
      <c r="F98" s="30">
        <f>SUM(F91:F97)</f>
        <v>109.1089763149772</v>
      </c>
      <c r="G98" s="30">
        <f t="shared" ref="G98:H98" si="19">SUM(G91:G97)</f>
        <v>105.83570702552788</v>
      </c>
      <c r="H98" s="30">
        <f t="shared" si="19"/>
        <v>-97.475989707682572</v>
      </c>
      <c r="I98" s="31">
        <f>IF(B98="pilot",0,IF(H98&gt;0, 0, IF((1-(F98/(F98-H98)))&gt;0.5, 0.5, (1-(F98/(F98-H98))))))</f>
        <v>0</v>
      </c>
    </row>
    <row r="99" spans="1:9" ht="16.5" thickTop="1" x14ac:dyDescent="0.25">
      <c r="C99" s="9" t="s">
        <v>640</v>
      </c>
      <c r="D99" s="3">
        <f t="shared" si="14"/>
        <v>93</v>
      </c>
      <c r="E99" s="4"/>
      <c r="F99" s="40"/>
      <c r="G99" s="40"/>
      <c r="H99" s="40"/>
      <c r="I99" s="28"/>
    </row>
    <row r="100" spans="1:9" x14ac:dyDescent="0.25">
      <c r="B100" s="3" t="s">
        <v>0</v>
      </c>
      <c r="C100" s="9" t="s">
        <v>105</v>
      </c>
      <c r="D100" s="3">
        <f t="shared" si="14"/>
        <v>94</v>
      </c>
      <c r="E100" s="4"/>
      <c r="F100" s="40">
        <f>IF(A100="pilot",VLOOKUP($B100,input!$A:$G,COLUMN(input!F$1),0),VLOOKUP($B100,input!$A:$E,COLUMN(input!C$1),0))</f>
        <v>344.57306291148342</v>
      </c>
      <c r="G100" s="40">
        <f t="shared" ref="G100:G107" si="20">IF(A100="Pilot",0.97,0.925)*F100</f>
        <v>318.7300831931222</v>
      </c>
      <c r="H100" s="40">
        <f>IF(A100="pilot",VLOOKUP($B100,input!$A:$G,COLUMN(input!G$1),0),VLOOKUP($B100,input!$A:$E,COLUMN(input!D$1),0))</f>
        <v>147.13645778164411</v>
      </c>
      <c r="I100" s="28"/>
    </row>
    <row r="101" spans="1:9" x14ac:dyDescent="0.25">
      <c r="B101" s="3" t="s">
        <v>2</v>
      </c>
      <c r="C101" s="9" t="s">
        <v>107</v>
      </c>
      <c r="D101" s="3">
        <f t="shared" si="14"/>
        <v>95</v>
      </c>
      <c r="E101" s="4"/>
      <c r="F101" s="40">
        <f>IF(A101="pilot",VLOOKUP($B101,input!$A:$G,COLUMN(input!F$1),0),VLOOKUP($B101,input!$A:$E,COLUMN(input!C$1),0))</f>
        <v>1.6796864441007058</v>
      </c>
      <c r="G101" s="40">
        <f t="shared" si="20"/>
        <v>1.5537099607931528</v>
      </c>
      <c r="H101" s="40">
        <f>IF(A101="pilot",VLOOKUP($B101,input!$A:$G,COLUMN(input!G$1),0),VLOOKUP($B101,input!$A:$E,COLUMN(input!D$1),0))</f>
        <v>-7.9666236506608241</v>
      </c>
      <c r="I101" s="28"/>
    </row>
    <row r="102" spans="1:9" x14ac:dyDescent="0.25">
      <c r="B102" s="3" t="s">
        <v>4</v>
      </c>
      <c r="C102" s="9" t="s">
        <v>109</v>
      </c>
      <c r="D102" s="3">
        <f t="shared" si="14"/>
        <v>96</v>
      </c>
      <c r="E102" s="4"/>
      <c r="F102" s="41">
        <f>IF(A102="pilot",VLOOKUP($B102,input!$A:$G,COLUMN(input!F$1),0),VLOOKUP($B102,input!$A:$E,COLUMN(input!C$1),0))</f>
        <v>2.9296041439016109</v>
      </c>
      <c r="G102" s="40">
        <f t="shared" si="20"/>
        <v>2.7098838331089903</v>
      </c>
      <c r="H102" s="41">
        <f>IF(A102="pilot",VLOOKUP($B102,input!$A:$G,COLUMN(input!G$1),0),VLOOKUP($B102,input!$A:$E,COLUMN(input!D$1),0))</f>
        <v>-9.1071606169536832</v>
      </c>
      <c r="I102" s="29"/>
    </row>
    <row r="103" spans="1:9" x14ac:dyDescent="0.25">
      <c r="B103" s="3" t="s">
        <v>5</v>
      </c>
      <c r="C103" s="9" t="s">
        <v>110</v>
      </c>
      <c r="D103" s="3">
        <f t="shared" si="14"/>
        <v>97</v>
      </c>
      <c r="E103" s="4"/>
      <c r="F103" s="41">
        <f>IF(A103="pilot",VLOOKUP($B103,input!$A:$G,COLUMN(input!F$1),0),VLOOKUP($B103,input!$A:$E,COLUMN(input!C$1),0))</f>
        <v>3.0774866091292927</v>
      </c>
      <c r="G103" s="40">
        <f t="shared" si="20"/>
        <v>2.8466751134445958</v>
      </c>
      <c r="H103" s="41">
        <f>IF(A103="pilot",VLOOKUP($B103,input!$A:$G,COLUMN(input!G$1),0),VLOOKUP($B103,input!$A:$E,COLUMN(input!D$1),0))</f>
        <v>-18.159289739100441</v>
      </c>
      <c r="I103" s="29"/>
    </row>
    <row r="104" spans="1:9" x14ac:dyDescent="0.25">
      <c r="B104" s="3" t="s">
        <v>6</v>
      </c>
      <c r="C104" s="9" t="s">
        <v>111</v>
      </c>
      <c r="D104" s="3">
        <f t="shared" si="14"/>
        <v>98</v>
      </c>
      <c r="E104" s="4"/>
      <c r="F104" s="41">
        <f>IF(A104="pilot",VLOOKUP($B104,input!$A:$G,COLUMN(input!F$1),0),VLOOKUP($B104,input!$A:$E,COLUMN(input!C$1),0))</f>
        <v>2.0361545941395685</v>
      </c>
      <c r="G104" s="40">
        <f t="shared" si="20"/>
        <v>1.8834429995791009</v>
      </c>
      <c r="H104" s="41">
        <f>IF(A104="pilot",VLOOKUP($B104,input!$A:$G,COLUMN(input!G$1),0),VLOOKUP($B104,input!$A:$E,COLUMN(input!D$1),0))</f>
        <v>-11.100044970338452</v>
      </c>
      <c r="I104" s="29"/>
    </row>
    <row r="105" spans="1:9" x14ac:dyDescent="0.25">
      <c r="B105" s="3" t="s">
        <v>3</v>
      </c>
      <c r="C105" s="9" t="s">
        <v>108</v>
      </c>
      <c r="D105" s="3">
        <f t="shared" si="14"/>
        <v>99</v>
      </c>
      <c r="E105" s="4"/>
      <c r="F105" s="41">
        <f>IF(A105="pilot",VLOOKUP($B105,input!$A:$G,COLUMN(input!F$1),0),VLOOKUP($B105,input!$A:$E,COLUMN(input!C$1),0))</f>
        <v>2.1223713357536531</v>
      </c>
      <c r="G105" s="40">
        <f t="shared" si="20"/>
        <v>1.9631934855721291</v>
      </c>
      <c r="H105" s="41">
        <f>IF(A105="pilot",VLOOKUP($B105,input!$A:$G,COLUMN(input!G$1),0),VLOOKUP($B105,input!$A:$E,COLUMN(input!D$1),0))</f>
        <v>-10.774015338532925</v>
      </c>
      <c r="I105" s="29"/>
    </row>
    <row r="106" spans="1:9" x14ac:dyDescent="0.25">
      <c r="B106" s="3" t="s">
        <v>1</v>
      </c>
      <c r="C106" s="9" t="s">
        <v>106</v>
      </c>
      <c r="D106" s="3">
        <f t="shared" si="14"/>
        <v>100</v>
      </c>
      <c r="E106" s="4"/>
      <c r="F106" s="41">
        <f>IF(A106="pilot",VLOOKUP($B106,input!$A:$G,COLUMN(input!F$1),0),VLOOKUP($B106,input!$A:$E,COLUMN(input!C$1),0))</f>
        <v>29.062874905731999</v>
      </c>
      <c r="G106" s="40">
        <f t="shared" si="20"/>
        <v>26.883159287802101</v>
      </c>
      <c r="H106" s="41">
        <f>IF(A106="pilot",VLOOKUP($B106,input!$A:$G,COLUMN(input!G$1),0),VLOOKUP($B106,input!$A:$E,COLUMN(input!D$1),0))</f>
        <v>-20.65655475878954</v>
      </c>
      <c r="I106" s="29"/>
    </row>
    <row r="107" spans="1:9" ht="16.5" thickBot="1" x14ac:dyDescent="0.3">
      <c r="B107" s="3" t="s">
        <v>7</v>
      </c>
      <c r="C107" s="9" t="s">
        <v>112</v>
      </c>
      <c r="D107" s="3">
        <f t="shared" si="14"/>
        <v>101</v>
      </c>
      <c r="E107" s="4"/>
      <c r="F107" s="41">
        <f>IF(A107="pilot",VLOOKUP($B107,input!$A:$G,COLUMN(input!F$1),0),VLOOKUP($B107,input!$A:$E,COLUMN(input!C$1),0))</f>
        <v>2.2494648529925065</v>
      </c>
      <c r="G107" s="40">
        <f t="shared" si="20"/>
        <v>2.0807549890180685</v>
      </c>
      <c r="H107" s="41">
        <f>IF(A107="pilot",VLOOKUP($B107,input!$A:$G,COLUMN(input!G$1),0),VLOOKUP($B107,input!$A:$E,COLUMN(input!D$1),0))</f>
        <v>-9.9683770117724251</v>
      </c>
      <c r="I107" s="29"/>
    </row>
    <row r="108" spans="1:9" ht="17.25" thickTop="1" thickBot="1" x14ac:dyDescent="0.3">
      <c r="B108" s="11"/>
      <c r="C108" s="11" t="s">
        <v>678</v>
      </c>
      <c r="D108" s="3">
        <f t="shared" si="14"/>
        <v>102</v>
      </c>
      <c r="E108" s="11"/>
      <c r="F108" s="30">
        <f>SUM(F100:F107)</f>
        <v>387.7307057972327</v>
      </c>
      <c r="G108" s="30">
        <f t="shared" ref="G108:H108" si="21">SUM(G100:G107)</f>
        <v>358.65090286244032</v>
      </c>
      <c r="H108" s="30">
        <f t="shared" si="21"/>
        <v>59.404391695495825</v>
      </c>
      <c r="I108" s="31">
        <f>IF(B108="pilot",0,IF(H108&gt;0, 0, IF((1-(F108/(F108-H108)))&gt;0.5, 0.5, (1-(F108/(F108-H108))))))</f>
        <v>0</v>
      </c>
    </row>
    <row r="109" spans="1:9" ht="16.5" thickTop="1" x14ac:dyDescent="0.25">
      <c r="C109" s="9" t="s">
        <v>640</v>
      </c>
      <c r="D109" s="3">
        <f t="shared" si="14"/>
        <v>103</v>
      </c>
      <c r="E109" s="4"/>
      <c r="F109" s="41"/>
      <c r="G109" s="41"/>
      <c r="H109" s="41"/>
      <c r="I109" s="29"/>
    </row>
    <row r="110" spans="1:9" x14ac:dyDescent="0.25">
      <c r="B110" s="3" t="s">
        <v>54</v>
      </c>
      <c r="C110" s="9" t="s">
        <v>159</v>
      </c>
      <c r="D110" s="3">
        <f t="shared" si="14"/>
        <v>104</v>
      </c>
      <c r="E110" s="4"/>
      <c r="F110" s="41">
        <f>IF(A110="pilot",VLOOKUP($B110,input!$A:$G,COLUMN(input!F$1),0),VLOOKUP($B110,input!$A:$E,COLUMN(input!C$1),0))</f>
        <v>171.96066575209383</v>
      </c>
      <c r="G110" s="40">
        <f t="shared" ref="G110:G121" si="22">IF(A110="Pilot",0.97,0.925)*F110</f>
        <v>159.06361582068681</v>
      </c>
      <c r="H110" s="41">
        <f>IF(A110="pilot",VLOOKUP($B110,input!$A:$G,COLUMN(input!G$1),0),VLOOKUP($B110,input!$A:$E,COLUMN(input!D$1),0))</f>
        <v>15.420492389435866</v>
      </c>
      <c r="I110" s="29"/>
    </row>
    <row r="111" spans="1:9" x14ac:dyDescent="0.25">
      <c r="B111" s="3" t="s">
        <v>52</v>
      </c>
      <c r="C111" s="9" t="s">
        <v>157</v>
      </c>
      <c r="D111" s="3">
        <f t="shared" si="14"/>
        <v>105</v>
      </c>
      <c r="E111" s="4"/>
      <c r="F111" s="41">
        <f>IF(A111="pilot",VLOOKUP($B111,input!$A:$G,COLUMN(input!F$1),0),VLOOKUP($B111,input!$A:$E,COLUMN(input!C$1),0))</f>
        <v>65.56312386464397</v>
      </c>
      <c r="G111" s="40">
        <f t="shared" si="22"/>
        <v>60.645889574795675</v>
      </c>
      <c r="H111" s="41">
        <f>IF(A111="pilot",VLOOKUP($B111,input!$A:$G,COLUMN(input!G$1),0),VLOOKUP($B111,input!$A:$E,COLUMN(input!D$1),0))</f>
        <v>25.602375226939035</v>
      </c>
      <c r="I111" s="29"/>
    </row>
    <row r="112" spans="1:9" x14ac:dyDescent="0.25">
      <c r="B112" s="3" t="s">
        <v>53</v>
      </c>
      <c r="C112" s="9" t="s">
        <v>158</v>
      </c>
      <c r="D112" s="3">
        <f t="shared" si="14"/>
        <v>106</v>
      </c>
      <c r="E112" s="4"/>
      <c r="F112" s="41">
        <f>IF(A112="pilot",VLOOKUP($B112,input!$A:$G,COLUMN(input!F$1),0),VLOOKUP($B112,input!$A:$E,COLUMN(input!C$1),0))</f>
        <v>34.637860381751175</v>
      </c>
      <c r="G112" s="40">
        <f t="shared" si="22"/>
        <v>32.040020853119834</v>
      </c>
      <c r="H112" s="41">
        <f>IF(A112="pilot",VLOOKUP($B112,input!$A:$G,COLUMN(input!G$1),0),VLOOKUP($B112,input!$A:$E,COLUMN(input!D$1),0))</f>
        <v>10.428977702470947</v>
      </c>
      <c r="I112" s="29"/>
    </row>
    <row r="113" spans="2:9" x14ac:dyDescent="0.25">
      <c r="B113" s="3" t="s">
        <v>230</v>
      </c>
      <c r="C113" s="9" t="s">
        <v>315</v>
      </c>
      <c r="D113" s="3">
        <f t="shared" si="14"/>
        <v>107</v>
      </c>
      <c r="E113" s="4"/>
      <c r="F113" s="41">
        <f>IF(A113="pilot",VLOOKUP($B113,input!$A:$G,COLUMN(input!F$1),0),VLOOKUP($B113,input!$A:$E,COLUMN(input!C$1),0))</f>
        <v>40.916775442648792</v>
      </c>
      <c r="G113" s="40">
        <f t="shared" si="22"/>
        <v>37.848017284450137</v>
      </c>
      <c r="H113" s="41">
        <f>IF(A113="pilot",VLOOKUP($B113,input!$A:$G,COLUMN(input!G$1),0),VLOOKUP($B113,input!$A:$E,COLUMN(input!D$1),0))</f>
        <v>-23.715095233163638</v>
      </c>
      <c r="I113" s="29"/>
    </row>
    <row r="114" spans="2:9" x14ac:dyDescent="0.25">
      <c r="B114" s="3" t="s">
        <v>231</v>
      </c>
      <c r="C114" s="9" t="s">
        <v>724</v>
      </c>
      <c r="D114" s="3">
        <f t="shared" si="14"/>
        <v>108</v>
      </c>
      <c r="E114" s="4"/>
      <c r="F114" s="40">
        <f>IF(A114="pilot",VLOOKUP($B114,input!$A:$G,COLUMN(input!F$1),0),VLOOKUP($B114,input!$A:$E,COLUMN(input!C$1),0))</f>
        <v>50.936509230666132</v>
      </c>
      <c r="G114" s="40">
        <f t="shared" si="22"/>
        <v>47.116271038366172</v>
      </c>
      <c r="H114" s="40">
        <f>IF(A114="pilot",VLOOKUP($B114,input!$A:$G,COLUMN(input!G$1),0),VLOOKUP($B114,input!$A:$E,COLUMN(input!D$1),0))</f>
        <v>-17.383897208620201</v>
      </c>
      <c r="I114" s="28"/>
    </row>
    <row r="115" spans="2:9" x14ac:dyDescent="0.25">
      <c r="B115" s="3" t="s">
        <v>55</v>
      </c>
      <c r="C115" s="9" t="s">
        <v>160</v>
      </c>
      <c r="D115" s="3">
        <f t="shared" si="14"/>
        <v>109</v>
      </c>
      <c r="E115" s="4"/>
      <c r="F115" s="40">
        <f>IF(A115="pilot",VLOOKUP($B115,input!$A:$G,COLUMN(input!F$1),0),VLOOKUP($B115,input!$A:$E,COLUMN(input!C$1),0))</f>
        <v>62.325189793292644</v>
      </c>
      <c r="G115" s="40">
        <f t="shared" si="22"/>
        <v>57.650800558795702</v>
      </c>
      <c r="H115" s="40">
        <f>IF(A115="pilot",VLOOKUP($B115,input!$A:$G,COLUMN(input!G$1),0),VLOOKUP($B115,input!$A:$E,COLUMN(input!D$1),0))</f>
        <v>35.120705722060109</v>
      </c>
      <c r="I115" s="28"/>
    </row>
    <row r="116" spans="2:9" x14ac:dyDescent="0.25">
      <c r="B116" s="3" t="s">
        <v>56</v>
      </c>
      <c r="C116" s="9" t="s">
        <v>161</v>
      </c>
      <c r="D116" s="3">
        <f t="shared" si="14"/>
        <v>110</v>
      </c>
      <c r="E116" s="4"/>
      <c r="F116" s="40">
        <f>IF(A116="pilot",VLOOKUP($B116,input!$A:$G,COLUMN(input!F$1),0),VLOOKUP($B116,input!$A:$E,COLUMN(input!C$1),0))</f>
        <v>59.021332910555827</v>
      </c>
      <c r="G116" s="40">
        <f t="shared" si="22"/>
        <v>54.594732942264145</v>
      </c>
      <c r="H116" s="40">
        <f>IF(A116="pilot",VLOOKUP($B116,input!$A:$G,COLUMN(input!G$1),0),VLOOKUP($B116,input!$A:$E,COLUMN(input!D$1),0))</f>
        <v>30.931061834712526</v>
      </c>
      <c r="I116" s="28"/>
    </row>
    <row r="117" spans="2:9" x14ac:dyDescent="0.25">
      <c r="B117" s="3" t="s">
        <v>57</v>
      </c>
      <c r="C117" s="9" t="s">
        <v>162</v>
      </c>
      <c r="D117" s="3">
        <f t="shared" si="14"/>
        <v>111</v>
      </c>
      <c r="E117" s="4"/>
      <c r="F117" s="40">
        <f>IF(A117="pilot",VLOOKUP($B117,input!$A:$G,COLUMN(input!F$1),0),VLOOKUP($B117,input!$A:$E,COLUMN(input!C$1),0))</f>
        <v>69.86696186286602</v>
      </c>
      <c r="G117" s="40">
        <f t="shared" si="22"/>
        <v>64.626939723151068</v>
      </c>
      <c r="H117" s="40">
        <f>IF(A117="pilot",VLOOKUP($B117,input!$A:$G,COLUMN(input!G$1),0),VLOOKUP($B117,input!$A:$E,COLUMN(input!D$1),0))</f>
        <v>32.78155416833021</v>
      </c>
      <c r="I117" s="28"/>
    </row>
    <row r="118" spans="2:9" x14ac:dyDescent="0.25">
      <c r="B118" s="3" t="s">
        <v>58</v>
      </c>
      <c r="C118" s="9" t="s">
        <v>163</v>
      </c>
      <c r="D118" s="3">
        <f t="shared" si="14"/>
        <v>112</v>
      </c>
      <c r="E118" s="4"/>
      <c r="F118" s="41">
        <f>IF(A118="pilot",VLOOKUP($B118,input!$A:$G,COLUMN(input!F$1),0),VLOOKUP($B118,input!$A:$E,COLUMN(input!C$1),0))</f>
        <v>46.091175796548853</v>
      </c>
      <c r="G118" s="40">
        <f t="shared" si="22"/>
        <v>42.634337611807695</v>
      </c>
      <c r="H118" s="41">
        <f>IF(A118="pilot",VLOOKUP($B118,input!$A:$G,COLUMN(input!G$1),0),VLOOKUP($B118,input!$A:$E,COLUMN(input!D$1),0))</f>
        <v>6.1336216756425328</v>
      </c>
      <c r="I118" s="29"/>
    </row>
    <row r="119" spans="2:9" x14ac:dyDescent="0.25">
      <c r="B119" s="3" t="s">
        <v>59</v>
      </c>
      <c r="C119" s="9" t="s">
        <v>164</v>
      </c>
      <c r="D119" s="3">
        <f t="shared" si="14"/>
        <v>113</v>
      </c>
      <c r="E119" s="4"/>
      <c r="F119" s="41">
        <f>IF(A119="pilot",VLOOKUP($B119,input!$A:$G,COLUMN(input!F$1),0),VLOOKUP($B119,input!$A:$E,COLUMN(input!C$1),0))</f>
        <v>54.154537836626965</v>
      </c>
      <c r="G119" s="40">
        <f t="shared" si="22"/>
        <v>50.092947498879944</v>
      </c>
      <c r="H119" s="41">
        <f>IF(A119="pilot",VLOOKUP($B119,input!$A:$G,COLUMN(input!G$1),0),VLOOKUP($B119,input!$A:$E,COLUMN(input!D$1),0))</f>
        <v>28.490819064310234</v>
      </c>
      <c r="I119" s="29"/>
    </row>
    <row r="120" spans="2:9" x14ac:dyDescent="0.25">
      <c r="B120" s="3" t="s">
        <v>60</v>
      </c>
      <c r="C120" s="9" t="s">
        <v>165</v>
      </c>
      <c r="D120" s="3">
        <f t="shared" si="14"/>
        <v>114</v>
      </c>
      <c r="E120" s="4"/>
      <c r="F120" s="40">
        <f>IF(A120="pilot",VLOOKUP($B120,input!$A:$G,COLUMN(input!F$1),0),VLOOKUP($B120,input!$A:$E,COLUMN(input!C$1),0))</f>
        <v>35.031470600980519</v>
      </c>
      <c r="G120" s="40">
        <f t="shared" si="22"/>
        <v>32.404110305906983</v>
      </c>
      <c r="H120" s="40">
        <f>IF(A120="pilot",VLOOKUP($B120,input!$A:$G,COLUMN(input!G$1),0),VLOOKUP($B120,input!$A:$E,COLUMN(input!D$1),0))</f>
        <v>-36.483936297537404</v>
      </c>
      <c r="I120" s="28"/>
    </row>
    <row r="121" spans="2:9" ht="16.5" thickBot="1" x14ac:dyDescent="0.3">
      <c r="B121" s="3" t="s">
        <v>229</v>
      </c>
      <c r="C121" s="9" t="s">
        <v>314</v>
      </c>
      <c r="D121" s="3">
        <f t="shared" si="14"/>
        <v>115</v>
      </c>
      <c r="E121" s="4"/>
      <c r="F121" s="40">
        <f>IF(A121="pilot",VLOOKUP($B121,input!$A:$G,COLUMN(input!F$1),0),VLOOKUP($B121,input!$A:$E,COLUMN(input!C$1),0))</f>
        <v>67.905418922057009</v>
      </c>
      <c r="G121" s="40">
        <f t="shared" si="22"/>
        <v>62.812512502902734</v>
      </c>
      <c r="H121" s="40">
        <f>IF(A121="pilot",VLOOKUP($B121,input!$A:$G,COLUMN(input!G$1),0),VLOOKUP($B121,input!$A:$E,COLUMN(input!D$1),0))</f>
        <v>31.399265919073073</v>
      </c>
      <c r="I121" s="28"/>
    </row>
    <row r="122" spans="2:9" ht="17.25" thickTop="1" thickBot="1" x14ac:dyDescent="0.3">
      <c r="B122" s="11"/>
      <c r="C122" s="11" t="s">
        <v>397</v>
      </c>
      <c r="D122" s="3">
        <f t="shared" si="14"/>
        <v>116</v>
      </c>
      <c r="E122" s="11"/>
      <c r="F122" s="30">
        <f>SUM(F110:F121)</f>
        <v>758.41102239473173</v>
      </c>
      <c r="G122" s="30">
        <f t="shared" ref="G122:H122" si="23">SUM(G110:G121)</f>
        <v>701.53019571512709</v>
      </c>
      <c r="H122" s="30">
        <f t="shared" si="23"/>
        <v>138.72594496365326</v>
      </c>
      <c r="I122" s="31">
        <f>IF(B122="pilot",0,IF(H122&gt;0, 0, IF((1-(F122/(F122-H122)))&gt;0.5, 0.5, (1-(F122/(F122-H122))))))</f>
        <v>0</v>
      </c>
    </row>
    <row r="123" spans="2:9" ht="16.5" thickTop="1" x14ac:dyDescent="0.25">
      <c r="C123" s="9" t="s">
        <v>640</v>
      </c>
      <c r="D123" s="3">
        <f t="shared" si="14"/>
        <v>117</v>
      </c>
      <c r="E123" s="4"/>
      <c r="F123" s="40"/>
      <c r="G123" s="40"/>
      <c r="H123" s="40"/>
      <c r="I123" s="28"/>
    </row>
    <row r="124" spans="2:9" x14ac:dyDescent="0.25">
      <c r="B124" s="3" t="s">
        <v>458</v>
      </c>
      <c r="C124" s="9" t="s">
        <v>704</v>
      </c>
      <c r="D124" s="3">
        <f t="shared" si="14"/>
        <v>118</v>
      </c>
      <c r="E124" s="4"/>
      <c r="F124" s="40">
        <f>IF(A124="pilot",VLOOKUP($B124,input!$A:$G,COLUMN(input!F$1),0),VLOOKUP($B124,input!$A:$E,COLUMN(input!C$1),0))</f>
        <v>2.2644860888763345</v>
      </c>
      <c r="G124" s="40">
        <f t="shared" ref="G124:G129" si="24">IF(A124="Pilot",0.97,0.925)*F124</f>
        <v>2.0946496322106096</v>
      </c>
      <c r="H124" s="40">
        <f>IF(A124="pilot",VLOOKUP($B124,input!$A:$G,COLUMN(input!G$1),0),VLOOKUP($B124,input!$A:$E,COLUMN(input!D$1),0))</f>
        <v>-13.088762455725892</v>
      </c>
      <c r="I124" s="28"/>
    </row>
    <row r="125" spans="2:9" x14ac:dyDescent="0.25">
      <c r="B125" s="3" t="s">
        <v>461</v>
      </c>
      <c r="C125" s="9" t="s">
        <v>705</v>
      </c>
      <c r="D125" s="3">
        <f t="shared" si="14"/>
        <v>119</v>
      </c>
      <c r="E125" s="4"/>
      <c r="F125" s="40">
        <f>IF(A125="pilot",VLOOKUP($B125,input!$A:$G,COLUMN(input!F$1),0),VLOOKUP($B125,input!$A:$E,COLUMN(input!C$1),0))</f>
        <v>2.6190967413328847</v>
      </c>
      <c r="G125" s="40">
        <f t="shared" si="24"/>
        <v>2.4226644857329185</v>
      </c>
      <c r="H125" s="40">
        <f>IF(A125="pilot",VLOOKUP($B125,input!$A:$G,COLUMN(input!G$1),0),VLOOKUP($B125,input!$A:$E,COLUMN(input!D$1),0))</f>
        <v>-15.020739168602198</v>
      </c>
      <c r="I125" s="28"/>
    </row>
    <row r="126" spans="2:9" x14ac:dyDescent="0.25">
      <c r="B126" s="3" t="s">
        <v>550</v>
      </c>
      <c r="C126" s="9" t="s">
        <v>673</v>
      </c>
      <c r="D126" s="3">
        <f t="shared" si="14"/>
        <v>120</v>
      </c>
      <c r="E126" s="4"/>
      <c r="F126" s="40">
        <f>IF(A126="pilot",VLOOKUP($B126,input!$A:$G,COLUMN(input!F$1),0),VLOOKUP($B126,input!$A:$E,COLUMN(input!C$1),0))</f>
        <v>119.33874162162145</v>
      </c>
      <c r="G126" s="40">
        <f t="shared" si="24"/>
        <v>110.38833599999985</v>
      </c>
      <c r="H126" s="40">
        <f>IF(A126="pilot",VLOOKUP($B126,input!$A:$G,COLUMN(input!G$1),0),VLOOKUP($B126,input!$A:$E,COLUMN(input!D$1),0))</f>
        <v>71.498114852376006</v>
      </c>
      <c r="I126" s="28"/>
    </row>
    <row r="127" spans="2:9" x14ac:dyDescent="0.25">
      <c r="B127" s="3" t="s">
        <v>462</v>
      </c>
      <c r="C127" s="9" t="s">
        <v>725</v>
      </c>
      <c r="D127" s="3">
        <f t="shared" si="14"/>
        <v>121</v>
      </c>
      <c r="E127" s="4"/>
      <c r="F127" s="40">
        <f>IF(A127="pilot",VLOOKUP($B127,input!$A:$G,COLUMN(input!F$1),0),VLOOKUP($B127,input!$A:$E,COLUMN(input!C$1),0))</f>
        <v>2.6221583016541485</v>
      </c>
      <c r="G127" s="40">
        <f t="shared" si="24"/>
        <v>2.4254964290300873</v>
      </c>
      <c r="H127" s="40">
        <f>IF(A127="pilot",VLOOKUP($B127,input!$A:$G,COLUMN(input!G$1),0),VLOOKUP($B127,input!$A:$E,COLUMN(input!D$1),0))</f>
        <v>-12.473275262070162</v>
      </c>
      <c r="I127" s="28"/>
    </row>
    <row r="128" spans="2:9" x14ac:dyDescent="0.25">
      <c r="B128" s="3" t="s">
        <v>465</v>
      </c>
      <c r="C128" s="9" t="s">
        <v>726</v>
      </c>
      <c r="D128" s="3">
        <f t="shared" si="14"/>
        <v>122</v>
      </c>
      <c r="E128" s="4"/>
      <c r="F128" s="40">
        <f>IF(A128="pilot",VLOOKUP($B128,input!$A:$G,COLUMN(input!F$1),0),VLOOKUP($B128,input!$A:$E,COLUMN(input!C$1),0))</f>
        <v>1.9188450783818798</v>
      </c>
      <c r="G128" s="40">
        <f t="shared" si="24"/>
        <v>1.774931697503239</v>
      </c>
      <c r="H128" s="40">
        <f>IF(A128="pilot",VLOOKUP($B128,input!$A:$G,COLUMN(input!G$1),0),VLOOKUP($B128,input!$A:$E,COLUMN(input!D$1),0))</f>
        <v>-8.395556721778247</v>
      </c>
      <c r="I128" s="28"/>
    </row>
    <row r="129" spans="1:9" ht="16.5" thickBot="1" x14ac:dyDescent="0.3">
      <c r="B129" s="3" t="s">
        <v>467</v>
      </c>
      <c r="C129" s="9" t="s">
        <v>727</v>
      </c>
      <c r="D129" s="3">
        <f t="shared" si="14"/>
        <v>123</v>
      </c>
      <c r="E129" s="4"/>
      <c r="F129" s="40">
        <f>IF(A129="pilot",VLOOKUP($B129,input!$A:$G,COLUMN(input!F$1),0),VLOOKUP($B129,input!$A:$E,COLUMN(input!C$1),0))</f>
        <v>2.8000796518042996</v>
      </c>
      <c r="G129" s="40">
        <f t="shared" si="24"/>
        <v>2.5900736779189772</v>
      </c>
      <c r="H129" s="40">
        <f>IF(A129="pilot",VLOOKUP($B129,input!$A:$G,COLUMN(input!G$1),0),VLOOKUP($B129,input!$A:$E,COLUMN(input!D$1),0))</f>
        <v>-19.574104367414019</v>
      </c>
      <c r="I129" s="28"/>
    </row>
    <row r="130" spans="1:9" ht="17.25" thickTop="1" thickBot="1" x14ac:dyDescent="0.3">
      <c r="B130" s="11"/>
      <c r="C130" s="11" t="s">
        <v>679</v>
      </c>
      <c r="D130" s="3">
        <f t="shared" si="14"/>
        <v>124</v>
      </c>
      <c r="E130" s="11"/>
      <c r="F130" s="30">
        <f>SUM(F124:F129)</f>
        <v>131.56340748367103</v>
      </c>
      <c r="G130" s="30">
        <f t="shared" ref="G130:H130" si="25">SUM(G124:G129)</f>
        <v>121.69615192239569</v>
      </c>
      <c r="H130" s="30">
        <f t="shared" si="25"/>
        <v>2.9456768767854875</v>
      </c>
      <c r="I130" s="31">
        <f>IF(B130="pilot",0,IF(H130&gt;0, 0, IF((1-(F130/(F130-H130)))&gt;0.5, 0.5, (1-(F130/(F130-H130))))))</f>
        <v>0</v>
      </c>
    </row>
    <row r="131" spans="1:9" ht="16.5" thickTop="1" x14ac:dyDescent="0.25">
      <c r="C131" s="9" t="s">
        <v>640</v>
      </c>
      <c r="D131" s="3">
        <f t="shared" si="14"/>
        <v>125</v>
      </c>
      <c r="E131" s="4"/>
      <c r="F131" s="40"/>
      <c r="G131" s="40"/>
      <c r="H131" s="40"/>
      <c r="I131" s="28"/>
    </row>
    <row r="132" spans="1:9" x14ac:dyDescent="0.25">
      <c r="A132" s="4" t="s">
        <v>747</v>
      </c>
      <c r="B132" s="3" t="s">
        <v>290</v>
      </c>
      <c r="C132" s="9" t="s">
        <v>375</v>
      </c>
      <c r="D132" s="3">
        <f t="shared" si="14"/>
        <v>126</v>
      </c>
      <c r="E132" s="4"/>
      <c r="F132" s="40">
        <f>IF(A132="pilot",VLOOKUP($B132,input!$A:$G,COLUMN(input!F$1),0),VLOOKUP($B132,input!$A:$E,COLUMN(input!C$1),0))</f>
        <v>218.38359637585449</v>
      </c>
      <c r="G132" s="40">
        <f t="shared" ref="G132:G146" si="26">IF(A132="Pilot",0.97,0.925)*F132</f>
        <v>211.83208848457886</v>
      </c>
      <c r="H132" s="40">
        <f>IF(A132="pilot",VLOOKUP($B132,input!$A:$G,COLUMN(input!G$1),0),VLOOKUP($B132,input!$A:$E,COLUMN(input!D$1),0))</f>
        <v>-93.969808161612804</v>
      </c>
      <c r="I132" s="28"/>
    </row>
    <row r="133" spans="1:9" x14ac:dyDescent="0.25">
      <c r="A133" s="4" t="s">
        <v>747</v>
      </c>
      <c r="B133" s="3" t="s">
        <v>293</v>
      </c>
      <c r="C133" s="9" t="s">
        <v>378</v>
      </c>
      <c r="D133" s="3">
        <f t="shared" si="14"/>
        <v>127</v>
      </c>
      <c r="E133" s="4"/>
      <c r="F133" s="40">
        <f>IF(A133="pilot",VLOOKUP($B133,input!$A:$G,COLUMN(input!F$1),0),VLOOKUP($B133,input!$A:$E,COLUMN(input!C$1),0))</f>
        <v>3.0476051643935849</v>
      </c>
      <c r="G133" s="40">
        <f t="shared" si="26"/>
        <v>2.9561770094617774</v>
      </c>
      <c r="H133" s="40">
        <f>IF(A133="pilot",VLOOKUP($B133,input!$A:$G,COLUMN(input!G$1),0),VLOOKUP($B133,input!$A:$E,COLUMN(input!D$1),0))</f>
        <v>-15.21423360324227</v>
      </c>
      <c r="I133" s="28"/>
    </row>
    <row r="134" spans="1:9" x14ac:dyDescent="0.25">
      <c r="A134" s="4" t="s">
        <v>747</v>
      </c>
      <c r="B134" s="3" t="s">
        <v>294</v>
      </c>
      <c r="C134" s="9" t="s">
        <v>379</v>
      </c>
      <c r="D134" s="3">
        <f t="shared" si="14"/>
        <v>128</v>
      </c>
      <c r="E134" s="4"/>
      <c r="F134" s="40">
        <f>IF(A134="pilot",VLOOKUP($B134,input!$A:$G,COLUMN(input!F$1),0),VLOOKUP($B134,input!$A:$E,COLUMN(input!C$1),0))</f>
        <v>4.889054182182373</v>
      </c>
      <c r="G134" s="40">
        <f t="shared" si="26"/>
        <v>4.742382556716902</v>
      </c>
      <c r="H134" s="40">
        <f>IF(A134="pilot",VLOOKUP($B134,input!$A:$G,COLUMN(input!G$1),0),VLOOKUP($B134,input!$A:$E,COLUMN(input!D$1),0))</f>
        <v>-15.38753139244413</v>
      </c>
      <c r="I134" s="28"/>
    </row>
    <row r="135" spans="1:9" x14ac:dyDescent="0.25">
      <c r="A135" s="4" t="s">
        <v>747</v>
      </c>
      <c r="B135" s="3" t="s">
        <v>301</v>
      </c>
      <c r="C135" s="9" t="s">
        <v>386</v>
      </c>
      <c r="D135" s="3">
        <f t="shared" si="14"/>
        <v>129</v>
      </c>
      <c r="E135" s="4"/>
      <c r="F135" s="40">
        <f>IF(A135="pilot",VLOOKUP($B135,input!$A:$G,COLUMN(input!F$1),0),VLOOKUP($B135,input!$A:$E,COLUMN(input!C$1),0))</f>
        <v>2.9273254420206865</v>
      </c>
      <c r="G135" s="40">
        <f t="shared" si="26"/>
        <v>2.8395056787600659</v>
      </c>
      <c r="H135" s="40">
        <f>IF(A135="pilot",VLOOKUP($B135,input!$A:$G,COLUMN(input!G$1),0),VLOOKUP($B135,input!$A:$E,COLUMN(input!D$1),0))</f>
        <v>-28.288055060943105</v>
      </c>
      <c r="I135" s="28"/>
    </row>
    <row r="136" spans="1:9" x14ac:dyDescent="0.25">
      <c r="A136" s="4" t="s">
        <v>747</v>
      </c>
      <c r="B136" s="3" t="s">
        <v>468</v>
      </c>
      <c r="C136" s="9" t="s">
        <v>706</v>
      </c>
      <c r="D136" s="3">
        <f t="shared" si="14"/>
        <v>130</v>
      </c>
      <c r="E136" s="4"/>
      <c r="F136" s="40">
        <f>IF(A136="pilot",VLOOKUP($B136,input!$A:$G,COLUMN(input!F$1),0),VLOOKUP($B136,input!$A:$E,COLUMN(input!C$1),0))</f>
        <v>4.1324359103172021</v>
      </c>
      <c r="G136" s="40">
        <f t="shared" si="26"/>
        <v>4.0084628330076857</v>
      </c>
      <c r="H136" s="40">
        <f>IF(A136="pilot",VLOOKUP($B136,input!$A:$G,COLUMN(input!G$1),0),VLOOKUP($B136,input!$A:$E,COLUMN(input!D$1),0))</f>
        <v>-11.777969085015149</v>
      </c>
      <c r="I136" s="28"/>
    </row>
    <row r="137" spans="1:9" x14ac:dyDescent="0.25">
      <c r="A137" s="4" t="s">
        <v>747</v>
      </c>
      <c r="B137" s="3" t="s">
        <v>295</v>
      </c>
      <c r="C137" s="9" t="s">
        <v>380</v>
      </c>
      <c r="D137" s="3">
        <f t="shared" si="14"/>
        <v>131</v>
      </c>
      <c r="E137" s="4"/>
      <c r="F137" s="40">
        <f>IF(A137="pilot",VLOOKUP($B137,input!$A:$G,COLUMN(input!F$1),0),VLOOKUP($B137,input!$A:$E,COLUMN(input!C$1),0))</f>
        <v>3.0481883553328291</v>
      </c>
      <c r="G137" s="40">
        <f t="shared" si="26"/>
        <v>2.9567427046728443</v>
      </c>
      <c r="H137" s="40">
        <f>IF(A137="pilot",VLOOKUP($B137,input!$A:$G,COLUMN(input!G$1),0),VLOOKUP($B137,input!$A:$E,COLUMN(input!D$1),0))</f>
        <v>-5.883585263735311</v>
      </c>
      <c r="I137" s="28"/>
    </row>
    <row r="138" spans="1:9" x14ac:dyDescent="0.25">
      <c r="A138" s="4" t="s">
        <v>747</v>
      </c>
      <c r="B138" s="3" t="s">
        <v>292</v>
      </c>
      <c r="C138" s="9" t="s">
        <v>728</v>
      </c>
      <c r="D138" s="3">
        <f t="shared" si="14"/>
        <v>132</v>
      </c>
      <c r="E138" s="4"/>
      <c r="F138" s="40">
        <f>IF(A138="pilot",VLOOKUP($B138,input!$A:$G,COLUMN(input!F$1),0),VLOOKUP($B138,input!$A:$E,COLUMN(input!C$1),0))</f>
        <v>21.598171659039437</v>
      </c>
      <c r="G138" s="40">
        <f t="shared" si="26"/>
        <v>20.950226509268255</v>
      </c>
      <c r="H138" s="40">
        <f>IF(A138="pilot",VLOOKUP($B138,input!$A:$G,COLUMN(input!G$1),0),VLOOKUP($B138,input!$A:$E,COLUMN(input!D$1),0))</f>
        <v>15.441179937641035</v>
      </c>
      <c r="I138" s="28"/>
    </row>
    <row r="139" spans="1:9" x14ac:dyDescent="0.25">
      <c r="A139" s="4" t="s">
        <v>747</v>
      </c>
      <c r="B139" s="3" t="s">
        <v>291</v>
      </c>
      <c r="C139" s="9" t="s">
        <v>376</v>
      </c>
      <c r="D139" s="3">
        <f t="shared" ref="D139:D202" si="27">D138+1</f>
        <v>133</v>
      </c>
      <c r="E139" s="4"/>
      <c r="F139" s="40">
        <f>IF(A139="pilot",VLOOKUP($B139,input!$A:$G,COLUMN(input!F$1),0),VLOOKUP($B139,input!$A:$E,COLUMN(input!C$1),0))</f>
        <v>3.135707016154103</v>
      </c>
      <c r="G139" s="40">
        <f t="shared" si="26"/>
        <v>3.0416358056694799</v>
      </c>
      <c r="H139" s="40">
        <f>IF(A139="pilot",VLOOKUP($B139,input!$A:$G,COLUMN(input!G$1),0),VLOOKUP($B139,input!$A:$E,COLUMN(input!D$1),0))</f>
        <v>-18.608939271041461</v>
      </c>
      <c r="I139" s="28"/>
    </row>
    <row r="140" spans="1:9" x14ac:dyDescent="0.25">
      <c r="A140" s="4" t="s">
        <v>747</v>
      </c>
      <c r="B140" s="3" t="s">
        <v>592</v>
      </c>
      <c r="C140" s="9" t="s">
        <v>707</v>
      </c>
      <c r="D140" s="3">
        <f t="shared" si="27"/>
        <v>134</v>
      </c>
      <c r="E140" s="4"/>
      <c r="F140" s="40">
        <f>IF(A140="pilot",VLOOKUP($B140,input!$A:$G,COLUMN(input!F$1),0),VLOOKUP($B140,input!$A:$E,COLUMN(input!C$1),0))</f>
        <v>58.684663184106022</v>
      </c>
      <c r="G140" s="40">
        <f t="shared" si="26"/>
        <v>56.924123288582841</v>
      </c>
      <c r="H140" s="40">
        <f>IF(A140="pilot",VLOOKUP($B140,input!$A:$G,COLUMN(input!G$1),0),VLOOKUP($B140,input!$A:$E,COLUMN(input!D$1),0))</f>
        <v>-26.707060119311937</v>
      </c>
      <c r="I140" s="28"/>
    </row>
    <row r="141" spans="1:9" x14ac:dyDescent="0.25">
      <c r="A141" s="4" t="s">
        <v>747</v>
      </c>
      <c r="B141" s="3" t="s">
        <v>469</v>
      </c>
      <c r="C141" s="9" t="s">
        <v>708</v>
      </c>
      <c r="D141" s="3">
        <f t="shared" si="27"/>
        <v>135</v>
      </c>
      <c r="E141" s="4"/>
      <c r="F141" s="40">
        <f>IF(A141="pilot",VLOOKUP($B141,input!$A:$G,COLUMN(input!F$1),0),VLOOKUP($B141,input!$A:$E,COLUMN(input!C$1),0))</f>
        <v>2.2165084428466986</v>
      </c>
      <c r="G141" s="40">
        <f t="shared" si="26"/>
        <v>2.1500131895612977</v>
      </c>
      <c r="H141" s="40">
        <f>IF(A141="pilot",VLOOKUP($B141,input!$A:$G,COLUMN(input!G$1),0),VLOOKUP($B141,input!$A:$E,COLUMN(input!D$1),0))</f>
        <v>-12.117358776882416</v>
      </c>
      <c r="I141" s="28"/>
    </row>
    <row r="142" spans="1:9" x14ac:dyDescent="0.25">
      <c r="A142" s="4" t="s">
        <v>747</v>
      </c>
      <c r="B142" s="3" t="s">
        <v>296</v>
      </c>
      <c r="C142" s="9" t="s">
        <v>381</v>
      </c>
      <c r="D142" s="3">
        <f t="shared" si="27"/>
        <v>136</v>
      </c>
      <c r="E142" s="4"/>
      <c r="F142" s="40">
        <f>IF(A142="pilot",VLOOKUP($B142,input!$A:$G,COLUMN(input!F$1),0),VLOOKUP($B142,input!$A:$E,COLUMN(input!C$1),0))</f>
        <v>3.8955631628946539</v>
      </c>
      <c r="G142" s="40">
        <f t="shared" si="26"/>
        <v>3.7786962680078142</v>
      </c>
      <c r="H142" s="40">
        <f>IF(A142="pilot",VLOOKUP($B142,input!$A:$G,COLUMN(input!G$1),0),VLOOKUP($B142,input!$A:$E,COLUMN(input!D$1),0))</f>
        <v>-5.6616188743001548</v>
      </c>
      <c r="I142" s="28"/>
    </row>
    <row r="143" spans="1:9" x14ac:dyDescent="0.25">
      <c r="A143" s="4" t="s">
        <v>747</v>
      </c>
      <c r="B143" s="3" t="s">
        <v>297</v>
      </c>
      <c r="C143" s="9" t="s">
        <v>382</v>
      </c>
      <c r="D143" s="3">
        <f t="shared" si="27"/>
        <v>137</v>
      </c>
      <c r="E143" s="4"/>
      <c r="F143" s="40">
        <f>IF(A143="pilot",VLOOKUP($B143,input!$A:$G,COLUMN(input!F$1),0),VLOOKUP($B143,input!$A:$E,COLUMN(input!C$1),0))</f>
        <v>4.8336610124393982</v>
      </c>
      <c r="G143" s="40">
        <f t="shared" si="26"/>
        <v>4.6886511820662164</v>
      </c>
      <c r="H143" s="40">
        <f>IF(A143="pilot",VLOOKUP($B143,input!$A:$G,COLUMN(input!G$1),0),VLOOKUP($B143,input!$A:$E,COLUMN(input!D$1),0))</f>
        <v>-10.589881418582705</v>
      </c>
      <c r="I143" s="28"/>
    </row>
    <row r="144" spans="1:9" x14ac:dyDescent="0.25">
      <c r="A144" s="4" t="s">
        <v>747</v>
      </c>
      <c r="B144" s="3" t="s">
        <v>298</v>
      </c>
      <c r="C144" s="9" t="s">
        <v>383</v>
      </c>
      <c r="D144" s="3">
        <f t="shared" si="27"/>
        <v>138</v>
      </c>
      <c r="E144" s="4"/>
      <c r="F144" s="40">
        <f>IF(A144="pilot",VLOOKUP($B144,input!$A:$G,COLUMN(input!F$1),0),VLOOKUP($B144,input!$A:$E,COLUMN(input!C$1),0))</f>
        <v>5.6702956026772986</v>
      </c>
      <c r="G144" s="40">
        <f t="shared" si="26"/>
        <v>5.5001867345969799</v>
      </c>
      <c r="H144" s="40">
        <f>IF(A144="pilot",VLOOKUP($B144,input!$A:$G,COLUMN(input!G$1),0),VLOOKUP($B144,input!$A:$E,COLUMN(input!D$1),0))</f>
        <v>-7.4363072158576173</v>
      </c>
      <c r="I144" s="28"/>
    </row>
    <row r="145" spans="1:9" x14ac:dyDescent="0.25">
      <c r="A145" s="4" t="s">
        <v>747</v>
      </c>
      <c r="B145" s="3" t="s">
        <v>299</v>
      </c>
      <c r="C145" s="9" t="s">
        <v>384</v>
      </c>
      <c r="D145" s="3">
        <f t="shared" si="27"/>
        <v>139</v>
      </c>
      <c r="E145" s="4"/>
      <c r="F145" s="40">
        <f>IF(A145="pilot",VLOOKUP($B145,input!$A:$G,COLUMN(input!F$1),0),VLOOKUP($B145,input!$A:$E,COLUMN(input!C$1),0))</f>
        <v>2.2141097913676835</v>
      </c>
      <c r="G145" s="40">
        <f t="shared" si="26"/>
        <v>2.147686497626653</v>
      </c>
      <c r="H145" s="40">
        <f>IF(A145="pilot",VLOOKUP($B145,input!$A:$G,COLUMN(input!G$1),0),VLOOKUP($B145,input!$A:$E,COLUMN(input!D$1),0))</f>
        <v>-20.496176397167371</v>
      </c>
      <c r="I145" s="28"/>
    </row>
    <row r="146" spans="1:9" ht="16.5" thickBot="1" x14ac:dyDescent="0.3">
      <c r="A146" s="4" t="s">
        <v>747</v>
      </c>
      <c r="B146" s="3" t="s">
        <v>300</v>
      </c>
      <c r="C146" s="9" t="s">
        <v>385</v>
      </c>
      <c r="D146" s="3">
        <f t="shared" si="27"/>
        <v>140</v>
      </c>
      <c r="E146" s="4"/>
      <c r="F146" s="40">
        <f>IF(A146="pilot",VLOOKUP($B146,input!$A:$G,COLUMN(input!F$1),0),VLOOKUP($B146,input!$A:$E,COLUMN(input!C$1),0))</f>
        <v>2.2842648422677727</v>
      </c>
      <c r="G146" s="40">
        <f t="shared" si="26"/>
        <v>2.2157368969997395</v>
      </c>
      <c r="H146" s="40">
        <f>IF(A146="pilot",VLOOKUP($B146,input!$A:$G,COLUMN(input!G$1),0),VLOOKUP($B146,input!$A:$E,COLUMN(input!D$1),0))</f>
        <v>-17.954219987331012</v>
      </c>
      <c r="I146" s="28"/>
    </row>
    <row r="147" spans="1:9" ht="17.25" thickTop="1" thickBot="1" x14ac:dyDescent="0.3">
      <c r="B147" s="11" t="s">
        <v>747</v>
      </c>
      <c r="C147" s="11" t="s">
        <v>752</v>
      </c>
      <c r="D147" s="3">
        <f t="shared" si="27"/>
        <v>141</v>
      </c>
      <c r="E147" s="11"/>
      <c r="F147" s="30">
        <f>SUM(F132:F146)</f>
        <v>340.9611501438942</v>
      </c>
      <c r="G147" s="30">
        <f t="shared" ref="G147:H147" si="28">SUM(G132:G146)</f>
        <v>330.73231563957739</v>
      </c>
      <c r="H147" s="30">
        <f t="shared" si="28"/>
        <v>-274.65156468982639</v>
      </c>
      <c r="I147" s="31">
        <f>IF(B147="pilot",0,IF(H147&gt;0, 0, IF((1-(F147/(F147-H147)))&gt;0.5, 0.5, (1-(F147/(F147-H147))))))</f>
        <v>0</v>
      </c>
    </row>
    <row r="148" spans="1:9" ht="16.5" thickTop="1" x14ac:dyDescent="0.25">
      <c r="C148" s="9" t="s">
        <v>640</v>
      </c>
      <c r="D148" s="3">
        <f t="shared" si="27"/>
        <v>142</v>
      </c>
      <c r="E148" s="4"/>
      <c r="F148" s="40"/>
      <c r="G148" s="40"/>
      <c r="H148" s="40"/>
      <c r="I148" s="28"/>
    </row>
    <row r="149" spans="1:9" x14ac:dyDescent="0.25">
      <c r="B149" s="3" t="s">
        <v>470</v>
      </c>
      <c r="C149" s="9" t="s">
        <v>709</v>
      </c>
      <c r="D149" s="3">
        <f t="shared" si="27"/>
        <v>143</v>
      </c>
      <c r="E149" s="4"/>
      <c r="F149" s="40">
        <f>IF(A149="pilot",VLOOKUP($B149,input!$A:$G,COLUMN(input!F$1),0),VLOOKUP($B149,input!$A:$E,COLUMN(input!C$1),0))</f>
        <v>4.1021197148845445</v>
      </c>
      <c r="G149" s="40">
        <f t="shared" ref="G149:G159" si="29">IF(A149="Pilot",0.97,0.925)*F149</f>
        <v>3.7944607362682037</v>
      </c>
      <c r="H149" s="40">
        <f>IF(A149="pilot",VLOOKUP($B149,input!$A:$G,COLUMN(input!G$1),0),VLOOKUP($B149,input!$A:$E,COLUMN(input!D$1),0))</f>
        <v>-5.8290264306134754</v>
      </c>
      <c r="I149" s="28"/>
    </row>
    <row r="150" spans="1:9" x14ac:dyDescent="0.25">
      <c r="B150" s="3" t="s">
        <v>218</v>
      </c>
      <c r="C150" s="9" t="s">
        <v>303</v>
      </c>
      <c r="D150" s="3">
        <f t="shared" si="27"/>
        <v>144</v>
      </c>
      <c r="E150" s="4"/>
      <c r="F150" s="40">
        <f>IF(A150="pilot",VLOOKUP($B150,input!$A:$G,COLUMN(input!F$1),0),VLOOKUP($B150,input!$A:$E,COLUMN(input!C$1),0))</f>
        <v>2.829065930965815</v>
      </c>
      <c r="G150" s="40">
        <f t="shared" si="29"/>
        <v>2.6168859861433789</v>
      </c>
      <c r="H150" s="40">
        <f>IF(A150="pilot",VLOOKUP($B150,input!$A:$G,COLUMN(input!G$1),0),VLOOKUP($B150,input!$A:$E,COLUMN(input!D$1),0))</f>
        <v>-6.283793567081597</v>
      </c>
      <c r="I150" s="28"/>
    </row>
    <row r="151" spans="1:9" x14ac:dyDescent="0.25">
      <c r="B151" s="3" t="s">
        <v>428</v>
      </c>
      <c r="C151" s="9" t="s">
        <v>710</v>
      </c>
      <c r="D151" s="3">
        <f t="shared" si="27"/>
        <v>145</v>
      </c>
      <c r="E151" s="4"/>
      <c r="F151" s="40">
        <f>IF(A151="pilot",VLOOKUP($B151,input!$A:$G,COLUMN(input!F$1),0),VLOOKUP($B151,input!$A:$E,COLUMN(input!C$1),0))</f>
        <v>1.8616364231695763</v>
      </c>
      <c r="G151" s="40">
        <f t="shared" si="29"/>
        <v>1.7220136914318582</v>
      </c>
      <c r="H151" s="40">
        <f>IF(A151="pilot",VLOOKUP($B151,input!$A:$G,COLUMN(input!G$1),0),VLOOKUP($B151,input!$A:$E,COLUMN(input!D$1),0))</f>
        <v>-7.7916447416282546</v>
      </c>
      <c r="I151" s="28"/>
    </row>
    <row r="152" spans="1:9" x14ac:dyDescent="0.25">
      <c r="B152" s="3" t="s">
        <v>219</v>
      </c>
      <c r="C152" s="9" t="s">
        <v>304</v>
      </c>
      <c r="D152" s="3">
        <f t="shared" si="27"/>
        <v>146</v>
      </c>
      <c r="E152" s="4"/>
      <c r="F152" s="40">
        <f>IF(A152="pilot",VLOOKUP($B152,input!$A:$G,COLUMN(input!F$1),0),VLOOKUP($B152,input!$A:$E,COLUMN(input!C$1),0))</f>
        <v>3.4636133172502386</v>
      </c>
      <c r="G152" s="40">
        <f t="shared" si="29"/>
        <v>3.2038423184564708</v>
      </c>
      <c r="H152" s="40">
        <f>IF(A152="pilot",VLOOKUP($B152,input!$A:$G,COLUMN(input!G$1),0),VLOOKUP($B152,input!$A:$E,COLUMN(input!D$1),0))</f>
        <v>-3.8152014480097307</v>
      </c>
      <c r="I152" s="28"/>
    </row>
    <row r="153" spans="1:9" x14ac:dyDescent="0.25">
      <c r="B153" s="3" t="s">
        <v>220</v>
      </c>
      <c r="C153" s="9" t="s">
        <v>305</v>
      </c>
      <c r="D153" s="3">
        <f t="shared" si="27"/>
        <v>147</v>
      </c>
      <c r="E153" s="4"/>
      <c r="F153" s="40">
        <f>IF(A153="pilot",VLOOKUP($B153,input!$A:$G,COLUMN(input!F$1),0),VLOOKUP($B153,input!$A:$E,COLUMN(input!C$1),0))</f>
        <v>3.9163656670591518</v>
      </c>
      <c r="G153" s="40">
        <f t="shared" si="29"/>
        <v>3.6226382420297156</v>
      </c>
      <c r="H153" s="40">
        <f>IF(A153="pilot",VLOOKUP($B153,input!$A:$G,COLUMN(input!G$1),0),VLOOKUP($B153,input!$A:$E,COLUMN(input!D$1),0))</f>
        <v>-3.2577216491398238</v>
      </c>
      <c r="I153" s="28"/>
    </row>
    <row r="154" spans="1:9" x14ac:dyDescent="0.25">
      <c r="B154" s="3" t="s">
        <v>221</v>
      </c>
      <c r="C154" s="9" t="s">
        <v>306</v>
      </c>
      <c r="D154" s="3">
        <f t="shared" si="27"/>
        <v>148</v>
      </c>
      <c r="E154" s="4"/>
      <c r="F154" s="40">
        <f>IF(A154="pilot",VLOOKUP($B154,input!$A:$G,COLUMN(input!F$1),0),VLOOKUP($B154,input!$A:$E,COLUMN(input!C$1),0))</f>
        <v>1.3028231529576908</v>
      </c>
      <c r="G154" s="40">
        <f t="shared" si="29"/>
        <v>1.2051114164858641</v>
      </c>
      <c r="H154" s="40">
        <f>IF(A154="pilot",VLOOKUP($B154,input!$A:$G,COLUMN(input!G$1),0),VLOOKUP($B154,input!$A:$E,COLUMN(input!D$1),0))</f>
        <v>-4.1481294176912824</v>
      </c>
      <c r="I154" s="28"/>
    </row>
    <row r="155" spans="1:9" x14ac:dyDescent="0.25">
      <c r="B155" s="3" t="s">
        <v>222</v>
      </c>
      <c r="C155" s="9" t="s">
        <v>307</v>
      </c>
      <c r="D155" s="3">
        <f t="shared" si="27"/>
        <v>149</v>
      </c>
      <c r="E155" s="4"/>
      <c r="F155" s="40">
        <f>IF(A155="pilot",VLOOKUP($B155,input!$A:$G,COLUMN(input!F$1),0),VLOOKUP($B155,input!$A:$E,COLUMN(input!C$1),0))</f>
        <v>2.0965686192340676</v>
      </c>
      <c r="G155" s="40">
        <f t="shared" si="29"/>
        <v>1.9393259727915126</v>
      </c>
      <c r="H155" s="40">
        <f>IF(A155="pilot",VLOOKUP($B155,input!$A:$G,COLUMN(input!G$1),0),VLOOKUP($B155,input!$A:$E,COLUMN(input!D$1),0))</f>
        <v>-2.621029696779777</v>
      </c>
      <c r="I155" s="28"/>
    </row>
    <row r="156" spans="1:9" x14ac:dyDescent="0.25">
      <c r="B156" s="3" t="s">
        <v>223</v>
      </c>
      <c r="C156" s="9" t="s">
        <v>308</v>
      </c>
      <c r="D156" s="3">
        <f t="shared" si="27"/>
        <v>150</v>
      </c>
      <c r="E156" s="4"/>
      <c r="F156" s="40">
        <f>IF(A156="pilot",VLOOKUP($B156,input!$A:$G,COLUMN(input!F$1),0),VLOOKUP($B156,input!$A:$E,COLUMN(input!C$1),0))</f>
        <v>2.2571044276313406</v>
      </c>
      <c r="G156" s="40">
        <f t="shared" si="29"/>
        <v>2.0878215955589901</v>
      </c>
      <c r="H156" s="40">
        <f>IF(A156="pilot",VLOOKUP($B156,input!$A:$G,COLUMN(input!G$1),0),VLOOKUP($B156,input!$A:$E,COLUMN(input!D$1),0))</f>
        <v>-9.9517784921121333</v>
      </c>
      <c r="I156" s="28"/>
    </row>
    <row r="157" spans="1:9" x14ac:dyDescent="0.25">
      <c r="B157" s="3" t="s">
        <v>224</v>
      </c>
      <c r="C157" s="9" t="s">
        <v>309</v>
      </c>
      <c r="D157" s="3">
        <f t="shared" si="27"/>
        <v>151</v>
      </c>
      <c r="E157" s="4"/>
      <c r="F157" s="40">
        <f>IF(A157="pilot",VLOOKUP($B157,input!$A:$G,COLUMN(input!F$1),0),VLOOKUP($B157,input!$A:$E,COLUMN(input!C$1),0))</f>
        <v>3.1885217850021927</v>
      </c>
      <c r="G157" s="40">
        <f t="shared" si="29"/>
        <v>2.9493826511270282</v>
      </c>
      <c r="H157" s="40">
        <f>IF(A157="pilot",VLOOKUP($B157,input!$A:$G,COLUMN(input!G$1),0),VLOOKUP($B157,input!$A:$E,COLUMN(input!D$1),0))</f>
        <v>-8.3640155327853645</v>
      </c>
      <c r="I157" s="28"/>
    </row>
    <row r="158" spans="1:9" x14ac:dyDescent="0.25">
      <c r="B158" s="3" t="s">
        <v>225</v>
      </c>
      <c r="C158" s="9" t="s">
        <v>310</v>
      </c>
      <c r="D158" s="3">
        <f t="shared" si="27"/>
        <v>152</v>
      </c>
      <c r="E158" s="4"/>
      <c r="F158" s="40">
        <f>IF(A158="pilot",VLOOKUP($B158,input!$A:$G,COLUMN(input!F$1),0),VLOOKUP($B158,input!$A:$E,COLUMN(input!C$1),0))</f>
        <v>3.2794522104054415</v>
      </c>
      <c r="G158" s="40">
        <f t="shared" si="29"/>
        <v>3.0334932946250337</v>
      </c>
      <c r="H158" s="40">
        <f>IF(A158="pilot",VLOOKUP($B158,input!$A:$G,COLUMN(input!G$1),0),VLOOKUP($B158,input!$A:$E,COLUMN(input!D$1),0))</f>
        <v>-6.5614256722685349</v>
      </c>
      <c r="I158" s="28"/>
    </row>
    <row r="159" spans="1:9" ht="16.5" thickBot="1" x14ac:dyDescent="0.3">
      <c r="B159" s="3" t="s">
        <v>217</v>
      </c>
      <c r="C159" s="9" t="s">
        <v>302</v>
      </c>
      <c r="D159" s="3">
        <f t="shared" si="27"/>
        <v>153</v>
      </c>
      <c r="E159" s="4"/>
      <c r="F159" s="40">
        <f>IF(A159="pilot",VLOOKUP($B159,input!$A:$G,COLUMN(input!F$1),0),VLOOKUP($B159,input!$A:$E,COLUMN(input!C$1),0))</f>
        <v>182.26420753558352</v>
      </c>
      <c r="G159" s="40">
        <f t="shared" si="29"/>
        <v>168.59439197041476</v>
      </c>
      <c r="H159" s="40">
        <f>IF(A159="pilot",VLOOKUP($B159,input!$A:$G,COLUMN(input!G$1),0),VLOOKUP($B159,input!$A:$E,COLUMN(input!D$1),0))</f>
        <v>152.05603081925599</v>
      </c>
      <c r="I159" s="28"/>
    </row>
    <row r="160" spans="1:9" ht="17.25" thickTop="1" thickBot="1" x14ac:dyDescent="0.3">
      <c r="B160" s="11"/>
      <c r="C160" s="11" t="s">
        <v>388</v>
      </c>
      <c r="D160" s="3">
        <f t="shared" si="27"/>
        <v>154</v>
      </c>
      <c r="E160" s="11"/>
      <c r="F160" s="30">
        <f>SUM(F149:F159)</f>
        <v>210.56147878414359</v>
      </c>
      <c r="G160" s="30">
        <f t="shared" ref="G160:H160" si="30">SUM(G149:G159)</f>
        <v>194.76936787533282</v>
      </c>
      <c r="H160" s="30">
        <f t="shared" si="30"/>
        <v>93.432264171146016</v>
      </c>
      <c r="I160" s="31">
        <f>IF(B160="pilot",0,IF(H160&gt;0, 0, IF((1-(F160/(F160-H160)))&gt;0.5, 0.5, (1-(F160/(F160-H160))))))</f>
        <v>0</v>
      </c>
    </row>
    <row r="161" spans="1:9" ht="16.5" thickTop="1" x14ac:dyDescent="0.25">
      <c r="C161" s="9" t="s">
        <v>640</v>
      </c>
      <c r="D161" s="3">
        <f t="shared" si="27"/>
        <v>155</v>
      </c>
      <c r="E161" s="4"/>
      <c r="F161" s="40"/>
      <c r="G161" s="40"/>
      <c r="H161" s="40"/>
      <c r="I161" s="28"/>
    </row>
    <row r="162" spans="1:9" x14ac:dyDescent="0.25">
      <c r="A162" s="4" t="s">
        <v>747</v>
      </c>
      <c r="B162" s="3" t="s">
        <v>33</v>
      </c>
      <c r="C162" s="9" t="s">
        <v>138</v>
      </c>
      <c r="D162" s="3">
        <f t="shared" si="27"/>
        <v>156</v>
      </c>
      <c r="E162" s="4"/>
      <c r="F162" s="40">
        <f>IF(A162="pilot",VLOOKUP($B162,input!$A:$G,COLUMN(input!F$1),0),VLOOKUP($B162,input!$A:$E,COLUMN(input!C$1),0))</f>
        <v>182.49412975425898</v>
      </c>
      <c r="G162" s="40">
        <f t="shared" ref="G162:G168" si="31">IF(A162="Pilot",0.97,0.925)*F162</f>
        <v>177.01930586163121</v>
      </c>
      <c r="H162" s="40">
        <f>IF(A162="pilot",VLOOKUP($B162,input!$A:$G,COLUMN(input!G$1),0),VLOOKUP($B162,input!$A:$E,COLUMN(input!D$1),0))</f>
        <v>46.485421796916874</v>
      </c>
      <c r="I162" s="28"/>
    </row>
    <row r="163" spans="1:9" x14ac:dyDescent="0.25">
      <c r="A163" s="4" t="s">
        <v>747</v>
      </c>
      <c r="B163" s="3" t="s">
        <v>34</v>
      </c>
      <c r="C163" s="9" t="s">
        <v>139</v>
      </c>
      <c r="D163" s="3">
        <f t="shared" si="27"/>
        <v>157</v>
      </c>
      <c r="E163" s="4"/>
      <c r="F163" s="40">
        <f>IF(A163="pilot",VLOOKUP($B163,input!$A:$G,COLUMN(input!F$1),0),VLOOKUP($B163,input!$A:$E,COLUMN(input!C$1),0))</f>
        <v>52.977711939511572</v>
      </c>
      <c r="G163" s="40">
        <f t="shared" si="31"/>
        <v>51.388380581326224</v>
      </c>
      <c r="H163" s="40">
        <f>IF(A163="pilot",VLOOKUP($B163,input!$A:$G,COLUMN(input!G$1),0),VLOOKUP($B163,input!$A:$E,COLUMN(input!D$1),0))</f>
        <v>-2.7233021105965598</v>
      </c>
      <c r="I163" s="28"/>
    </row>
    <row r="164" spans="1:9" x14ac:dyDescent="0.25">
      <c r="A164" s="4" t="s">
        <v>747</v>
      </c>
      <c r="B164" s="3" t="s">
        <v>38</v>
      </c>
      <c r="C164" s="9" t="s">
        <v>143</v>
      </c>
      <c r="D164" s="3">
        <f t="shared" si="27"/>
        <v>158</v>
      </c>
      <c r="E164" s="4"/>
      <c r="F164" s="40">
        <f>IF(A164="pilot",VLOOKUP($B164,input!$A:$G,COLUMN(input!F$1),0),VLOOKUP($B164,input!$A:$E,COLUMN(input!C$1),0))</f>
        <v>3.7929909098769881</v>
      </c>
      <c r="G164" s="40">
        <f t="shared" si="31"/>
        <v>3.6792011825806785</v>
      </c>
      <c r="H164" s="40">
        <f>IF(A164="pilot",VLOOKUP($B164,input!$A:$G,COLUMN(input!G$1),0),VLOOKUP($B164,input!$A:$E,COLUMN(input!D$1),0))</f>
        <v>-51.57429168618151</v>
      </c>
      <c r="I164" s="28"/>
    </row>
    <row r="165" spans="1:9" x14ac:dyDescent="0.25">
      <c r="A165" s="4" t="s">
        <v>747</v>
      </c>
      <c r="B165" s="3" t="s">
        <v>35</v>
      </c>
      <c r="C165" s="9" t="s">
        <v>140</v>
      </c>
      <c r="D165" s="3">
        <f t="shared" si="27"/>
        <v>159</v>
      </c>
      <c r="E165" s="4"/>
      <c r="F165" s="40">
        <f>IF(A165="pilot",VLOOKUP($B165,input!$A:$G,COLUMN(input!F$1),0),VLOOKUP($B165,input!$A:$E,COLUMN(input!C$1),0))</f>
        <v>102.35553186521754</v>
      </c>
      <c r="G165" s="40">
        <f t="shared" si="31"/>
        <v>99.284865909261015</v>
      </c>
      <c r="H165" s="40">
        <f>IF(A165="pilot",VLOOKUP($B165,input!$A:$G,COLUMN(input!G$1),0),VLOOKUP($B165,input!$A:$E,COLUMN(input!D$1),0))</f>
        <v>-2.3376994388145653</v>
      </c>
      <c r="I165" s="28"/>
    </row>
    <row r="166" spans="1:9" x14ac:dyDescent="0.25">
      <c r="A166" s="4" t="s">
        <v>747</v>
      </c>
      <c r="B166" s="3" t="s">
        <v>36</v>
      </c>
      <c r="C166" s="9" t="s">
        <v>141</v>
      </c>
      <c r="D166" s="3">
        <f t="shared" si="27"/>
        <v>160</v>
      </c>
      <c r="E166" s="4"/>
      <c r="F166" s="40">
        <f>IF(A166="pilot",VLOOKUP($B166,input!$A:$G,COLUMN(input!F$1),0),VLOOKUP($B166,input!$A:$E,COLUMN(input!C$1),0))</f>
        <v>198.88432525607081</v>
      </c>
      <c r="G166" s="40">
        <f t="shared" si="31"/>
        <v>192.91779549838867</v>
      </c>
      <c r="H166" s="40">
        <f>IF(A166="pilot",VLOOKUP($B166,input!$A:$G,COLUMN(input!G$1),0),VLOOKUP($B166,input!$A:$E,COLUMN(input!D$1),0))</f>
        <v>-137.16905889491446</v>
      </c>
      <c r="I166" s="28"/>
    </row>
    <row r="167" spans="1:9" x14ac:dyDescent="0.25">
      <c r="A167" s="4" t="s">
        <v>747</v>
      </c>
      <c r="B167" s="3" t="s">
        <v>37</v>
      </c>
      <c r="C167" s="9" t="s">
        <v>142</v>
      </c>
      <c r="D167" s="3">
        <f t="shared" si="27"/>
        <v>161</v>
      </c>
      <c r="E167" s="4"/>
      <c r="F167" s="40">
        <f>IF(A167="pilot",VLOOKUP($B167,input!$A:$G,COLUMN(input!F$1),0),VLOOKUP($B167,input!$A:$E,COLUMN(input!C$1),0))</f>
        <v>91.736960908783232</v>
      </c>
      <c r="G167" s="40">
        <f t="shared" si="31"/>
        <v>88.984852081519733</v>
      </c>
      <c r="H167" s="40">
        <f>IF(A167="pilot",VLOOKUP($B167,input!$A:$G,COLUMN(input!G$1),0),VLOOKUP($B167,input!$A:$E,COLUMN(input!D$1),0))</f>
        <v>-20.275685232477187</v>
      </c>
      <c r="I167" s="28"/>
    </row>
    <row r="168" spans="1:9" ht="16.5" thickBot="1" x14ac:dyDescent="0.3">
      <c r="A168" s="4" t="s">
        <v>747</v>
      </c>
      <c r="B168" s="3" t="s">
        <v>39</v>
      </c>
      <c r="C168" s="9" t="s">
        <v>144</v>
      </c>
      <c r="D168" s="3">
        <f t="shared" si="27"/>
        <v>162</v>
      </c>
      <c r="E168" s="4"/>
      <c r="F168" s="40">
        <f>IF(A168="pilot",VLOOKUP($B168,input!$A:$G,COLUMN(input!F$1),0),VLOOKUP($B168,input!$A:$E,COLUMN(input!C$1),0))</f>
        <v>30.119602335348361</v>
      </c>
      <c r="G168" s="40">
        <f t="shared" si="31"/>
        <v>29.21601426528791</v>
      </c>
      <c r="H168" s="40">
        <f>IF(A168="pilot",VLOOKUP($B168,input!$A:$G,COLUMN(input!G$1),0),VLOOKUP($B168,input!$A:$E,COLUMN(input!D$1),0))</f>
        <v>-63.360401653050559</v>
      </c>
      <c r="I168" s="28"/>
    </row>
    <row r="169" spans="1:9" ht="17.25" thickTop="1" thickBot="1" x14ac:dyDescent="0.3">
      <c r="B169" s="11" t="s">
        <v>747</v>
      </c>
      <c r="C169" s="11" t="s">
        <v>753</v>
      </c>
      <c r="D169" s="3">
        <f t="shared" si="27"/>
        <v>163</v>
      </c>
      <c r="E169" s="11"/>
      <c r="F169" s="30">
        <f>SUM(F162:F168)</f>
        <v>662.36125296906744</v>
      </c>
      <c r="G169" s="30">
        <f t="shared" ref="G169:H169" si="32">SUM(G162:G168)</f>
        <v>642.4904153799954</v>
      </c>
      <c r="H169" s="30">
        <f t="shared" si="32"/>
        <v>-230.95501721911793</v>
      </c>
      <c r="I169" s="31">
        <f>IF(B169="pilot",0,IF(H169&gt;0, 0, IF((1-(F169/(F169-H169)))&gt;0.5, 0.5, (1-(F169/(F169-H169))))))</f>
        <v>0</v>
      </c>
    </row>
    <row r="170" spans="1:9" ht="16.5" thickTop="1" x14ac:dyDescent="0.25">
      <c r="C170" s="9" t="s">
        <v>640</v>
      </c>
      <c r="D170" s="3">
        <f t="shared" si="27"/>
        <v>164</v>
      </c>
      <c r="E170" s="4"/>
      <c r="F170" s="40"/>
      <c r="G170" s="40"/>
      <c r="H170" s="40"/>
      <c r="I170" s="28"/>
    </row>
    <row r="171" spans="1:9" x14ac:dyDescent="0.25">
      <c r="B171" s="3" t="s">
        <v>40</v>
      </c>
      <c r="C171" s="9" t="s">
        <v>145</v>
      </c>
      <c r="D171" s="3">
        <f t="shared" si="27"/>
        <v>165</v>
      </c>
      <c r="E171" s="4"/>
      <c r="F171" s="40">
        <f>IF(A171="pilot",VLOOKUP($B171,input!$A:$G,COLUMN(input!F$1),0),VLOOKUP($B171,input!$A:$E,COLUMN(input!C$1),0))</f>
        <v>59.518676755862522</v>
      </c>
      <c r="G171" s="40">
        <f t="shared" ref="G171:G180" si="33">IF(A171="Pilot",0.97,0.925)*F171</f>
        <v>55.054775999172833</v>
      </c>
      <c r="H171" s="40">
        <f>IF(A171="pilot",VLOOKUP($B171,input!$A:$G,COLUMN(input!G$1),0),VLOOKUP($B171,input!$A:$E,COLUMN(input!D$1),0))</f>
        <v>38.81322798451405</v>
      </c>
      <c r="I171" s="28"/>
    </row>
    <row r="172" spans="1:9" x14ac:dyDescent="0.25">
      <c r="B172" s="3" t="s">
        <v>41</v>
      </c>
      <c r="C172" s="9" t="s">
        <v>146</v>
      </c>
      <c r="D172" s="3">
        <f t="shared" si="27"/>
        <v>166</v>
      </c>
      <c r="E172" s="4"/>
      <c r="F172" s="40">
        <f>IF(A172="pilot",VLOOKUP($B172,input!$A:$G,COLUMN(input!F$1),0),VLOOKUP($B172,input!$A:$E,COLUMN(input!C$1),0))</f>
        <v>97.46835395147545</v>
      </c>
      <c r="G172" s="40">
        <f t="shared" si="33"/>
        <v>90.1582274051148</v>
      </c>
      <c r="H172" s="40">
        <f>IF(A172="pilot",VLOOKUP($B172,input!$A:$G,COLUMN(input!G$1),0),VLOOKUP($B172,input!$A:$E,COLUMN(input!D$1),0))</f>
        <v>44.177943881747439</v>
      </c>
      <c r="I172" s="28"/>
    </row>
    <row r="173" spans="1:9" x14ac:dyDescent="0.25">
      <c r="B173" s="3" t="s">
        <v>42</v>
      </c>
      <c r="C173" s="9" t="s">
        <v>147</v>
      </c>
      <c r="D173" s="3">
        <f t="shared" si="27"/>
        <v>167</v>
      </c>
      <c r="E173" s="4"/>
      <c r="F173" s="40">
        <f>IF(A173="pilot",VLOOKUP($B173,input!$A:$G,COLUMN(input!F$1),0),VLOOKUP($B173,input!$A:$E,COLUMN(input!C$1),0))</f>
        <v>2.1453198409355916</v>
      </c>
      <c r="G173" s="40">
        <f t="shared" si="33"/>
        <v>1.9844208528654224</v>
      </c>
      <c r="H173" s="40">
        <f>IF(A173="pilot",VLOOKUP($B173,input!$A:$G,COLUMN(input!G$1),0),VLOOKUP($B173,input!$A:$E,COLUMN(input!D$1),0))</f>
        <v>-13.973148831686462</v>
      </c>
      <c r="I173" s="28"/>
    </row>
    <row r="174" spans="1:9" x14ac:dyDescent="0.25">
      <c r="B174" s="3" t="s">
        <v>43</v>
      </c>
      <c r="C174" s="9" t="s">
        <v>148</v>
      </c>
      <c r="D174" s="3">
        <f t="shared" si="27"/>
        <v>168</v>
      </c>
      <c r="E174" s="4"/>
      <c r="F174" s="40">
        <f>IF(A174="pilot",VLOOKUP($B174,input!$A:$G,COLUMN(input!F$1),0),VLOOKUP($B174,input!$A:$E,COLUMN(input!C$1),0))</f>
        <v>4.1293095645610958</v>
      </c>
      <c r="G174" s="40">
        <f t="shared" si="33"/>
        <v>3.8196113472190136</v>
      </c>
      <c r="H174" s="40">
        <f>IF(A174="pilot",VLOOKUP($B174,input!$A:$G,COLUMN(input!G$1),0),VLOOKUP($B174,input!$A:$E,COLUMN(input!D$1),0))</f>
        <v>-14.779073951766994</v>
      </c>
      <c r="I174" s="28"/>
    </row>
    <row r="175" spans="1:9" x14ac:dyDescent="0.25">
      <c r="B175" s="3" t="s">
        <v>44</v>
      </c>
      <c r="C175" s="9" t="s">
        <v>149</v>
      </c>
      <c r="D175" s="3">
        <f t="shared" si="27"/>
        <v>169</v>
      </c>
      <c r="E175" s="4"/>
      <c r="F175" s="40">
        <f>IF(A175="pilot",VLOOKUP($B175,input!$A:$G,COLUMN(input!F$1),0),VLOOKUP($B175,input!$A:$E,COLUMN(input!C$1),0))</f>
        <v>1.7031578611994471</v>
      </c>
      <c r="G175" s="40">
        <f t="shared" si="33"/>
        <v>1.5754210216094886</v>
      </c>
      <c r="H175" s="40">
        <f>IF(A175="pilot",VLOOKUP($B175,input!$A:$G,COLUMN(input!G$1),0),VLOOKUP($B175,input!$A:$E,COLUMN(input!D$1),0))</f>
        <v>-13.125562611768441</v>
      </c>
      <c r="I175" s="28"/>
    </row>
    <row r="176" spans="1:9" x14ac:dyDescent="0.25">
      <c r="B176" s="3" t="s">
        <v>45</v>
      </c>
      <c r="C176" s="9" t="s">
        <v>150</v>
      </c>
      <c r="D176" s="3">
        <f t="shared" si="27"/>
        <v>170</v>
      </c>
      <c r="E176" s="4"/>
      <c r="F176" s="40">
        <f>IF(A176="pilot",VLOOKUP($B176,input!$A:$G,COLUMN(input!F$1),0),VLOOKUP($B176,input!$A:$E,COLUMN(input!C$1),0))</f>
        <v>2.4998266339762507</v>
      </c>
      <c r="G176" s="40">
        <f t="shared" si="33"/>
        <v>2.3123396364280322</v>
      </c>
      <c r="H176" s="40">
        <f>IF(A176="pilot",VLOOKUP($B176,input!$A:$G,COLUMN(input!G$1),0),VLOOKUP($B176,input!$A:$E,COLUMN(input!D$1),0))</f>
        <v>-9.2498949401983914</v>
      </c>
      <c r="I176" s="28"/>
    </row>
    <row r="177" spans="1:9" x14ac:dyDescent="0.25">
      <c r="B177" s="3" t="s">
        <v>46</v>
      </c>
      <c r="C177" s="9" t="s">
        <v>151</v>
      </c>
      <c r="D177" s="3">
        <f t="shared" si="27"/>
        <v>171</v>
      </c>
      <c r="E177" s="4"/>
      <c r="F177" s="40">
        <f>IF(A177="pilot",VLOOKUP($B177,input!$A:$G,COLUMN(input!F$1),0),VLOOKUP($B177,input!$A:$E,COLUMN(input!C$1),0))</f>
        <v>1.277079699950471</v>
      </c>
      <c r="G177" s="40">
        <f t="shared" si="33"/>
        <v>1.1812987224541858</v>
      </c>
      <c r="H177" s="40">
        <f>IF(A177="pilot",VLOOKUP($B177,input!$A:$G,COLUMN(input!G$1),0),VLOOKUP($B177,input!$A:$E,COLUMN(input!D$1),0))</f>
        <v>-4.1522182756742021</v>
      </c>
      <c r="I177" s="28"/>
    </row>
    <row r="178" spans="1:9" x14ac:dyDescent="0.25">
      <c r="B178" s="3" t="s">
        <v>47</v>
      </c>
      <c r="C178" s="9" t="s">
        <v>152</v>
      </c>
      <c r="D178" s="3">
        <f t="shared" si="27"/>
        <v>172</v>
      </c>
      <c r="E178" s="4"/>
      <c r="F178" s="40">
        <f>IF(A178="pilot",VLOOKUP($B178,input!$A:$G,COLUMN(input!F$1),0),VLOOKUP($B178,input!$A:$E,COLUMN(input!C$1),0))</f>
        <v>2.3120968018757</v>
      </c>
      <c r="G178" s="40">
        <f t="shared" si="33"/>
        <v>2.1386895417350225</v>
      </c>
      <c r="H178" s="40">
        <f>IF(A178="pilot",VLOOKUP($B178,input!$A:$G,COLUMN(input!G$1),0),VLOOKUP($B178,input!$A:$E,COLUMN(input!D$1),0))</f>
        <v>-17.520057890392597</v>
      </c>
      <c r="I178" s="28"/>
    </row>
    <row r="179" spans="1:9" x14ac:dyDescent="0.25">
      <c r="B179" s="3" t="s">
        <v>48</v>
      </c>
      <c r="C179" s="9" t="s">
        <v>153</v>
      </c>
      <c r="D179" s="3">
        <f t="shared" si="27"/>
        <v>173</v>
      </c>
      <c r="E179" s="4"/>
      <c r="F179" s="40">
        <f>IF(A179="pilot",VLOOKUP($B179,input!$A:$G,COLUMN(input!F$1),0),VLOOKUP($B179,input!$A:$E,COLUMN(input!C$1),0))</f>
        <v>1.4835486358818748</v>
      </c>
      <c r="G179" s="40">
        <f t="shared" si="33"/>
        <v>1.3722824881907343</v>
      </c>
      <c r="H179" s="40">
        <f>IF(A179="pilot",VLOOKUP($B179,input!$A:$G,COLUMN(input!G$1),0),VLOOKUP($B179,input!$A:$E,COLUMN(input!D$1),0))</f>
        <v>-3.6553208862013458</v>
      </c>
      <c r="I179" s="28"/>
    </row>
    <row r="180" spans="1:9" ht="16.5" thickBot="1" x14ac:dyDescent="0.3">
      <c r="B180" s="3" t="s">
        <v>49</v>
      </c>
      <c r="C180" s="9" t="s">
        <v>729</v>
      </c>
      <c r="D180" s="3">
        <f t="shared" si="27"/>
        <v>174</v>
      </c>
      <c r="E180" s="4"/>
      <c r="F180" s="40">
        <f>IF(A180="pilot",VLOOKUP($B180,input!$A:$G,COLUMN(input!F$1),0),VLOOKUP($B180,input!$A:$E,COLUMN(input!C$1),0))</f>
        <v>8.6646386794119241</v>
      </c>
      <c r="G180" s="40">
        <f t="shared" si="33"/>
        <v>8.0147907784560299</v>
      </c>
      <c r="H180" s="40">
        <f>IF(A180="pilot",VLOOKUP($B180,input!$A:$G,COLUMN(input!G$1),0),VLOOKUP($B180,input!$A:$E,COLUMN(input!D$1),0))</f>
        <v>5.1662426434594915</v>
      </c>
      <c r="I180" s="28"/>
    </row>
    <row r="181" spans="1:9" ht="17.25" thickTop="1" thickBot="1" x14ac:dyDescent="0.3">
      <c r="B181" s="11"/>
      <c r="C181" s="11" t="s">
        <v>400</v>
      </c>
      <c r="D181" s="3">
        <f t="shared" si="27"/>
        <v>175</v>
      </c>
      <c r="E181" s="11"/>
      <c r="F181" s="30">
        <f>SUM(F171:F180)</f>
        <v>181.20200842513032</v>
      </c>
      <c r="G181" s="30">
        <f t="shared" ref="G181:H181" si="34">SUM(G171:G180)</f>
        <v>167.61185779324555</v>
      </c>
      <c r="H181" s="30">
        <f t="shared" si="34"/>
        <v>11.702137122032546</v>
      </c>
      <c r="I181" s="31">
        <f>IF(B181="pilot",0,IF(H181&gt;0, 0, IF((1-(F181/(F181-H181)))&gt;0.5, 0.5, (1-(F181/(F181-H181))))))</f>
        <v>0</v>
      </c>
    </row>
    <row r="182" spans="1:9" ht="16.5" thickTop="1" x14ac:dyDescent="0.25">
      <c r="C182" s="9" t="s">
        <v>640</v>
      </c>
      <c r="D182" s="3">
        <f t="shared" si="27"/>
        <v>176</v>
      </c>
      <c r="E182" s="4"/>
      <c r="F182" s="40"/>
      <c r="G182" s="40"/>
      <c r="H182" s="40"/>
      <c r="I182" s="28"/>
    </row>
    <row r="183" spans="1:9" x14ac:dyDescent="0.25">
      <c r="A183" s="4" t="s">
        <v>747</v>
      </c>
      <c r="B183" s="3" t="s">
        <v>50</v>
      </c>
      <c r="C183" s="9" t="s">
        <v>155</v>
      </c>
      <c r="D183" s="3">
        <f t="shared" si="27"/>
        <v>177</v>
      </c>
      <c r="E183" s="4"/>
      <c r="F183" s="40">
        <f>IF(A183="pilot",VLOOKUP($B183,input!$A:$G,COLUMN(input!F$1),0),VLOOKUP($B183,input!$A:$E,COLUMN(input!C$1),0))</f>
        <v>146.74913933122559</v>
      </c>
      <c r="G183" s="40">
        <f t="shared" ref="G183:G191" si="35">IF(A183="Pilot",0.97,0.925)*F183</f>
        <v>142.34666515128882</v>
      </c>
      <c r="H183" s="40">
        <f>IF(A183="pilot",VLOOKUP($B183,input!$A:$G,COLUMN(input!G$1),0),VLOOKUP($B183,input!$A:$E,COLUMN(input!D$1),0))</f>
        <v>69.349547292010186</v>
      </c>
      <c r="I183" s="28"/>
    </row>
    <row r="184" spans="1:9" x14ac:dyDescent="0.25">
      <c r="A184" s="4" t="s">
        <v>747</v>
      </c>
      <c r="B184" s="3" t="s">
        <v>565</v>
      </c>
      <c r="C184" s="9" t="s">
        <v>730</v>
      </c>
      <c r="D184" s="3">
        <f t="shared" si="27"/>
        <v>178</v>
      </c>
      <c r="E184" s="4"/>
      <c r="F184" s="40">
        <f>IF(A184="pilot",VLOOKUP($B184,input!$A:$G,COLUMN(input!F$1),0),VLOOKUP($B184,input!$A:$E,COLUMN(input!C$1),0))</f>
        <v>42.287668412177979</v>
      </c>
      <c r="G184" s="40">
        <f t="shared" si="35"/>
        <v>41.01903835981264</v>
      </c>
      <c r="H184" s="40">
        <f>IF(A184="pilot",VLOOKUP($B184,input!$A:$G,COLUMN(input!G$1),0),VLOOKUP($B184,input!$A:$E,COLUMN(input!D$1),0))</f>
        <v>-29.49029675720913</v>
      </c>
      <c r="I184" s="28"/>
    </row>
    <row r="185" spans="1:9" x14ac:dyDescent="0.25">
      <c r="A185" s="4" t="s">
        <v>747</v>
      </c>
      <c r="B185" s="3" t="s">
        <v>51</v>
      </c>
      <c r="C185" s="9" t="s">
        <v>156</v>
      </c>
      <c r="D185" s="3">
        <f t="shared" si="27"/>
        <v>179</v>
      </c>
      <c r="E185" s="4"/>
      <c r="F185" s="40">
        <f>IF(A185="pilot",VLOOKUP($B185,input!$A:$G,COLUMN(input!F$1),0),VLOOKUP($B185,input!$A:$E,COLUMN(input!C$1),0))</f>
        <v>3.6243764498082331</v>
      </c>
      <c r="G185" s="40">
        <f t="shared" si="35"/>
        <v>3.5156451563139859</v>
      </c>
      <c r="H185" s="40">
        <f>IF(A185="pilot",VLOOKUP($B185,input!$A:$G,COLUMN(input!G$1),0),VLOOKUP($B185,input!$A:$E,COLUMN(input!D$1),0))</f>
        <v>-10.314653333273343</v>
      </c>
      <c r="I185" s="28"/>
    </row>
    <row r="186" spans="1:9" x14ac:dyDescent="0.25">
      <c r="A186" s="4" t="s">
        <v>747</v>
      </c>
      <c r="B186" s="3" t="s">
        <v>271</v>
      </c>
      <c r="C186" s="9" t="s">
        <v>356</v>
      </c>
      <c r="D186" s="3">
        <f t="shared" si="27"/>
        <v>180</v>
      </c>
      <c r="E186" s="4"/>
      <c r="F186" s="40">
        <f>IF(A186="pilot",VLOOKUP($B186,input!$A:$G,COLUMN(input!F$1),0),VLOOKUP($B186,input!$A:$E,COLUMN(input!C$1),0))</f>
        <v>4.2584297285146846</v>
      </c>
      <c r="G186" s="40">
        <f t="shared" si="35"/>
        <v>4.1306768366592443</v>
      </c>
      <c r="H186" s="40">
        <f>IF(A186="pilot",VLOOKUP($B186,input!$A:$G,COLUMN(input!G$1),0),VLOOKUP($B186,input!$A:$E,COLUMN(input!D$1),0))</f>
        <v>-20.109576208821828</v>
      </c>
      <c r="I186" s="28"/>
    </row>
    <row r="187" spans="1:9" x14ac:dyDescent="0.25">
      <c r="A187" s="4" t="s">
        <v>747</v>
      </c>
      <c r="B187" s="3" t="s">
        <v>272</v>
      </c>
      <c r="C187" s="9" t="s">
        <v>357</v>
      </c>
      <c r="D187" s="3">
        <f t="shared" si="27"/>
        <v>181</v>
      </c>
      <c r="E187" s="4"/>
      <c r="F187" s="40">
        <f>IF(A187="pilot",VLOOKUP($B187,input!$A:$G,COLUMN(input!F$1),0),VLOOKUP($B187,input!$A:$E,COLUMN(input!C$1),0))</f>
        <v>8.0495485863675285</v>
      </c>
      <c r="G187" s="40">
        <f t="shared" si="35"/>
        <v>7.808062128776502</v>
      </c>
      <c r="H187" s="40">
        <f>IF(A187="pilot",VLOOKUP($B187,input!$A:$G,COLUMN(input!G$1),0),VLOOKUP($B187,input!$A:$E,COLUMN(input!D$1),0))</f>
        <v>-11.435474065519498</v>
      </c>
      <c r="I187" s="28"/>
    </row>
    <row r="188" spans="1:9" x14ac:dyDescent="0.25">
      <c r="A188" s="4" t="s">
        <v>747</v>
      </c>
      <c r="B188" s="3" t="s">
        <v>273</v>
      </c>
      <c r="C188" s="9" t="s">
        <v>358</v>
      </c>
      <c r="D188" s="3">
        <f t="shared" si="27"/>
        <v>182</v>
      </c>
      <c r="E188" s="4"/>
      <c r="F188" s="40">
        <f>IF(A188="pilot",VLOOKUP($B188,input!$A:$G,COLUMN(input!F$1),0),VLOOKUP($B188,input!$A:$E,COLUMN(input!C$1),0))</f>
        <v>4.1969162657858483</v>
      </c>
      <c r="G188" s="40">
        <f t="shared" si="35"/>
        <v>4.0710087778122723</v>
      </c>
      <c r="H188" s="40">
        <f>IF(A188="pilot",VLOOKUP($B188,input!$A:$G,COLUMN(input!G$1),0),VLOOKUP($B188,input!$A:$E,COLUMN(input!D$1),0))</f>
        <v>-20.097409473432482</v>
      </c>
      <c r="I188" s="28"/>
    </row>
    <row r="189" spans="1:9" x14ac:dyDescent="0.25">
      <c r="A189" s="4" t="s">
        <v>747</v>
      </c>
      <c r="B189" s="3" t="s">
        <v>473</v>
      </c>
      <c r="C189" s="9" t="s">
        <v>731</v>
      </c>
      <c r="D189" s="3">
        <f t="shared" si="27"/>
        <v>183</v>
      </c>
      <c r="E189" s="4"/>
      <c r="F189" s="40">
        <f>IF(A189="pilot",VLOOKUP($B189,input!$A:$G,COLUMN(input!F$1),0),VLOOKUP($B189,input!$A:$E,COLUMN(input!C$1),0))</f>
        <v>4.0393837349252646</v>
      </c>
      <c r="G189" s="40">
        <f t="shared" si="35"/>
        <v>3.9182022228775066</v>
      </c>
      <c r="H189" s="40">
        <f>IF(A189="pilot",VLOOKUP($B189,input!$A:$G,COLUMN(input!G$1),0),VLOOKUP($B189,input!$A:$E,COLUMN(input!D$1),0))</f>
        <v>-9.2845344225456188</v>
      </c>
      <c r="I189" s="28"/>
    </row>
    <row r="190" spans="1:9" x14ac:dyDescent="0.25">
      <c r="A190" s="4" t="s">
        <v>747</v>
      </c>
      <c r="B190" s="3" t="s">
        <v>275</v>
      </c>
      <c r="C190" s="9" t="s">
        <v>360</v>
      </c>
      <c r="D190" s="3">
        <f t="shared" si="27"/>
        <v>184</v>
      </c>
      <c r="E190" s="4"/>
      <c r="F190" s="40">
        <f>IF(A190="pilot",VLOOKUP($B190,input!$A:$G,COLUMN(input!F$1),0),VLOOKUP($B190,input!$A:$E,COLUMN(input!C$1),0))</f>
        <v>3.6589189264628823</v>
      </c>
      <c r="G190" s="40">
        <f t="shared" si="35"/>
        <v>3.5491513586689956</v>
      </c>
      <c r="H190" s="40">
        <f>IF(A190="pilot",VLOOKUP($B190,input!$A:$G,COLUMN(input!G$1),0),VLOOKUP($B190,input!$A:$E,COLUMN(input!D$1),0))</f>
        <v>-5.8576545384433922</v>
      </c>
      <c r="I190" s="28"/>
    </row>
    <row r="191" spans="1:9" ht="16.5" thickBot="1" x14ac:dyDescent="0.3">
      <c r="A191" s="4" t="s">
        <v>747</v>
      </c>
      <c r="B191" s="3" t="s">
        <v>274</v>
      </c>
      <c r="C191" s="9" t="s">
        <v>359</v>
      </c>
      <c r="D191" s="3">
        <f t="shared" si="27"/>
        <v>185</v>
      </c>
      <c r="E191" s="4"/>
      <c r="F191" s="40">
        <f>IF(A191="pilot",VLOOKUP($B191,input!$A:$G,COLUMN(input!F$1),0),VLOOKUP($B191,input!$A:$E,COLUMN(input!C$1),0))</f>
        <v>3.3414572612437867</v>
      </c>
      <c r="G191" s="40">
        <f t="shared" si="35"/>
        <v>3.2412135434064728</v>
      </c>
      <c r="H191" s="40">
        <f>IF(A191="pilot",VLOOKUP($B191,input!$A:$G,COLUMN(input!G$1),0),VLOOKUP($B191,input!$A:$E,COLUMN(input!D$1),0))</f>
        <v>-7.9168371301437697</v>
      </c>
      <c r="I191" s="28"/>
    </row>
    <row r="192" spans="1:9" ht="17.25" thickTop="1" thickBot="1" x14ac:dyDescent="0.3">
      <c r="B192" s="11" t="s">
        <v>747</v>
      </c>
      <c r="C192" s="11" t="s">
        <v>754</v>
      </c>
      <c r="D192" s="3">
        <f t="shared" si="27"/>
        <v>186</v>
      </c>
      <c r="E192" s="11"/>
      <c r="F192" s="30">
        <f>SUM(F183:F191)</f>
        <v>220.20583869651185</v>
      </c>
      <c r="G192" s="30">
        <f t="shared" ref="G192:H192" si="36">SUM(G183:G191)</f>
        <v>213.59966353561643</v>
      </c>
      <c r="H192" s="30">
        <f t="shared" si="36"/>
        <v>-45.15688863737887</v>
      </c>
      <c r="I192" s="31">
        <f>IF(B192="pilot",0,IF(H192&gt;0, 0, IF((1-(F192/(F192-H192)))&gt;0.5, 0.5, (1-(F192/(F192-H192))))))</f>
        <v>0</v>
      </c>
    </row>
    <row r="193" spans="1:9" ht="16.5" thickTop="1" x14ac:dyDescent="0.25">
      <c r="C193" s="9" t="s">
        <v>640</v>
      </c>
      <c r="D193" s="3">
        <f t="shared" si="27"/>
        <v>187</v>
      </c>
      <c r="E193" s="4"/>
      <c r="F193" s="40"/>
      <c r="G193" s="40"/>
      <c r="H193" s="40"/>
      <c r="I193" s="28"/>
    </row>
    <row r="194" spans="1:9" x14ac:dyDescent="0.25">
      <c r="A194" s="4" t="s">
        <v>747</v>
      </c>
      <c r="B194" s="3" t="s">
        <v>552</v>
      </c>
      <c r="C194" s="9" t="s">
        <v>732</v>
      </c>
      <c r="D194" s="3">
        <f t="shared" si="27"/>
        <v>188</v>
      </c>
      <c r="E194" s="4"/>
      <c r="F194" s="40">
        <f>IF(A194="pilot",VLOOKUP($B194,input!$A:$G,COLUMN(input!F$1),0),VLOOKUP($B194,input!$A:$E,COLUMN(input!C$1),0))</f>
        <v>2151.371506066725</v>
      </c>
      <c r="G194" s="40">
        <f t="shared" ref="G194:G227" si="37">IF(A194="Pilot",0.97,0.925)*F194</f>
        <v>2086.8303608847232</v>
      </c>
      <c r="H194" s="40">
        <f>IF(A194="pilot",VLOOKUP($B194,input!$A:$G,COLUMN(input!G$1),0),VLOOKUP($B194,input!$A:$E,COLUMN(input!D$1),0))</f>
        <v>-687.75043384580704</v>
      </c>
      <c r="I194" s="28"/>
    </row>
    <row r="195" spans="1:9" x14ac:dyDescent="0.25">
      <c r="A195" s="4" t="s">
        <v>747</v>
      </c>
      <c r="B195" s="3" t="s">
        <v>519</v>
      </c>
      <c r="C195" s="9" t="s">
        <v>733</v>
      </c>
      <c r="D195" s="3">
        <f t="shared" si="27"/>
        <v>189</v>
      </c>
      <c r="E195" s="4"/>
      <c r="F195" s="40">
        <f>IF(A195="pilot",VLOOKUP($B195,input!$A:$G,COLUMN(input!F$1),0),VLOOKUP($B195,input!$A:$E,COLUMN(input!C$1),0))</f>
        <v>23.58046464610501</v>
      </c>
      <c r="G195" s="40">
        <f t="shared" si="37"/>
        <v>22.873050706721859</v>
      </c>
      <c r="H195" s="40">
        <f>IF(A195="pilot",VLOOKUP($B195,input!$A:$G,COLUMN(input!G$1),0),VLOOKUP($B195,input!$A:$E,COLUMN(input!D$1),0))</f>
        <v>-586.70916330533203</v>
      </c>
      <c r="I195" s="28"/>
    </row>
    <row r="196" spans="1:9" x14ac:dyDescent="0.25">
      <c r="A196" s="4" t="s">
        <v>747</v>
      </c>
      <c r="B196" s="3" t="s">
        <v>270</v>
      </c>
      <c r="C196" s="9" t="s">
        <v>355</v>
      </c>
      <c r="D196" s="3">
        <f t="shared" si="27"/>
        <v>190</v>
      </c>
      <c r="E196" s="4"/>
      <c r="F196" s="40">
        <f>IF(A196="pilot",VLOOKUP($B196,input!$A:$G,COLUMN(input!F$1),0),VLOOKUP($B196,input!$A:$E,COLUMN(input!C$1),0))</f>
        <v>78.793495752442027</v>
      </c>
      <c r="G196" s="40">
        <f t="shared" si="37"/>
        <v>76.429690879868758</v>
      </c>
      <c r="H196" s="40">
        <f>IF(A196="pilot",VLOOKUP($B196,input!$A:$G,COLUMN(input!G$1),0),VLOOKUP($B196,input!$A:$E,COLUMN(input!D$1),0))</f>
        <v>40.094750625159442</v>
      </c>
      <c r="I196" s="28"/>
    </row>
    <row r="197" spans="1:9" x14ac:dyDescent="0.25">
      <c r="A197" s="4" t="s">
        <v>747</v>
      </c>
      <c r="B197" s="3" t="s">
        <v>532</v>
      </c>
      <c r="C197" s="9" t="s">
        <v>642</v>
      </c>
      <c r="D197" s="3">
        <f t="shared" si="27"/>
        <v>191</v>
      </c>
      <c r="E197" s="4"/>
      <c r="F197" s="41">
        <f>IF(A197="pilot",VLOOKUP($B197,input!$A:$G,COLUMN(input!F$1),0),VLOOKUP($B197,input!$A:$E,COLUMN(input!C$1),0))</f>
        <v>71.359389440818177</v>
      </c>
      <c r="G197" s="40">
        <f t="shared" si="37"/>
        <v>69.218607757593631</v>
      </c>
      <c r="H197" s="41">
        <f>IF(A197="pilot",VLOOKUP($B197,input!$A:$G,COLUMN(input!G$1),0),VLOOKUP($B197,input!$A:$E,COLUMN(input!D$1),0))</f>
        <v>-8.6513766405901613</v>
      </c>
      <c r="I197" s="29"/>
    </row>
    <row r="198" spans="1:9" x14ac:dyDescent="0.25">
      <c r="A198" s="4" t="s">
        <v>747</v>
      </c>
      <c r="B198" s="3" t="s">
        <v>533</v>
      </c>
      <c r="C198" s="9" t="s">
        <v>643</v>
      </c>
      <c r="D198" s="3">
        <f t="shared" si="27"/>
        <v>192</v>
      </c>
      <c r="E198" s="4"/>
      <c r="F198" s="41">
        <f>IF(A198="pilot",VLOOKUP($B198,input!$A:$G,COLUMN(input!F$1),0),VLOOKUP($B198,input!$A:$E,COLUMN(input!C$1),0))</f>
        <v>43.782905709468942</v>
      </c>
      <c r="G198" s="40">
        <f t="shared" si="37"/>
        <v>42.469418538184875</v>
      </c>
      <c r="H198" s="41">
        <f>IF(A198="pilot",VLOOKUP($B198,input!$A:$G,COLUMN(input!G$1),0),VLOOKUP($B198,input!$A:$E,COLUMN(input!D$1),0))</f>
        <v>3.1192069083631933</v>
      </c>
      <c r="I198" s="29"/>
    </row>
    <row r="199" spans="1:9" x14ac:dyDescent="0.25">
      <c r="A199" s="4" t="s">
        <v>747</v>
      </c>
      <c r="B199" s="3" t="s">
        <v>534</v>
      </c>
      <c r="C199" s="9" t="s">
        <v>644</v>
      </c>
      <c r="D199" s="3">
        <f t="shared" si="27"/>
        <v>193</v>
      </c>
      <c r="E199" s="4"/>
      <c r="F199" s="41">
        <f>IF(A199="pilot",VLOOKUP($B199,input!$A:$G,COLUMN(input!F$1),0),VLOOKUP($B199,input!$A:$E,COLUMN(input!C$1),0))</f>
        <v>118.66124106219191</v>
      </c>
      <c r="G199" s="40">
        <f t="shared" si="37"/>
        <v>115.10140383032615</v>
      </c>
      <c r="H199" s="41">
        <f>IF(A199="pilot",VLOOKUP($B199,input!$A:$G,COLUMN(input!G$1),0),VLOOKUP($B199,input!$A:$E,COLUMN(input!D$1),0))</f>
        <v>46.197449438100726</v>
      </c>
      <c r="I199" s="29"/>
    </row>
    <row r="200" spans="1:9" x14ac:dyDescent="0.25">
      <c r="A200" s="4" t="s">
        <v>747</v>
      </c>
      <c r="B200" s="3" t="s">
        <v>535</v>
      </c>
      <c r="C200" s="9" t="s">
        <v>645</v>
      </c>
      <c r="D200" s="3">
        <f t="shared" si="27"/>
        <v>194</v>
      </c>
      <c r="E200" s="4"/>
      <c r="F200" s="40">
        <f>IF(A200="pilot",VLOOKUP($B200,input!$A:$G,COLUMN(input!F$1),0),VLOOKUP($B200,input!$A:$E,COLUMN(input!C$1),0))</f>
        <v>41.353465670746864</v>
      </c>
      <c r="G200" s="40">
        <f t="shared" si="37"/>
        <v>40.112861700624457</v>
      </c>
      <c r="H200" s="40">
        <f>IF(A200="pilot",VLOOKUP($B200,input!$A:$G,COLUMN(input!G$1),0),VLOOKUP($B200,input!$A:$E,COLUMN(input!D$1),0))</f>
        <v>-17.658356580136889</v>
      </c>
      <c r="I200" s="28"/>
    </row>
    <row r="201" spans="1:9" x14ac:dyDescent="0.25">
      <c r="A201" s="4" t="s">
        <v>747</v>
      </c>
      <c r="B201" s="3" t="s">
        <v>520</v>
      </c>
      <c r="C201" s="9" t="s">
        <v>646</v>
      </c>
      <c r="D201" s="3">
        <f t="shared" si="27"/>
        <v>195</v>
      </c>
      <c r="E201" s="4"/>
      <c r="F201" s="40">
        <f>IF(A201="pilot",VLOOKUP($B201,input!$A:$G,COLUMN(input!F$1),0),VLOOKUP($B201,input!$A:$E,COLUMN(input!C$1),0))</f>
        <v>119.87728096416396</v>
      </c>
      <c r="G201" s="40">
        <f t="shared" si="37"/>
        <v>116.28096253523904</v>
      </c>
      <c r="H201" s="40">
        <f>IF(A201="pilot",VLOOKUP($B201,input!$A:$G,COLUMN(input!G$1),0),VLOOKUP($B201,input!$A:$E,COLUMN(input!D$1),0))</f>
        <v>-270.10105478823772</v>
      </c>
      <c r="I201" s="28"/>
    </row>
    <row r="202" spans="1:9" x14ac:dyDescent="0.25">
      <c r="A202" s="4" t="s">
        <v>747</v>
      </c>
      <c r="B202" s="3" t="s">
        <v>259</v>
      </c>
      <c r="C202" s="9" t="s">
        <v>344</v>
      </c>
      <c r="D202" s="3">
        <f t="shared" si="27"/>
        <v>196</v>
      </c>
      <c r="E202" s="4"/>
      <c r="F202" s="40">
        <f>IF(A202="pilot",VLOOKUP($B202,input!$A:$G,COLUMN(input!F$1),0),VLOOKUP($B202,input!$A:$E,COLUMN(input!C$1),0))</f>
        <v>94.526056407480922</v>
      </c>
      <c r="G202" s="40">
        <f t="shared" si="37"/>
        <v>91.690274715256493</v>
      </c>
      <c r="H202" s="40">
        <f>IF(A202="pilot",VLOOKUP($B202,input!$A:$G,COLUMN(input!G$1),0),VLOOKUP($B202,input!$A:$E,COLUMN(input!D$1),0))</f>
        <v>12.328681054268717</v>
      </c>
      <c r="I202" s="28"/>
    </row>
    <row r="203" spans="1:9" x14ac:dyDescent="0.25">
      <c r="A203" s="4" t="s">
        <v>747</v>
      </c>
      <c r="B203" s="3" t="s">
        <v>536</v>
      </c>
      <c r="C203" s="9" t="s">
        <v>647</v>
      </c>
      <c r="D203" s="3">
        <f t="shared" ref="D203:D266" si="38">D202+1</f>
        <v>197</v>
      </c>
      <c r="E203" s="4"/>
      <c r="F203" s="40">
        <f>IF(A203="pilot",VLOOKUP($B203,input!$A:$G,COLUMN(input!F$1),0),VLOOKUP($B203,input!$A:$E,COLUMN(input!C$1),0))</f>
        <v>100.33562270711643</v>
      </c>
      <c r="G203" s="40">
        <f t="shared" si="37"/>
        <v>97.325554025902932</v>
      </c>
      <c r="H203" s="40">
        <f>IF(A203="pilot",VLOOKUP($B203,input!$A:$G,COLUMN(input!G$1),0),VLOOKUP($B203,input!$A:$E,COLUMN(input!D$1),0))</f>
        <v>6.7450148311735987</v>
      </c>
      <c r="I203" s="28"/>
    </row>
    <row r="204" spans="1:9" x14ac:dyDescent="0.25">
      <c r="A204" s="4" t="s">
        <v>747</v>
      </c>
      <c r="B204" s="3" t="s">
        <v>537</v>
      </c>
      <c r="C204" s="9" t="s">
        <v>648</v>
      </c>
      <c r="D204" s="3">
        <f t="shared" si="38"/>
        <v>198</v>
      </c>
      <c r="E204" s="4"/>
      <c r="F204" s="40">
        <f>IF(A204="pilot",VLOOKUP($B204,input!$A:$G,COLUMN(input!F$1),0),VLOOKUP($B204,input!$A:$E,COLUMN(input!C$1),0))</f>
        <v>97.072685261677549</v>
      </c>
      <c r="G204" s="40">
        <f t="shared" si="37"/>
        <v>94.160504703827215</v>
      </c>
      <c r="H204" s="40">
        <f>IF(A204="pilot",VLOOKUP($B204,input!$A:$G,COLUMN(input!G$1),0),VLOOKUP($B204,input!$A:$E,COLUMN(input!D$1),0))</f>
        <v>25.101852175194441</v>
      </c>
      <c r="I204" s="28"/>
    </row>
    <row r="205" spans="1:9" x14ac:dyDescent="0.25">
      <c r="A205" s="4" t="s">
        <v>747</v>
      </c>
      <c r="B205" s="3" t="s">
        <v>521</v>
      </c>
      <c r="C205" s="9" t="s">
        <v>649</v>
      </c>
      <c r="D205" s="3">
        <f t="shared" si="38"/>
        <v>199</v>
      </c>
      <c r="E205" s="4"/>
      <c r="F205" s="40">
        <f>IF(A205="pilot",VLOOKUP($B205,input!$A:$G,COLUMN(input!F$1),0),VLOOKUP($B205,input!$A:$E,COLUMN(input!C$1),0))</f>
        <v>113.6513204970968</v>
      </c>
      <c r="G205" s="40">
        <f t="shared" si="37"/>
        <v>110.2417808821839</v>
      </c>
      <c r="H205" s="40">
        <f>IF(A205="pilot",VLOOKUP($B205,input!$A:$G,COLUMN(input!G$1),0),VLOOKUP($B205,input!$A:$E,COLUMN(input!D$1),0))</f>
        <v>66.98947935443924</v>
      </c>
      <c r="I205" s="28"/>
    </row>
    <row r="206" spans="1:9" x14ac:dyDescent="0.25">
      <c r="A206" s="4" t="s">
        <v>747</v>
      </c>
      <c r="B206" s="3" t="s">
        <v>522</v>
      </c>
      <c r="C206" s="9" t="s">
        <v>650</v>
      </c>
      <c r="D206" s="3">
        <f t="shared" si="38"/>
        <v>200</v>
      </c>
      <c r="E206" s="4"/>
      <c r="F206" s="40">
        <f>IF(A206="pilot",VLOOKUP($B206,input!$A:$G,COLUMN(input!F$1),0),VLOOKUP($B206,input!$A:$E,COLUMN(input!C$1),0))</f>
        <v>151.79370312005571</v>
      </c>
      <c r="G206" s="40">
        <f t="shared" si="37"/>
        <v>147.23989202645404</v>
      </c>
      <c r="H206" s="40">
        <f>IF(A206="pilot",VLOOKUP($B206,input!$A:$G,COLUMN(input!G$1),0),VLOOKUP($B206,input!$A:$E,COLUMN(input!D$1),0))</f>
        <v>72.796886531525047</v>
      </c>
      <c r="I206" s="28"/>
    </row>
    <row r="207" spans="1:9" x14ac:dyDescent="0.25">
      <c r="A207" s="4" t="s">
        <v>747</v>
      </c>
      <c r="B207" s="3" t="s">
        <v>523</v>
      </c>
      <c r="C207" s="9" t="s">
        <v>651</v>
      </c>
      <c r="D207" s="3">
        <f t="shared" si="38"/>
        <v>201</v>
      </c>
      <c r="E207" s="4"/>
      <c r="F207" s="40">
        <f>IF(A207="pilot",VLOOKUP($B207,input!$A:$G,COLUMN(input!F$1),0),VLOOKUP($B207,input!$A:$E,COLUMN(input!C$1),0))</f>
        <v>82.927903292543576</v>
      </c>
      <c r="G207" s="40">
        <f t="shared" si="37"/>
        <v>80.440066193767265</v>
      </c>
      <c r="H207" s="40">
        <f>IF(A207="pilot",VLOOKUP($B207,input!$A:$G,COLUMN(input!G$1),0),VLOOKUP($B207,input!$A:$E,COLUMN(input!D$1),0))</f>
        <v>-77.604924068410796</v>
      </c>
      <c r="I207" s="28"/>
    </row>
    <row r="208" spans="1:9" x14ac:dyDescent="0.25">
      <c r="A208" s="4" t="s">
        <v>747</v>
      </c>
      <c r="B208" s="3" t="s">
        <v>538</v>
      </c>
      <c r="C208" s="9" t="s">
        <v>652</v>
      </c>
      <c r="D208" s="3">
        <f t="shared" si="38"/>
        <v>202</v>
      </c>
      <c r="E208" s="4"/>
      <c r="F208" s="40">
        <f>IF(A208="pilot",VLOOKUP($B208,input!$A:$G,COLUMN(input!F$1),0),VLOOKUP($B208,input!$A:$E,COLUMN(input!C$1),0))</f>
        <v>109.06939556523086</v>
      </c>
      <c r="G208" s="40">
        <f t="shared" si="37"/>
        <v>105.79731369827394</v>
      </c>
      <c r="H208" s="40">
        <f>IF(A208="pilot",VLOOKUP($B208,input!$A:$G,COLUMN(input!G$1),0),VLOOKUP($B208,input!$A:$E,COLUMN(input!D$1),0))</f>
        <v>60.670353667516665</v>
      </c>
      <c r="I208" s="28"/>
    </row>
    <row r="209" spans="1:9" x14ac:dyDescent="0.25">
      <c r="A209" s="4" t="s">
        <v>747</v>
      </c>
      <c r="B209" s="3" t="s">
        <v>539</v>
      </c>
      <c r="C209" s="9" t="s">
        <v>653</v>
      </c>
      <c r="D209" s="3">
        <f t="shared" si="38"/>
        <v>203</v>
      </c>
      <c r="E209" s="4"/>
      <c r="F209" s="40">
        <f>IF(A209="pilot",VLOOKUP($B209,input!$A:$G,COLUMN(input!F$1),0),VLOOKUP($B209,input!$A:$E,COLUMN(input!C$1),0))</f>
        <v>45.496933015165439</v>
      </c>
      <c r="G209" s="40">
        <f t="shared" si="37"/>
        <v>44.132025024710472</v>
      </c>
      <c r="H209" s="40">
        <f>IF(A209="pilot",VLOOKUP($B209,input!$A:$G,COLUMN(input!G$1),0),VLOOKUP($B209,input!$A:$E,COLUMN(input!D$1),0))</f>
        <v>10.528368336378277</v>
      </c>
      <c r="I209" s="28"/>
    </row>
    <row r="210" spans="1:9" x14ac:dyDescent="0.25">
      <c r="A210" s="4" t="s">
        <v>747</v>
      </c>
      <c r="B210" s="3" t="s">
        <v>269</v>
      </c>
      <c r="C210" s="9" t="s">
        <v>354</v>
      </c>
      <c r="D210" s="3">
        <f t="shared" si="38"/>
        <v>204</v>
      </c>
      <c r="E210" s="4"/>
      <c r="F210" s="40">
        <f>IF(A210="pilot",VLOOKUP($B210,input!$A:$G,COLUMN(input!F$1),0),VLOOKUP($B210,input!$A:$E,COLUMN(input!C$1),0))</f>
        <v>40.088911991078447</v>
      </c>
      <c r="G210" s="40">
        <f t="shared" si="37"/>
        <v>38.886244631346095</v>
      </c>
      <c r="H210" s="40">
        <f>IF(A210="pilot",VLOOKUP($B210,input!$A:$G,COLUMN(input!G$1),0),VLOOKUP($B210,input!$A:$E,COLUMN(input!D$1),0))</f>
        <v>-10.382231065684014</v>
      </c>
      <c r="I210" s="28"/>
    </row>
    <row r="211" spans="1:9" x14ac:dyDescent="0.25">
      <c r="A211" s="4" t="s">
        <v>747</v>
      </c>
      <c r="B211" s="3" t="s">
        <v>540</v>
      </c>
      <c r="C211" s="9" t="s">
        <v>654</v>
      </c>
      <c r="D211" s="3">
        <f t="shared" si="38"/>
        <v>205</v>
      </c>
      <c r="E211" s="4"/>
      <c r="F211" s="40">
        <f>IF(A211="pilot",VLOOKUP($B211,input!$A:$G,COLUMN(input!F$1),0),VLOOKUP($B211,input!$A:$E,COLUMN(input!C$1),0))</f>
        <v>58.547513285044253</v>
      </c>
      <c r="G211" s="40">
        <f t="shared" si="37"/>
        <v>56.791087886492924</v>
      </c>
      <c r="H211" s="40">
        <f>IF(A211="pilot",VLOOKUP($B211,input!$A:$G,COLUMN(input!G$1),0),VLOOKUP($B211,input!$A:$E,COLUMN(input!D$1),0))</f>
        <v>-148.28555718625054</v>
      </c>
      <c r="I211" s="28"/>
    </row>
    <row r="212" spans="1:9" x14ac:dyDescent="0.25">
      <c r="A212" s="4" t="s">
        <v>747</v>
      </c>
      <c r="B212" s="3" t="s">
        <v>541</v>
      </c>
      <c r="C212" s="9" t="s">
        <v>655</v>
      </c>
      <c r="D212" s="3">
        <f t="shared" si="38"/>
        <v>206</v>
      </c>
      <c r="E212" s="4"/>
      <c r="F212" s="40">
        <f>IF(A212="pilot",VLOOKUP($B212,input!$A:$G,COLUMN(input!F$1),0),VLOOKUP($B212,input!$A:$E,COLUMN(input!C$1),0))</f>
        <v>63.110939747873601</v>
      </c>
      <c r="G212" s="40">
        <f t="shared" si="37"/>
        <v>61.217611555437394</v>
      </c>
      <c r="H212" s="40">
        <f>IF(A212="pilot",VLOOKUP($B212,input!$A:$G,COLUMN(input!G$1),0),VLOOKUP($B212,input!$A:$E,COLUMN(input!D$1),0))</f>
        <v>-49.914238880395544</v>
      </c>
      <c r="I212" s="28"/>
    </row>
    <row r="213" spans="1:9" x14ac:dyDescent="0.25">
      <c r="A213" s="4" t="s">
        <v>747</v>
      </c>
      <c r="B213" s="3" t="s">
        <v>524</v>
      </c>
      <c r="C213" s="9" t="s">
        <v>656</v>
      </c>
      <c r="D213" s="3">
        <f t="shared" si="38"/>
        <v>207</v>
      </c>
      <c r="E213" s="4"/>
      <c r="F213" s="40">
        <f>IF(A213="pilot",VLOOKUP($B213,input!$A:$G,COLUMN(input!F$1),0),VLOOKUP($B213,input!$A:$E,COLUMN(input!C$1),0))</f>
        <v>114.56387552381371</v>
      </c>
      <c r="G213" s="40">
        <f t="shared" si="37"/>
        <v>111.12695925809929</v>
      </c>
      <c r="H213" s="40">
        <f>IF(A213="pilot",VLOOKUP($B213,input!$A:$G,COLUMN(input!G$1),0),VLOOKUP($B213,input!$A:$E,COLUMN(input!D$1),0))</f>
        <v>-55.034937051260918</v>
      </c>
      <c r="I213" s="28"/>
    </row>
    <row r="214" spans="1:9" x14ac:dyDescent="0.25">
      <c r="A214" s="4" t="s">
        <v>747</v>
      </c>
      <c r="B214" s="3" t="s">
        <v>525</v>
      </c>
      <c r="C214" s="9" t="s">
        <v>657</v>
      </c>
      <c r="D214" s="3">
        <f t="shared" si="38"/>
        <v>208</v>
      </c>
      <c r="E214" s="4"/>
      <c r="F214" s="40">
        <f>IF(A214="pilot",VLOOKUP($B214,input!$A:$G,COLUMN(input!F$1),0),VLOOKUP($B214,input!$A:$E,COLUMN(input!C$1),0))</f>
        <v>66.997577950330111</v>
      </c>
      <c r="G214" s="40">
        <f t="shared" si="37"/>
        <v>64.9876506118202</v>
      </c>
      <c r="H214" s="40">
        <f>IF(A214="pilot",VLOOKUP($B214,input!$A:$G,COLUMN(input!G$1),0),VLOOKUP($B214,input!$A:$E,COLUMN(input!D$1),0))</f>
        <v>-151.36997140208112</v>
      </c>
      <c r="I214" s="28"/>
    </row>
    <row r="215" spans="1:9" x14ac:dyDescent="0.25">
      <c r="A215" s="4" t="s">
        <v>747</v>
      </c>
      <c r="B215" s="3" t="s">
        <v>542</v>
      </c>
      <c r="C215" s="9" t="s">
        <v>658</v>
      </c>
      <c r="D215" s="3">
        <f t="shared" si="38"/>
        <v>209</v>
      </c>
      <c r="E215" s="4"/>
      <c r="F215" s="40">
        <f>IF(A215="pilot",VLOOKUP($B215,input!$A:$G,COLUMN(input!F$1),0),VLOOKUP($B215,input!$A:$E,COLUMN(input!C$1),0))</f>
        <v>22.770145599159999</v>
      </c>
      <c r="G215" s="40">
        <f t="shared" si="37"/>
        <v>22.0870412311852</v>
      </c>
      <c r="H215" s="40">
        <f>IF(A215="pilot",VLOOKUP($B215,input!$A:$G,COLUMN(input!G$1),0),VLOOKUP($B215,input!$A:$E,COLUMN(input!D$1),0))</f>
        <v>-31.395570224317282</v>
      </c>
      <c r="I215" s="28"/>
    </row>
    <row r="216" spans="1:9" x14ac:dyDescent="0.25">
      <c r="A216" s="4" t="s">
        <v>747</v>
      </c>
      <c r="B216" s="3" t="s">
        <v>526</v>
      </c>
      <c r="C216" s="9" t="s">
        <v>659</v>
      </c>
      <c r="D216" s="3">
        <f t="shared" si="38"/>
        <v>210</v>
      </c>
      <c r="E216" s="4"/>
      <c r="F216" s="40">
        <f>IF(A216="pilot",VLOOKUP($B216,input!$A:$G,COLUMN(input!F$1),0),VLOOKUP($B216,input!$A:$E,COLUMN(input!C$1),0))</f>
        <v>150.04293773602211</v>
      </c>
      <c r="G216" s="40">
        <f t="shared" si="37"/>
        <v>145.54164960394144</v>
      </c>
      <c r="H216" s="40">
        <f>IF(A216="pilot",VLOOKUP($B216,input!$A:$G,COLUMN(input!G$1),0),VLOOKUP($B216,input!$A:$E,COLUMN(input!D$1),0))</f>
        <v>51.745638119443328</v>
      </c>
      <c r="I216" s="28"/>
    </row>
    <row r="217" spans="1:9" x14ac:dyDescent="0.25">
      <c r="A217" s="4" t="s">
        <v>747</v>
      </c>
      <c r="B217" s="3" t="s">
        <v>527</v>
      </c>
      <c r="C217" s="9" t="s">
        <v>660</v>
      </c>
      <c r="D217" s="3">
        <f t="shared" si="38"/>
        <v>211</v>
      </c>
      <c r="E217" s="4"/>
      <c r="F217" s="40">
        <f>IF(A217="pilot",VLOOKUP($B217,input!$A:$G,COLUMN(input!F$1),0),VLOOKUP($B217,input!$A:$E,COLUMN(input!C$1),0))</f>
        <v>128.47008064349657</v>
      </c>
      <c r="G217" s="40">
        <f t="shared" si="37"/>
        <v>124.61597822419168</v>
      </c>
      <c r="H217" s="40">
        <f>IF(A217="pilot",VLOOKUP($B217,input!$A:$G,COLUMN(input!G$1),0),VLOOKUP($B217,input!$A:$E,COLUMN(input!D$1),0))</f>
        <v>87.538552467040176</v>
      </c>
      <c r="I217" s="28"/>
    </row>
    <row r="218" spans="1:9" x14ac:dyDescent="0.25">
      <c r="A218" s="4" t="s">
        <v>747</v>
      </c>
      <c r="B218" s="3" t="s">
        <v>543</v>
      </c>
      <c r="C218" s="9" t="s">
        <v>661</v>
      </c>
      <c r="D218" s="3">
        <f t="shared" si="38"/>
        <v>212</v>
      </c>
      <c r="E218" s="4"/>
      <c r="F218" s="40">
        <f>IF(A218="pilot",VLOOKUP($B218,input!$A:$G,COLUMN(input!F$1),0),VLOOKUP($B218,input!$A:$E,COLUMN(input!C$1),0))</f>
        <v>44.662386875858381</v>
      </c>
      <c r="G218" s="40">
        <f t="shared" si="37"/>
        <v>43.322515269582631</v>
      </c>
      <c r="H218" s="40">
        <f>IF(A218="pilot",VLOOKUP($B218,input!$A:$G,COLUMN(input!G$1),0),VLOOKUP($B218,input!$A:$E,COLUMN(input!D$1),0))</f>
        <v>-9.5709334336210414</v>
      </c>
      <c r="I218" s="28"/>
    </row>
    <row r="219" spans="1:9" x14ac:dyDescent="0.25">
      <c r="A219" s="4" t="s">
        <v>747</v>
      </c>
      <c r="B219" s="3" t="s">
        <v>544</v>
      </c>
      <c r="C219" s="9" t="s">
        <v>662</v>
      </c>
      <c r="D219" s="3">
        <f t="shared" si="38"/>
        <v>213</v>
      </c>
      <c r="E219" s="4"/>
      <c r="F219" s="40">
        <f>IF(A219="pilot",VLOOKUP($B219,input!$A:$G,COLUMN(input!F$1),0),VLOOKUP($B219,input!$A:$E,COLUMN(input!C$1),0))</f>
        <v>153.63791550239097</v>
      </c>
      <c r="G219" s="40">
        <f t="shared" si="37"/>
        <v>149.02877803731923</v>
      </c>
      <c r="H219" s="40">
        <f>IF(A219="pilot",VLOOKUP($B219,input!$A:$G,COLUMN(input!G$1),0),VLOOKUP($B219,input!$A:$E,COLUMN(input!D$1),0))</f>
        <v>78.232201631536697</v>
      </c>
      <c r="I219" s="28"/>
    </row>
    <row r="220" spans="1:9" x14ac:dyDescent="0.25">
      <c r="A220" s="4" t="s">
        <v>747</v>
      </c>
      <c r="B220" s="3" t="s">
        <v>545</v>
      </c>
      <c r="C220" s="9" t="s">
        <v>663</v>
      </c>
      <c r="D220" s="3">
        <f t="shared" si="38"/>
        <v>214</v>
      </c>
      <c r="E220" s="4"/>
      <c r="F220" s="40">
        <f>IF(A220="pilot",VLOOKUP($B220,input!$A:$G,COLUMN(input!F$1),0),VLOOKUP($B220,input!$A:$E,COLUMN(input!C$1),0))</f>
        <v>68.184933657028552</v>
      </c>
      <c r="G220" s="40">
        <f t="shared" si="37"/>
        <v>66.139385647317695</v>
      </c>
      <c r="H220" s="40">
        <f>IF(A220="pilot",VLOOKUP($B220,input!$A:$G,COLUMN(input!G$1),0),VLOOKUP($B220,input!$A:$E,COLUMN(input!D$1),0))</f>
        <v>28.408090836711541</v>
      </c>
      <c r="I220" s="28"/>
    </row>
    <row r="221" spans="1:9" x14ac:dyDescent="0.25">
      <c r="A221" s="4" t="s">
        <v>747</v>
      </c>
      <c r="B221" s="3" t="s">
        <v>546</v>
      </c>
      <c r="C221" s="9" t="s">
        <v>664</v>
      </c>
      <c r="D221" s="3">
        <f t="shared" si="38"/>
        <v>215</v>
      </c>
      <c r="E221" s="4"/>
      <c r="F221" s="40">
        <f>IF(A221="pilot",VLOOKUP($B221,input!$A:$G,COLUMN(input!F$1),0),VLOOKUP($B221,input!$A:$E,COLUMN(input!C$1),0))</f>
        <v>21.714303706927137</v>
      </c>
      <c r="G221" s="40">
        <f t="shared" si="37"/>
        <v>21.062874595719322</v>
      </c>
      <c r="H221" s="40">
        <f>IF(A221="pilot",VLOOKUP($B221,input!$A:$G,COLUMN(input!G$1),0),VLOOKUP($B221,input!$A:$E,COLUMN(input!D$1),0))</f>
        <v>-34.78873391447015</v>
      </c>
      <c r="I221" s="28"/>
    </row>
    <row r="222" spans="1:9" x14ac:dyDescent="0.25">
      <c r="A222" s="4" t="s">
        <v>747</v>
      </c>
      <c r="B222" s="3" t="s">
        <v>528</v>
      </c>
      <c r="C222" s="9" t="s">
        <v>665</v>
      </c>
      <c r="D222" s="3">
        <f t="shared" si="38"/>
        <v>216</v>
      </c>
      <c r="E222" s="4"/>
      <c r="F222" s="40">
        <f>IF(A222="pilot",VLOOKUP($B222,input!$A:$G,COLUMN(input!F$1),0),VLOOKUP($B222,input!$A:$E,COLUMN(input!C$1),0))</f>
        <v>158.44037126415043</v>
      </c>
      <c r="G222" s="40">
        <f t="shared" si="37"/>
        <v>153.6871601262259</v>
      </c>
      <c r="H222" s="40">
        <f>IF(A222="pilot",VLOOKUP($B222,input!$A:$G,COLUMN(input!G$1),0),VLOOKUP($B222,input!$A:$E,COLUMN(input!D$1),0))</f>
        <v>-5.9762897466300728</v>
      </c>
      <c r="I222" s="28"/>
    </row>
    <row r="223" spans="1:9" x14ac:dyDescent="0.25">
      <c r="A223" s="4" t="s">
        <v>747</v>
      </c>
      <c r="B223" s="3" t="s">
        <v>547</v>
      </c>
      <c r="C223" s="9" t="s">
        <v>666</v>
      </c>
      <c r="D223" s="3">
        <f t="shared" si="38"/>
        <v>217</v>
      </c>
      <c r="E223" s="4"/>
      <c r="F223" s="40">
        <f>IF(A223="pilot",VLOOKUP($B223,input!$A:$G,COLUMN(input!F$1),0),VLOOKUP($B223,input!$A:$E,COLUMN(input!C$1),0))</f>
        <v>46.784952318826726</v>
      </c>
      <c r="G223" s="40">
        <f t="shared" si="37"/>
        <v>45.381403749261921</v>
      </c>
      <c r="H223" s="40">
        <f>IF(A223="pilot",VLOOKUP($B223,input!$A:$G,COLUMN(input!G$1),0),VLOOKUP($B223,input!$A:$E,COLUMN(input!D$1),0))</f>
        <v>11.933861022468225</v>
      </c>
      <c r="I223" s="28"/>
    </row>
    <row r="224" spans="1:9" x14ac:dyDescent="0.25">
      <c r="A224" s="4" t="s">
        <v>747</v>
      </c>
      <c r="B224" s="3" t="s">
        <v>529</v>
      </c>
      <c r="C224" s="9" t="s">
        <v>667</v>
      </c>
      <c r="D224" s="3">
        <f t="shared" si="38"/>
        <v>218</v>
      </c>
      <c r="E224" s="4"/>
      <c r="F224" s="40">
        <f>IF(A224="pilot",VLOOKUP($B224,input!$A:$G,COLUMN(input!F$1),0),VLOOKUP($B224,input!$A:$E,COLUMN(input!C$1),0))</f>
        <v>151.07064169646287</v>
      </c>
      <c r="G224" s="40">
        <f t="shared" si="37"/>
        <v>146.53852244556899</v>
      </c>
      <c r="H224" s="40">
        <f>IF(A224="pilot",VLOOKUP($B224,input!$A:$G,COLUMN(input!G$1),0),VLOOKUP($B224,input!$A:$E,COLUMN(input!D$1),0))</f>
        <v>-90.081594562180015</v>
      </c>
      <c r="I224" s="28"/>
    </row>
    <row r="225" spans="1:9" x14ac:dyDescent="0.25">
      <c r="A225" s="4" t="s">
        <v>747</v>
      </c>
      <c r="B225" s="3" t="s">
        <v>548</v>
      </c>
      <c r="C225" s="9" t="s">
        <v>668</v>
      </c>
      <c r="D225" s="3">
        <f t="shared" si="38"/>
        <v>219</v>
      </c>
      <c r="E225" s="4"/>
      <c r="F225" s="40">
        <f>IF(A225="pilot",VLOOKUP($B225,input!$A:$G,COLUMN(input!F$1),0),VLOOKUP($B225,input!$A:$E,COLUMN(input!C$1),0))</f>
        <v>93.538005112875311</v>
      </c>
      <c r="G225" s="40">
        <f t="shared" si="37"/>
        <v>90.731864959489045</v>
      </c>
      <c r="H225" s="40">
        <f>IF(A225="pilot",VLOOKUP($B225,input!$A:$G,COLUMN(input!G$1),0),VLOOKUP($B225,input!$A:$E,COLUMN(input!D$1),0))</f>
        <v>48.845531975232348</v>
      </c>
      <c r="I225" s="28"/>
    </row>
    <row r="226" spans="1:9" x14ac:dyDescent="0.25">
      <c r="A226" s="4" t="s">
        <v>747</v>
      </c>
      <c r="B226" s="3" t="s">
        <v>530</v>
      </c>
      <c r="C226" s="9" t="s">
        <v>669</v>
      </c>
      <c r="D226" s="3">
        <f t="shared" si="38"/>
        <v>220</v>
      </c>
      <c r="E226" s="4"/>
      <c r="F226" s="40">
        <f>IF(A226="pilot",VLOOKUP($B226,input!$A:$G,COLUMN(input!F$1),0),VLOOKUP($B226,input!$A:$E,COLUMN(input!C$1),0))</f>
        <v>101.28215411270612</v>
      </c>
      <c r="G226" s="40">
        <f t="shared" si="37"/>
        <v>98.243689489324936</v>
      </c>
      <c r="H226" s="40">
        <f>IF(A226="pilot",VLOOKUP($B226,input!$A:$G,COLUMN(input!G$1),0),VLOOKUP($B226,input!$A:$E,COLUMN(input!D$1),0))</f>
        <v>25.489817491589175</v>
      </c>
      <c r="I226" s="28"/>
    </row>
    <row r="227" spans="1:9" ht="16.5" thickBot="1" x14ac:dyDescent="0.3">
      <c r="A227" s="4" t="s">
        <v>747</v>
      </c>
      <c r="B227" s="3" t="s">
        <v>531</v>
      </c>
      <c r="C227" s="9" t="s">
        <v>670</v>
      </c>
      <c r="D227" s="3">
        <f t="shared" si="38"/>
        <v>221</v>
      </c>
      <c r="E227" s="4"/>
      <c r="F227" s="40">
        <f>IF(A227="pilot",VLOOKUP($B227,input!$A:$G,COLUMN(input!F$1),0),VLOOKUP($B227,input!$A:$E,COLUMN(input!C$1),0))</f>
        <v>125.03904193286444</v>
      </c>
      <c r="G227" s="40">
        <f t="shared" si="37"/>
        <v>121.2878706748785</v>
      </c>
      <c r="H227" s="40">
        <f>IF(A227="pilot",VLOOKUP($B227,input!$A:$G,COLUMN(input!G$1),0),VLOOKUP($B227,input!$A:$E,COLUMN(input!D$1),0))</f>
        <v>-1257.1803826357068</v>
      </c>
      <c r="I227" s="28"/>
    </row>
    <row r="228" spans="1:9" ht="17.25" thickTop="1" thickBot="1" x14ac:dyDescent="0.3">
      <c r="B228" s="11" t="s">
        <v>747</v>
      </c>
      <c r="C228" s="11" t="s">
        <v>755</v>
      </c>
      <c r="D228" s="3">
        <f t="shared" si="38"/>
        <v>222</v>
      </c>
      <c r="E228" s="11"/>
      <c r="F228" s="30">
        <f>SUM(F194:F227)</f>
        <v>5052.6000578359399</v>
      </c>
      <c r="G228" s="30">
        <f t="shared" ref="G228:H228" si="39">SUM(G194:G227)</f>
        <v>4901.02205610086</v>
      </c>
      <c r="H228" s="30">
        <f t="shared" si="39"/>
        <v>-2815.6900128649713</v>
      </c>
      <c r="I228" s="31">
        <f>IF(B228="pilot",0,IF(H228&gt;0, 0, IF((1-(F228/(F228-H228)))&gt;0.5, 0.5, (1-(F228/(F228-H228))))))</f>
        <v>0</v>
      </c>
    </row>
    <row r="229" spans="1:9" ht="16.5" thickTop="1" x14ac:dyDescent="0.25">
      <c r="C229" s="9" t="s">
        <v>640</v>
      </c>
      <c r="D229" s="3">
        <f t="shared" si="38"/>
        <v>223</v>
      </c>
      <c r="E229" s="4"/>
      <c r="F229" s="40"/>
      <c r="G229" s="40"/>
      <c r="H229" s="40"/>
      <c r="I229" s="28"/>
    </row>
    <row r="230" spans="1:9" x14ac:dyDescent="0.25">
      <c r="B230" s="3" t="s">
        <v>277</v>
      </c>
      <c r="C230" s="9" t="s">
        <v>362</v>
      </c>
      <c r="D230" s="3">
        <f t="shared" si="38"/>
        <v>224</v>
      </c>
      <c r="E230" s="4"/>
      <c r="F230" s="40">
        <f>IF(A230="pilot",VLOOKUP($B230,input!$A:$G,COLUMN(input!F$1),0),VLOOKUP($B230,input!$A:$E,COLUMN(input!C$1),0))</f>
        <v>30.137271536081641</v>
      </c>
      <c r="G230" s="40">
        <f t="shared" ref="G230:G232" si="40">IF(A230="Pilot",0.97,0.925)*F230</f>
        <v>27.876976170875519</v>
      </c>
      <c r="H230" s="40">
        <f>IF(A230="pilot",VLOOKUP($B230,input!$A:$G,COLUMN(input!G$1),0),VLOOKUP($B230,input!$A:$E,COLUMN(input!D$1),0))</f>
        <v>-16.373177455717371</v>
      </c>
      <c r="I230" s="28"/>
    </row>
    <row r="231" spans="1:9" x14ac:dyDescent="0.25">
      <c r="B231" s="3" t="s">
        <v>276</v>
      </c>
      <c r="C231" s="9" t="s">
        <v>361</v>
      </c>
      <c r="D231" s="3">
        <f t="shared" si="38"/>
        <v>225</v>
      </c>
      <c r="E231" s="4"/>
      <c r="F231" s="40">
        <f>IF(A231="pilot",VLOOKUP($B231,input!$A:$G,COLUMN(input!F$1),0),VLOOKUP($B231,input!$A:$E,COLUMN(input!C$1),0))</f>
        <v>34.729122805016715</v>
      </c>
      <c r="G231" s="40">
        <f t="shared" si="40"/>
        <v>32.124438594640466</v>
      </c>
      <c r="H231" s="40">
        <f>IF(A231="pilot",VLOOKUP($B231,input!$A:$G,COLUMN(input!G$1),0),VLOOKUP($B231,input!$A:$E,COLUMN(input!D$1),0))</f>
        <v>12.399940243359428</v>
      </c>
      <c r="I231" s="28"/>
    </row>
    <row r="232" spans="1:9" ht="16.5" thickBot="1" x14ac:dyDescent="0.3">
      <c r="B232" s="3" t="s">
        <v>278</v>
      </c>
      <c r="C232" s="9" t="s">
        <v>363</v>
      </c>
      <c r="D232" s="3">
        <f t="shared" si="38"/>
        <v>226</v>
      </c>
      <c r="E232" s="4"/>
      <c r="F232" s="40">
        <f>IF(A232="pilot",VLOOKUP($B232,input!$A:$G,COLUMN(input!F$1),0),VLOOKUP($B232,input!$A:$E,COLUMN(input!C$1),0))</f>
        <v>44.460621292764642</v>
      </c>
      <c r="G232" s="40">
        <f t="shared" si="40"/>
        <v>41.126074695807297</v>
      </c>
      <c r="H232" s="40">
        <f>IF(A232="pilot",VLOOKUP($B232,input!$A:$G,COLUMN(input!G$1),0),VLOOKUP($B232,input!$A:$E,COLUMN(input!D$1),0))</f>
        <v>22.172150265602884</v>
      </c>
      <c r="I232" s="28"/>
    </row>
    <row r="233" spans="1:9" ht="17.25" thickTop="1" thickBot="1" x14ac:dyDescent="0.3">
      <c r="C233" s="11" t="s">
        <v>682</v>
      </c>
      <c r="D233" s="3">
        <f t="shared" si="38"/>
        <v>227</v>
      </c>
      <c r="E233" s="11"/>
      <c r="F233" s="30">
        <f>SUM(F230:F232)</f>
        <v>109.327015633863</v>
      </c>
      <c r="G233" s="30">
        <f>SUM(G230:G232)</f>
        <v>101.12748946132328</v>
      </c>
      <c r="H233" s="30">
        <f>SUM(H230:H232)</f>
        <v>18.19891305324494</v>
      </c>
      <c r="I233" s="31">
        <f>IF(B233="pilot",0,IF(H233&gt;0, 0, IF((1-(F233/(F233-H233)))&gt;0.5, 0.5, (1-(F233/(F233-H233))))))</f>
        <v>0</v>
      </c>
    </row>
    <row r="234" spans="1:9" ht="16.5" thickTop="1" x14ac:dyDescent="0.25">
      <c r="D234" s="3">
        <f t="shared" si="38"/>
        <v>228</v>
      </c>
      <c r="E234" s="4"/>
      <c r="F234" s="40"/>
      <c r="G234" s="40"/>
      <c r="H234" s="40"/>
      <c r="I234" s="28"/>
    </row>
    <row r="235" spans="1:9" x14ac:dyDescent="0.25">
      <c r="B235" s="3" t="s">
        <v>279</v>
      </c>
      <c r="C235" s="9" t="s">
        <v>364</v>
      </c>
      <c r="D235" s="3">
        <f t="shared" si="38"/>
        <v>229</v>
      </c>
      <c r="E235" s="4"/>
      <c r="F235" s="40">
        <f>IF(A235="pilot",VLOOKUP($B235,input!$A:$G,COLUMN(input!F$1),0),VLOOKUP($B235,input!$A:$E,COLUMN(input!C$1),0))</f>
        <v>3.8086541540267365</v>
      </c>
      <c r="G235" s="40">
        <f t="shared" ref="G235:G242" si="41">IF(A235="Pilot",0.97,0.925)*F235</f>
        <v>3.5230050924747314</v>
      </c>
      <c r="H235" s="40">
        <f>IF(A235="pilot",VLOOKUP($B235,input!$A:$G,COLUMN(input!G$1),0),VLOOKUP($B235,input!$A:$E,COLUMN(input!D$1),0))</f>
        <v>-8.1899670092604335</v>
      </c>
      <c r="I235" s="28"/>
    </row>
    <row r="236" spans="1:9" x14ac:dyDescent="0.25">
      <c r="B236" s="3" t="s">
        <v>62</v>
      </c>
      <c r="C236" s="9" t="s">
        <v>167</v>
      </c>
      <c r="D236" s="3">
        <f t="shared" si="38"/>
        <v>230</v>
      </c>
      <c r="E236" s="4"/>
      <c r="F236" s="40">
        <f>IF(A236="pilot",VLOOKUP($B236,input!$A:$G,COLUMN(input!F$1),0),VLOOKUP($B236,input!$A:$E,COLUMN(input!C$1),0))</f>
        <v>2.76605910350073</v>
      </c>
      <c r="G236" s="40">
        <f t="shared" si="41"/>
        <v>2.5586046707381755</v>
      </c>
      <c r="H236" s="40">
        <f>IF(A236="pilot",VLOOKUP($B236,input!$A:$G,COLUMN(input!G$1),0),VLOOKUP($B236,input!$A:$E,COLUMN(input!D$1),0))</f>
        <v>-8.6433716298798924</v>
      </c>
      <c r="I236" s="28"/>
    </row>
    <row r="237" spans="1:9" x14ac:dyDescent="0.25">
      <c r="B237" s="3" t="s">
        <v>280</v>
      </c>
      <c r="C237" s="9" t="s">
        <v>734</v>
      </c>
      <c r="D237" s="3">
        <f t="shared" si="38"/>
        <v>231</v>
      </c>
      <c r="E237" s="4"/>
      <c r="F237" s="40">
        <f>IF(A237="pilot",VLOOKUP($B237,input!$A:$G,COLUMN(input!F$1),0),VLOOKUP($B237,input!$A:$E,COLUMN(input!C$1),0))</f>
        <v>5.2821410639152253</v>
      </c>
      <c r="G237" s="40">
        <f t="shared" si="41"/>
        <v>4.8859804841215837</v>
      </c>
      <c r="H237" s="40">
        <f>IF(A237="pilot",VLOOKUP($B237,input!$A:$G,COLUMN(input!G$1),0),VLOOKUP($B237,input!$A:$E,COLUMN(input!D$1),0))</f>
        <v>-10.970110697310558</v>
      </c>
      <c r="I237" s="28"/>
    </row>
    <row r="238" spans="1:9" x14ac:dyDescent="0.25">
      <c r="B238" s="3" t="s">
        <v>474</v>
      </c>
      <c r="C238" s="9" t="s">
        <v>735</v>
      </c>
      <c r="D238" s="3">
        <f t="shared" si="38"/>
        <v>232</v>
      </c>
      <c r="E238" s="4"/>
      <c r="F238" s="40">
        <f>IF(A238="pilot",VLOOKUP($B238,input!$A:$G,COLUMN(input!F$1),0),VLOOKUP($B238,input!$A:$E,COLUMN(input!C$1),0))</f>
        <v>3.6944426683354101</v>
      </c>
      <c r="G238" s="40">
        <f t="shared" si="41"/>
        <v>3.4173594682102544</v>
      </c>
      <c r="H238" s="40">
        <f>IF(A238="pilot",VLOOKUP($B238,input!$A:$G,COLUMN(input!G$1),0),VLOOKUP($B238,input!$A:$E,COLUMN(input!D$1),0))</f>
        <v>-8.0567436374803645</v>
      </c>
      <c r="I238" s="28"/>
    </row>
    <row r="239" spans="1:9" x14ac:dyDescent="0.25">
      <c r="B239" s="3" t="s">
        <v>61</v>
      </c>
      <c r="C239" s="9" t="s">
        <v>166</v>
      </c>
      <c r="D239" s="3">
        <f t="shared" si="38"/>
        <v>233</v>
      </c>
      <c r="E239" s="4"/>
      <c r="F239" s="40">
        <f>IF(A239="pilot",VLOOKUP($B239,input!$A:$G,COLUMN(input!F$1),0),VLOOKUP($B239,input!$A:$E,COLUMN(input!C$1),0))</f>
        <v>149.11604021547876</v>
      </c>
      <c r="G239" s="40">
        <f t="shared" si="41"/>
        <v>137.93233719931786</v>
      </c>
      <c r="H239" s="40">
        <f>IF(A239="pilot",VLOOKUP($B239,input!$A:$G,COLUMN(input!G$1),0),VLOOKUP($B239,input!$A:$E,COLUMN(input!D$1),0))</f>
        <v>123.02440333592405</v>
      </c>
      <c r="I239" s="28"/>
    </row>
    <row r="240" spans="1:9" x14ac:dyDescent="0.25">
      <c r="B240" s="3" t="s">
        <v>281</v>
      </c>
      <c r="C240" s="9" t="s">
        <v>366</v>
      </c>
      <c r="D240" s="3">
        <f t="shared" si="38"/>
        <v>234</v>
      </c>
      <c r="E240" s="4"/>
      <c r="F240" s="40">
        <f>IF(A240="pilot",VLOOKUP($B240,input!$A:$G,COLUMN(input!F$1),0),VLOOKUP($B240,input!$A:$E,COLUMN(input!C$1),0))</f>
        <v>3.1024214292324657</v>
      </c>
      <c r="G240" s="40">
        <f t="shared" si="41"/>
        <v>2.8697398220400308</v>
      </c>
      <c r="H240" s="40">
        <f>IF(A240="pilot",VLOOKUP($B240,input!$A:$G,COLUMN(input!G$1),0),VLOOKUP($B240,input!$A:$E,COLUMN(input!D$1),0))</f>
        <v>-7.7032152086190298</v>
      </c>
      <c r="I240" s="28"/>
    </row>
    <row r="241" spans="2:9" x14ac:dyDescent="0.25">
      <c r="B241" s="3" t="s">
        <v>282</v>
      </c>
      <c r="C241" s="9" t="s">
        <v>367</v>
      </c>
      <c r="D241" s="3">
        <f t="shared" si="38"/>
        <v>235</v>
      </c>
      <c r="E241" s="4"/>
      <c r="F241" s="40">
        <f>IF(A241="pilot",VLOOKUP($B241,input!$A:$G,COLUMN(input!F$1),0),VLOOKUP($B241,input!$A:$E,COLUMN(input!C$1),0))</f>
        <v>3.0025906272510587</v>
      </c>
      <c r="G241" s="40">
        <f t="shared" si="41"/>
        <v>2.7773963302072295</v>
      </c>
      <c r="H241" s="40">
        <f>IF(A241="pilot",VLOOKUP($B241,input!$A:$G,COLUMN(input!G$1),0),VLOOKUP($B241,input!$A:$E,COLUMN(input!D$1),0))</f>
        <v>-7.8700593879380598</v>
      </c>
      <c r="I241" s="28"/>
    </row>
    <row r="242" spans="2:9" ht="16.5" thickBot="1" x14ac:dyDescent="0.3">
      <c r="B242" s="3" t="s">
        <v>283</v>
      </c>
      <c r="C242" s="9" t="s">
        <v>368</v>
      </c>
      <c r="D242" s="3">
        <f t="shared" si="38"/>
        <v>236</v>
      </c>
      <c r="E242" s="4"/>
      <c r="F242" s="40">
        <f>IF(A242="pilot",VLOOKUP($B242,input!$A:$G,COLUMN(input!F$1),0),VLOOKUP($B242,input!$A:$E,COLUMN(input!C$1),0))</f>
        <v>5.7586368501220129</v>
      </c>
      <c r="G242" s="40">
        <f t="shared" si="41"/>
        <v>5.3267390863628625</v>
      </c>
      <c r="H242" s="40">
        <f>IF(A242="pilot",VLOOKUP($B242,input!$A:$G,COLUMN(input!G$1),0),VLOOKUP($B242,input!$A:$E,COLUMN(input!D$1),0))</f>
        <v>-25.505915802097629</v>
      </c>
      <c r="I242" s="28"/>
    </row>
    <row r="243" spans="2:9" ht="17.25" thickTop="1" thickBot="1" x14ac:dyDescent="0.3">
      <c r="C243" s="11" t="s">
        <v>403</v>
      </c>
      <c r="D243" s="3">
        <f t="shared" si="38"/>
        <v>237</v>
      </c>
      <c r="E243" s="11"/>
      <c r="F243" s="30">
        <f>SUM(F236:F242)</f>
        <v>172.72233195783565</v>
      </c>
      <c r="G243" s="30">
        <f t="shared" ref="G243:H243" si="42">SUM(G236:G242)</f>
        <v>159.76815706099799</v>
      </c>
      <c r="H243" s="30">
        <f t="shared" si="42"/>
        <v>54.274986972598512</v>
      </c>
      <c r="I243" s="31">
        <f>IF(B243="pilot",0,IF(H243&gt;0, 0, IF((1-(F243/(F243-H243)))&gt;0.5, 0.5, (1-(F243/(F243-H243))))))</f>
        <v>0</v>
      </c>
    </row>
    <row r="244" spans="2:9" ht="16.5" thickTop="1" x14ac:dyDescent="0.25">
      <c r="C244" s="9" t="s">
        <v>640</v>
      </c>
      <c r="D244" s="3">
        <f t="shared" si="38"/>
        <v>238</v>
      </c>
      <c r="E244" s="4"/>
      <c r="F244" s="40"/>
      <c r="G244" s="40"/>
      <c r="H244" s="40"/>
      <c r="I244" s="28"/>
    </row>
    <row r="245" spans="2:9" x14ac:dyDescent="0.25">
      <c r="B245" s="3" t="s">
        <v>63</v>
      </c>
      <c r="C245" s="9" t="s">
        <v>168</v>
      </c>
      <c r="D245" s="3">
        <f t="shared" si="38"/>
        <v>239</v>
      </c>
      <c r="E245" s="4"/>
      <c r="F245" s="40">
        <f>IF(A245="pilot",VLOOKUP($B245,input!$A:$G,COLUMN(input!F$1),0),VLOOKUP($B245,input!$A:$E,COLUMN(input!C$1),0))</f>
        <v>2.0340159959072635</v>
      </c>
      <c r="G245" s="40">
        <f t="shared" ref="G245:G251" si="43">IF(A245="Pilot",0.97,0.925)*F245</f>
        <v>1.8814647962142188</v>
      </c>
      <c r="H245" s="40">
        <f>IF(A245="pilot",VLOOKUP($B245,input!$A:$G,COLUMN(input!G$1),0),VLOOKUP($B245,input!$A:$E,COLUMN(input!D$1),0))</f>
        <v>-9.8933881129889869</v>
      </c>
      <c r="I245" s="28"/>
    </row>
    <row r="246" spans="2:9" x14ac:dyDescent="0.25">
      <c r="B246" s="3" t="s">
        <v>64</v>
      </c>
      <c r="C246" s="9" t="s">
        <v>169</v>
      </c>
      <c r="D246" s="3">
        <f t="shared" si="38"/>
        <v>240</v>
      </c>
      <c r="E246" s="4"/>
      <c r="F246" s="40">
        <f>IF(A246="pilot",VLOOKUP($B246,input!$A:$G,COLUMN(input!F$1),0),VLOOKUP($B246,input!$A:$E,COLUMN(input!C$1),0))</f>
        <v>2.0372209259629992</v>
      </c>
      <c r="G246" s="40">
        <f t="shared" si="43"/>
        <v>1.8844293565157744</v>
      </c>
      <c r="H246" s="40">
        <f>IF(A246="pilot",VLOOKUP($B246,input!$A:$G,COLUMN(input!G$1),0),VLOOKUP($B246,input!$A:$E,COLUMN(input!D$1),0))</f>
        <v>-12.25668479960609</v>
      </c>
      <c r="I246" s="28"/>
    </row>
    <row r="247" spans="2:9" x14ac:dyDescent="0.25">
      <c r="B247" s="3" t="s">
        <v>65</v>
      </c>
      <c r="C247" s="9" t="s">
        <v>170</v>
      </c>
      <c r="D247" s="3">
        <f t="shared" si="38"/>
        <v>241</v>
      </c>
      <c r="E247" s="4"/>
      <c r="F247" s="40">
        <f>IF(A247="pilot",VLOOKUP($B247,input!$A:$G,COLUMN(input!F$1),0),VLOOKUP($B247,input!$A:$E,COLUMN(input!C$1),0))</f>
        <v>2.3181591054516311</v>
      </c>
      <c r="G247" s="40">
        <f t="shared" si="43"/>
        <v>2.1442971725427586</v>
      </c>
      <c r="H247" s="40">
        <f>IF(A247="pilot",VLOOKUP($B247,input!$A:$G,COLUMN(input!G$1),0),VLOOKUP($B247,input!$A:$E,COLUMN(input!D$1),0))</f>
        <v>-5.3867899802457764</v>
      </c>
      <c r="I247" s="28"/>
    </row>
    <row r="248" spans="2:9" x14ac:dyDescent="0.25">
      <c r="B248" s="3" t="s">
        <v>67</v>
      </c>
      <c r="C248" s="9" t="s">
        <v>172</v>
      </c>
      <c r="D248" s="3">
        <f t="shared" si="38"/>
        <v>242</v>
      </c>
      <c r="E248" s="4"/>
      <c r="F248" s="40">
        <f>IF(A248="pilot",VLOOKUP($B248,input!$A:$G,COLUMN(input!F$1),0),VLOOKUP($B248,input!$A:$E,COLUMN(input!C$1),0))</f>
        <v>2.4282218301942344</v>
      </c>
      <c r="G248" s="40">
        <f t="shared" si="43"/>
        <v>2.2461051929296669</v>
      </c>
      <c r="H248" s="40">
        <f>IF(A248="pilot",VLOOKUP($B248,input!$A:$G,COLUMN(input!G$1),0),VLOOKUP($B248,input!$A:$E,COLUMN(input!D$1),0))</f>
        <v>-8.1681349963622942</v>
      </c>
      <c r="I248" s="28"/>
    </row>
    <row r="249" spans="2:9" x14ac:dyDescent="0.25">
      <c r="B249" s="3" t="s">
        <v>68</v>
      </c>
      <c r="C249" s="9" t="s">
        <v>173</v>
      </c>
      <c r="D249" s="3">
        <f t="shared" si="38"/>
        <v>243</v>
      </c>
      <c r="E249" s="4"/>
      <c r="F249" s="40">
        <f>IF(A249="pilot",VLOOKUP($B249,input!$A:$G,COLUMN(input!F$1),0),VLOOKUP($B249,input!$A:$E,COLUMN(input!C$1),0))</f>
        <v>88.513849648173263</v>
      </c>
      <c r="G249" s="40">
        <f t="shared" si="43"/>
        <v>81.875310924560267</v>
      </c>
      <c r="H249" s="40">
        <f>IF(A249="pilot",VLOOKUP($B249,input!$A:$G,COLUMN(input!G$1),0),VLOOKUP($B249,input!$A:$E,COLUMN(input!D$1),0))</f>
        <v>63.663703124355948</v>
      </c>
      <c r="I249" s="28"/>
    </row>
    <row r="250" spans="2:9" x14ac:dyDescent="0.25">
      <c r="B250" s="3" t="s">
        <v>260</v>
      </c>
      <c r="C250" s="9" t="s">
        <v>345</v>
      </c>
      <c r="D250" s="3">
        <f t="shared" si="38"/>
        <v>244</v>
      </c>
      <c r="E250" s="4"/>
      <c r="F250" s="40">
        <f>IF(A250="pilot",VLOOKUP($B250,input!$A:$G,COLUMN(input!F$1),0),VLOOKUP($B250,input!$A:$E,COLUMN(input!C$1),0))</f>
        <v>1.8140082017778134</v>
      </c>
      <c r="G250" s="40">
        <f t="shared" si="43"/>
        <v>1.6779575866444776</v>
      </c>
      <c r="H250" s="40">
        <f>IF(A250="pilot",VLOOKUP($B250,input!$A:$G,COLUMN(input!G$1),0),VLOOKUP($B250,input!$A:$E,COLUMN(input!D$1),0))</f>
        <v>-6.3501775699566165</v>
      </c>
      <c r="I250" s="28"/>
    </row>
    <row r="251" spans="2:9" ht="16.5" thickBot="1" x14ac:dyDescent="0.3">
      <c r="B251" s="3" t="s">
        <v>66</v>
      </c>
      <c r="C251" s="9" t="s">
        <v>171</v>
      </c>
      <c r="D251" s="3">
        <f t="shared" si="38"/>
        <v>245</v>
      </c>
      <c r="E251" s="4"/>
      <c r="F251" s="40">
        <f>IF(A251="pilot",VLOOKUP($B251,input!$A:$G,COLUMN(input!F$1),0),VLOOKUP($B251,input!$A:$E,COLUMN(input!C$1),0))</f>
        <v>2.3282991720983102</v>
      </c>
      <c r="G251" s="40">
        <f t="shared" si="43"/>
        <v>2.1536767341909369</v>
      </c>
      <c r="H251" s="40">
        <f>IF(A251="pilot",VLOOKUP($B251,input!$A:$G,COLUMN(input!G$1),0),VLOOKUP($B251,input!$A:$E,COLUMN(input!D$1),0))</f>
        <v>-7.7933950326061359</v>
      </c>
      <c r="I251" s="28"/>
    </row>
    <row r="252" spans="2:9" ht="17.25" thickTop="1" thickBot="1" x14ac:dyDescent="0.3">
      <c r="C252" s="11" t="s">
        <v>404</v>
      </c>
      <c r="D252" s="3">
        <f t="shared" si="38"/>
        <v>246</v>
      </c>
      <c r="E252" s="11"/>
      <c r="F252" s="30">
        <f>SUM(F245:F251)</f>
        <v>101.47377487956551</v>
      </c>
      <c r="G252" s="30">
        <f t="shared" ref="G252:H252" si="44">SUM(G245:G251)</f>
        <v>93.863241763598111</v>
      </c>
      <c r="H252" s="30">
        <f t="shared" si="44"/>
        <v>13.815132632590046</v>
      </c>
      <c r="I252" s="31">
        <f>IF(B252="pilot",0,IF(H252&gt;0, 0, IF((1-(F252/(F252-H252)))&gt;0.5, 0.5, (1-(F252/(F252-H252))))))</f>
        <v>0</v>
      </c>
    </row>
    <row r="253" spans="2:9" ht="16.5" thickTop="1" x14ac:dyDescent="0.25">
      <c r="C253" s="9" t="s">
        <v>640</v>
      </c>
      <c r="D253" s="3">
        <f t="shared" si="38"/>
        <v>247</v>
      </c>
      <c r="E253" s="4"/>
      <c r="F253" s="40"/>
      <c r="G253" s="40"/>
      <c r="H253" s="40"/>
      <c r="I253" s="28"/>
    </row>
    <row r="254" spans="2:9" x14ac:dyDescent="0.25">
      <c r="B254" s="3" t="s">
        <v>77</v>
      </c>
      <c r="C254" s="9" t="s">
        <v>182</v>
      </c>
      <c r="D254" s="3">
        <f t="shared" si="38"/>
        <v>248</v>
      </c>
      <c r="E254" s="4"/>
      <c r="F254" s="40">
        <f>IF(A254="pilot",VLOOKUP($B254,input!$A:$G,COLUMN(input!F$1),0),VLOOKUP($B254,input!$A:$E,COLUMN(input!C$1),0))</f>
        <v>3.6734334956505612</v>
      </c>
      <c r="G254" s="40">
        <f t="shared" ref="G254:G256" si="45">IF(A254="Pilot",0.97,0.925)*F254</f>
        <v>3.3979259834767692</v>
      </c>
      <c r="H254" s="40">
        <f>IF(A254="pilot",VLOOKUP($B254,input!$A:$G,COLUMN(input!G$1),0),VLOOKUP($B254,input!$A:$E,COLUMN(input!D$1),0))</f>
        <v>-27.988089378229922</v>
      </c>
      <c r="I254" s="28"/>
    </row>
    <row r="255" spans="2:9" x14ac:dyDescent="0.25">
      <c r="B255" s="3" t="s">
        <v>78</v>
      </c>
      <c r="C255" s="9" t="s">
        <v>183</v>
      </c>
      <c r="D255" s="3">
        <f t="shared" si="38"/>
        <v>249</v>
      </c>
      <c r="E255" s="4"/>
      <c r="F255" s="40">
        <f>IF(A255="pilot",VLOOKUP($B255,input!$A:$G,COLUMN(input!F$1),0),VLOOKUP($B255,input!$A:$E,COLUMN(input!C$1),0))</f>
        <v>2.0643550026920456</v>
      </c>
      <c r="G255" s="40">
        <f t="shared" si="45"/>
        <v>1.9095283774901424</v>
      </c>
      <c r="H255" s="40">
        <f>IF(A255="pilot",VLOOKUP($B255,input!$A:$G,COLUMN(input!G$1),0),VLOOKUP($B255,input!$A:$E,COLUMN(input!D$1),0))</f>
        <v>-11.566326530461328</v>
      </c>
      <c r="I255" s="28"/>
    </row>
    <row r="256" spans="2:9" ht="16.5" thickBot="1" x14ac:dyDescent="0.3">
      <c r="B256" s="3" t="s">
        <v>79</v>
      </c>
      <c r="C256" s="9" t="s">
        <v>184</v>
      </c>
      <c r="D256" s="3">
        <f t="shared" si="38"/>
        <v>250</v>
      </c>
      <c r="E256" s="4"/>
      <c r="F256" s="40">
        <f>IF(A256="pilot",VLOOKUP($B256,input!$A:$G,COLUMN(input!F$1),0),VLOOKUP($B256,input!$A:$E,COLUMN(input!C$1),0))</f>
        <v>69.216063709774545</v>
      </c>
      <c r="G256" s="40">
        <f t="shared" si="45"/>
        <v>64.024858931541459</v>
      </c>
      <c r="H256" s="40">
        <f>IF(A256="pilot",VLOOKUP($B256,input!$A:$G,COLUMN(input!G$1),0),VLOOKUP($B256,input!$A:$E,COLUMN(input!D$1),0))</f>
        <v>38.996392798782182</v>
      </c>
      <c r="I256" s="28"/>
    </row>
    <row r="257" spans="2:9" ht="17.25" thickTop="1" thickBot="1" x14ac:dyDescent="0.3">
      <c r="C257" s="11" t="s">
        <v>683</v>
      </c>
      <c r="D257" s="3">
        <f t="shared" si="38"/>
        <v>251</v>
      </c>
      <c r="E257" s="11"/>
      <c r="F257" s="30">
        <f>SUM(F254:F256)</f>
        <v>74.953852208117155</v>
      </c>
      <c r="G257" s="30">
        <f t="shared" ref="G257:H257" si="46">SUM(G254:G256)</f>
        <v>69.332313292508374</v>
      </c>
      <c r="H257" s="30">
        <f t="shared" si="46"/>
        <v>-0.55802310990907245</v>
      </c>
      <c r="I257" s="31">
        <f>IF(B257="pilot",0,IF(H257&gt;0, 0, IF((1-(F257/(F257-H257)))&gt;0.5, 0.5, (1-(F257/(F257-H257))))))</f>
        <v>7.3898722228642466E-3</v>
      </c>
    </row>
    <row r="258" spans="2:9" ht="16.5" thickTop="1" x14ac:dyDescent="0.25">
      <c r="C258" s="9" t="s">
        <v>640</v>
      </c>
      <c r="D258" s="3">
        <f t="shared" si="38"/>
        <v>252</v>
      </c>
      <c r="E258" s="4"/>
      <c r="F258" s="40"/>
      <c r="G258" s="40"/>
      <c r="H258" s="40"/>
      <c r="I258" s="28"/>
    </row>
    <row r="259" spans="2:9" x14ac:dyDescent="0.25">
      <c r="B259" s="3" t="s">
        <v>288</v>
      </c>
      <c r="C259" s="9" t="s">
        <v>373</v>
      </c>
      <c r="D259" s="3">
        <f t="shared" si="38"/>
        <v>253</v>
      </c>
      <c r="E259" s="4"/>
      <c r="F259" s="40">
        <f>IF(A259="pilot",VLOOKUP($B259,input!$A:$G,COLUMN(input!F$1),0),VLOOKUP($B259,input!$A:$E,COLUMN(input!C$1),0))</f>
        <v>4.1228716159918335</v>
      </c>
      <c r="G259" s="40">
        <f t="shared" ref="G259:G264" si="47">IF(A259="Pilot",0.97,0.925)*F259</f>
        <v>3.8136562447924462</v>
      </c>
      <c r="H259" s="40">
        <f>IF(A259="pilot",VLOOKUP($B259,input!$A:$G,COLUMN(input!G$1),0),VLOOKUP($B259,input!$A:$E,COLUMN(input!D$1),0))</f>
        <v>-10.079619385148757</v>
      </c>
      <c r="I259" s="28"/>
    </row>
    <row r="260" spans="2:9" x14ac:dyDescent="0.25">
      <c r="B260" s="3" t="s">
        <v>286</v>
      </c>
      <c r="C260" s="9" t="s">
        <v>371</v>
      </c>
      <c r="D260" s="3">
        <f t="shared" si="38"/>
        <v>254</v>
      </c>
      <c r="E260" s="4"/>
      <c r="F260" s="40">
        <f>IF(A260="pilot",VLOOKUP($B260,input!$A:$G,COLUMN(input!F$1),0),VLOOKUP($B260,input!$A:$E,COLUMN(input!C$1),0))</f>
        <v>1.5762423726874923</v>
      </c>
      <c r="G260" s="40">
        <f t="shared" si="47"/>
        <v>1.4580241947359305</v>
      </c>
      <c r="H260" s="40">
        <f>IF(A260="pilot",VLOOKUP($B260,input!$A:$G,COLUMN(input!G$1),0),VLOOKUP($B260,input!$A:$E,COLUMN(input!D$1),0))</f>
        <v>-5.499647002097193</v>
      </c>
      <c r="I260" s="28"/>
    </row>
    <row r="261" spans="2:9" x14ac:dyDescent="0.25">
      <c r="B261" s="3" t="s">
        <v>287</v>
      </c>
      <c r="C261" s="9" t="s">
        <v>372</v>
      </c>
      <c r="D261" s="3">
        <f t="shared" si="38"/>
        <v>255</v>
      </c>
      <c r="E261" s="4"/>
      <c r="F261" s="40">
        <f>IF(A261="pilot",VLOOKUP($B261,input!$A:$G,COLUMN(input!F$1),0),VLOOKUP($B261,input!$A:$E,COLUMN(input!C$1),0))</f>
        <v>1.4469768121104609</v>
      </c>
      <c r="G261" s="40">
        <f t="shared" si="47"/>
        <v>1.3384535512021765</v>
      </c>
      <c r="H261" s="40">
        <f>IF(A261="pilot",VLOOKUP($B261,input!$A:$G,COLUMN(input!G$1),0),VLOOKUP($B261,input!$A:$E,COLUMN(input!D$1),0))</f>
        <v>-3.7077760455639761</v>
      </c>
      <c r="I261" s="28"/>
    </row>
    <row r="262" spans="2:9" x14ac:dyDescent="0.25">
      <c r="B262" s="3" t="s">
        <v>285</v>
      </c>
      <c r="C262" s="9" t="s">
        <v>370</v>
      </c>
      <c r="D262" s="3">
        <f t="shared" si="38"/>
        <v>256</v>
      </c>
      <c r="E262" s="4"/>
      <c r="F262" s="40">
        <f>IF(A262="pilot",VLOOKUP($B262,input!$A:$G,COLUMN(input!F$1),0),VLOOKUP($B262,input!$A:$E,COLUMN(input!C$1),0))</f>
        <v>2.0081335329724799</v>
      </c>
      <c r="G262" s="40">
        <f t="shared" si="47"/>
        <v>1.857523517999544</v>
      </c>
      <c r="H262" s="40">
        <f>IF(A262="pilot",VLOOKUP($B262,input!$A:$G,COLUMN(input!G$1),0),VLOOKUP($B262,input!$A:$E,COLUMN(input!D$1),0))</f>
        <v>-8.7265714198251043</v>
      </c>
      <c r="I262" s="28"/>
    </row>
    <row r="263" spans="2:9" x14ac:dyDescent="0.25">
      <c r="B263" s="3" t="s">
        <v>284</v>
      </c>
      <c r="C263" s="9" t="s">
        <v>369</v>
      </c>
      <c r="D263" s="3">
        <f t="shared" si="38"/>
        <v>257</v>
      </c>
      <c r="E263" s="4"/>
      <c r="F263" s="40">
        <f>IF(A263="pilot",VLOOKUP($B263,input!$A:$G,COLUMN(input!F$1),0),VLOOKUP($B263,input!$A:$E,COLUMN(input!C$1),0))</f>
        <v>1.4289702818638685</v>
      </c>
      <c r="G263" s="40">
        <f t="shared" si="47"/>
        <v>1.3217975107240785</v>
      </c>
      <c r="H263" s="40">
        <f>IF(A263="pilot",VLOOKUP($B263,input!$A:$G,COLUMN(input!G$1),0),VLOOKUP($B263,input!$A:$E,COLUMN(input!D$1),0))</f>
        <v>-5.7879196399005064</v>
      </c>
      <c r="I263" s="28"/>
    </row>
    <row r="264" spans="2:9" ht="16.5" thickBot="1" x14ac:dyDescent="0.3">
      <c r="B264" s="3" t="s">
        <v>289</v>
      </c>
      <c r="C264" s="9" t="s">
        <v>374</v>
      </c>
      <c r="D264" s="3">
        <f t="shared" si="38"/>
        <v>258</v>
      </c>
      <c r="E264" s="4"/>
      <c r="F264" s="40">
        <f>IF(A264="pilot",VLOOKUP($B264,input!$A:$G,COLUMN(input!F$1),0),VLOOKUP($B264,input!$A:$E,COLUMN(input!C$1),0))</f>
        <v>65.138040044069768</v>
      </c>
      <c r="G264" s="40">
        <f t="shared" si="47"/>
        <v>60.252687040764542</v>
      </c>
      <c r="H264" s="40">
        <f>IF(A264="pilot",VLOOKUP($B264,input!$A:$G,COLUMN(input!G$1),0),VLOOKUP($B264,input!$A:$E,COLUMN(input!D$1),0))</f>
        <v>46.220318571622769</v>
      </c>
      <c r="I264" s="28"/>
    </row>
    <row r="265" spans="2:9" ht="17.25" thickTop="1" thickBot="1" x14ac:dyDescent="0.3">
      <c r="C265" s="11" t="s">
        <v>406</v>
      </c>
      <c r="D265" s="3">
        <f t="shared" si="38"/>
        <v>259</v>
      </c>
      <c r="E265" s="11"/>
      <c r="F265" s="30">
        <f>SUM(F259:F264)</f>
        <v>75.721234659695909</v>
      </c>
      <c r="G265" s="30">
        <f t="shared" ref="G265:H265" si="48">SUM(G259:G264)</f>
        <v>70.042142060218723</v>
      </c>
      <c r="H265" s="30">
        <f t="shared" si="48"/>
        <v>12.418785079087229</v>
      </c>
      <c r="I265" s="31">
        <f>IF(B265="pilot",0,IF(H265&gt;0, 0, IF((1-(F265/(F265-H265)))&gt;0.5, 0.5, (1-(F265/(F265-H265))))))</f>
        <v>0</v>
      </c>
    </row>
    <row r="266" spans="2:9" ht="16.5" thickTop="1" x14ac:dyDescent="0.25">
      <c r="C266" s="9" t="s">
        <v>640</v>
      </c>
      <c r="D266" s="3">
        <f t="shared" si="38"/>
        <v>260</v>
      </c>
      <c r="E266" s="4"/>
      <c r="F266" s="40"/>
      <c r="G266" s="40"/>
      <c r="H266" s="40"/>
      <c r="I266" s="28"/>
    </row>
    <row r="267" spans="2:9" x14ac:dyDescent="0.25">
      <c r="B267" s="3" t="s">
        <v>70</v>
      </c>
      <c r="C267" s="9" t="s">
        <v>175</v>
      </c>
      <c r="D267" s="3">
        <f t="shared" ref="D267:D330" si="49">D266+1</f>
        <v>261</v>
      </c>
      <c r="E267" s="4"/>
      <c r="F267" s="40">
        <f>IF(A267="pilot",VLOOKUP($B267,input!$A:$G,COLUMN(input!F$1),0),VLOOKUP($B267,input!$A:$E,COLUMN(input!C$1),0))</f>
        <v>3.7372807820117533</v>
      </c>
      <c r="G267" s="40">
        <f t="shared" ref="G267:G274" si="50">IF(A267="Pilot",0.97,0.925)*F267</f>
        <v>3.4569847233608719</v>
      </c>
      <c r="H267" s="40">
        <f>IF(A267="pilot",VLOOKUP($B267,input!$A:$G,COLUMN(input!G$1),0),VLOOKUP($B267,input!$A:$E,COLUMN(input!D$1),0))</f>
        <v>-9.4339751337147426</v>
      </c>
      <c r="I267" s="28"/>
    </row>
    <row r="268" spans="2:9" x14ac:dyDescent="0.25">
      <c r="B268" s="3" t="s">
        <v>71</v>
      </c>
      <c r="C268" s="9" t="s">
        <v>176</v>
      </c>
      <c r="D268" s="3">
        <f t="shared" si="49"/>
        <v>262</v>
      </c>
      <c r="E268" s="4"/>
      <c r="F268" s="40">
        <f>IF(A268="pilot",VLOOKUP($B268,input!$A:$G,COLUMN(input!F$1),0),VLOOKUP($B268,input!$A:$E,COLUMN(input!C$1),0))</f>
        <v>3.5899222579960064</v>
      </c>
      <c r="G268" s="40">
        <f t="shared" si="50"/>
        <v>3.3206780886463059</v>
      </c>
      <c r="H268" s="40">
        <f>IF(A268="pilot",VLOOKUP($B268,input!$A:$G,COLUMN(input!G$1),0),VLOOKUP($B268,input!$A:$E,COLUMN(input!D$1),0))</f>
        <v>-7.0947364051286561</v>
      </c>
      <c r="I268" s="28"/>
    </row>
    <row r="269" spans="2:9" x14ac:dyDescent="0.25">
      <c r="B269" s="3" t="s">
        <v>72</v>
      </c>
      <c r="C269" s="9" t="s">
        <v>177</v>
      </c>
      <c r="D269" s="3">
        <f t="shared" si="49"/>
        <v>263</v>
      </c>
      <c r="E269" s="4"/>
      <c r="F269" s="40">
        <f>IF(A269="pilot",VLOOKUP($B269,input!$A:$G,COLUMN(input!F$1),0),VLOOKUP($B269,input!$A:$E,COLUMN(input!C$1),0))</f>
        <v>2.7871516077222047</v>
      </c>
      <c r="G269" s="40">
        <f t="shared" si="50"/>
        <v>2.5781152371430394</v>
      </c>
      <c r="H269" s="40">
        <f>IF(A269="pilot",VLOOKUP($B269,input!$A:$G,COLUMN(input!G$1),0),VLOOKUP($B269,input!$A:$E,COLUMN(input!D$1),0))</f>
        <v>-7.7110605617627854</v>
      </c>
      <c r="I269" s="28"/>
    </row>
    <row r="270" spans="2:9" x14ac:dyDescent="0.25">
      <c r="B270" s="3" t="s">
        <v>73</v>
      </c>
      <c r="C270" s="9" t="s">
        <v>178</v>
      </c>
      <c r="D270" s="3">
        <f t="shared" si="49"/>
        <v>264</v>
      </c>
      <c r="E270" s="4"/>
      <c r="F270" s="40">
        <f>IF(A270="pilot",VLOOKUP($B270,input!$A:$G,COLUMN(input!F$1),0),VLOOKUP($B270,input!$A:$E,COLUMN(input!C$1),0))</f>
        <v>3.9017855877782091</v>
      </c>
      <c r="G270" s="40">
        <f t="shared" si="50"/>
        <v>3.6091516686948437</v>
      </c>
      <c r="H270" s="40">
        <f>IF(A270="pilot",VLOOKUP($B270,input!$A:$G,COLUMN(input!G$1),0),VLOOKUP($B270,input!$A:$E,COLUMN(input!D$1),0))</f>
        <v>-12.588916941885438</v>
      </c>
      <c r="I270" s="28"/>
    </row>
    <row r="271" spans="2:9" x14ac:dyDescent="0.25">
      <c r="B271" s="3" t="s">
        <v>74</v>
      </c>
      <c r="C271" s="9" t="s">
        <v>179</v>
      </c>
      <c r="D271" s="3">
        <f t="shared" si="49"/>
        <v>265</v>
      </c>
      <c r="E271" s="4"/>
      <c r="F271" s="40">
        <f>IF(A271="pilot",VLOOKUP($B271,input!$A:$G,COLUMN(input!F$1),0),VLOOKUP($B271,input!$A:$E,COLUMN(input!C$1),0))</f>
        <v>2.9593050302828177</v>
      </c>
      <c r="G271" s="40">
        <f t="shared" si="50"/>
        <v>2.7373571530116063</v>
      </c>
      <c r="H271" s="40">
        <f>IF(A271="pilot",VLOOKUP($B271,input!$A:$G,COLUMN(input!G$1),0),VLOOKUP($B271,input!$A:$E,COLUMN(input!D$1),0))</f>
        <v>-5.647519962325565</v>
      </c>
      <c r="I271" s="28"/>
    </row>
    <row r="272" spans="2:9" x14ac:dyDescent="0.25">
      <c r="B272" s="3" t="s">
        <v>75</v>
      </c>
      <c r="C272" s="9" t="s">
        <v>180</v>
      </c>
      <c r="D272" s="3">
        <f t="shared" si="49"/>
        <v>266</v>
      </c>
      <c r="E272" s="4"/>
      <c r="F272" s="40">
        <f>IF(A272="pilot",VLOOKUP($B272,input!$A:$G,COLUMN(input!F$1),0),VLOOKUP($B272,input!$A:$E,COLUMN(input!C$1),0))</f>
        <v>3.5377021294663198</v>
      </c>
      <c r="G272" s="40">
        <f t="shared" si="50"/>
        <v>3.2723744697563459</v>
      </c>
      <c r="H272" s="40">
        <f>IF(A272="pilot",VLOOKUP($B272,input!$A:$G,COLUMN(input!G$1),0),VLOOKUP($B272,input!$A:$E,COLUMN(input!D$1),0))</f>
        <v>-10.943177623890547</v>
      </c>
      <c r="I272" s="28"/>
    </row>
    <row r="273" spans="1:9" x14ac:dyDescent="0.25">
      <c r="B273" s="3" t="s">
        <v>69</v>
      </c>
      <c r="C273" s="9" t="s">
        <v>174</v>
      </c>
      <c r="D273" s="3">
        <f t="shared" si="49"/>
        <v>267</v>
      </c>
      <c r="E273" s="4"/>
      <c r="F273" s="40">
        <f>IF(A273="pilot",VLOOKUP($B273,input!$A:$G,COLUMN(input!F$1),0),VLOOKUP($B273,input!$A:$E,COLUMN(input!C$1),0))</f>
        <v>104.752151230998</v>
      </c>
      <c r="G273" s="40">
        <f t="shared" si="50"/>
        <v>96.895739888673148</v>
      </c>
      <c r="H273" s="40">
        <f>IF(A273="pilot",VLOOKUP($B273,input!$A:$G,COLUMN(input!G$1),0),VLOOKUP($B273,input!$A:$E,COLUMN(input!D$1),0))</f>
        <v>85.832831640494007</v>
      </c>
      <c r="I273" s="28"/>
    </row>
    <row r="274" spans="1:9" ht="16.5" thickBot="1" x14ac:dyDescent="0.3">
      <c r="B274" s="3" t="s">
        <v>76</v>
      </c>
      <c r="C274" s="9" t="s">
        <v>181</v>
      </c>
      <c r="D274" s="3">
        <f t="shared" si="49"/>
        <v>268</v>
      </c>
      <c r="E274" s="4"/>
      <c r="F274" s="40">
        <f>IF(A274="pilot",VLOOKUP($B274,input!$A:$G,COLUMN(input!F$1),0),VLOOKUP($B274,input!$A:$E,COLUMN(input!C$1),0))</f>
        <v>2.2935373233547742</v>
      </c>
      <c r="G274" s="40">
        <f t="shared" si="50"/>
        <v>2.1215220241031663</v>
      </c>
      <c r="H274" s="40">
        <f>IF(A274="pilot",VLOOKUP($B274,input!$A:$G,COLUMN(input!G$1),0),VLOOKUP($B274,input!$A:$E,COLUMN(input!D$1),0))</f>
        <v>-7.850986597195905</v>
      </c>
      <c r="I274" s="28"/>
    </row>
    <row r="275" spans="1:9" ht="17.25" thickTop="1" thickBot="1" x14ac:dyDescent="0.3">
      <c r="C275" s="11" t="s">
        <v>684</v>
      </c>
      <c r="D275" s="3">
        <f t="shared" si="49"/>
        <v>269</v>
      </c>
      <c r="E275" s="11"/>
      <c r="F275" s="30">
        <f>SUM(F267:F274)</f>
        <v>127.55883594961008</v>
      </c>
      <c r="G275" s="30">
        <f t="shared" ref="G275:H275" si="51">SUM(G267:G274)</f>
        <v>117.99192325338933</v>
      </c>
      <c r="H275" s="30">
        <f t="shared" si="51"/>
        <v>24.56245841459036</v>
      </c>
      <c r="I275" s="31">
        <f>IF(B275="pilot",0,IF(H275&gt;0, 0, IF((1-(F275/(F275-H275)))&gt;0.5, 0.5, (1-(F275/(F275-H275))))))</f>
        <v>0</v>
      </c>
    </row>
    <row r="276" spans="1:9" ht="16.5" thickTop="1" x14ac:dyDescent="0.25">
      <c r="C276" s="9" t="s">
        <v>640</v>
      </c>
      <c r="D276" s="3">
        <f t="shared" si="49"/>
        <v>270</v>
      </c>
      <c r="E276" s="4"/>
      <c r="F276" s="40"/>
      <c r="G276" s="40"/>
      <c r="H276" s="40"/>
      <c r="I276" s="28"/>
    </row>
    <row r="277" spans="1:9" x14ac:dyDescent="0.25">
      <c r="A277" s="4" t="s">
        <v>747</v>
      </c>
      <c r="B277" s="3" t="s">
        <v>553</v>
      </c>
      <c r="C277" s="9" t="s">
        <v>671</v>
      </c>
      <c r="D277" s="3">
        <f t="shared" si="49"/>
        <v>271</v>
      </c>
      <c r="E277" s="4"/>
      <c r="F277" s="40">
        <f>IF(A277="pilot",VLOOKUP($B277,input!$A:$G,COLUMN(input!F$1),0),VLOOKUP($B277,input!$A:$E,COLUMN(input!C$1),0))</f>
        <v>40.074314867967146</v>
      </c>
      <c r="G277" s="40">
        <f t="shared" ref="G277:G279" si="52">IF(A277="Pilot",0.97,0.925)*F277</f>
        <v>38.872085421928134</v>
      </c>
      <c r="H277" s="40">
        <f>IF(A277="pilot",VLOOKUP($B277,input!$A:$G,COLUMN(input!G$1),0),VLOOKUP($B277,input!$A:$E,COLUMN(input!D$1),0))</f>
        <v>2.3155519264935029</v>
      </c>
      <c r="I277" s="28"/>
    </row>
    <row r="278" spans="1:9" x14ac:dyDescent="0.25">
      <c r="A278" s="4" t="s">
        <v>747</v>
      </c>
      <c r="B278" s="3" t="s">
        <v>573</v>
      </c>
      <c r="C278" s="9" t="s">
        <v>711</v>
      </c>
      <c r="D278" s="3">
        <f t="shared" si="49"/>
        <v>272</v>
      </c>
      <c r="E278" s="4"/>
      <c r="F278" s="40">
        <f>IF(A278="pilot",VLOOKUP($B278,input!$A:$G,COLUMN(input!F$1),0),VLOOKUP($B278,input!$A:$E,COLUMN(input!C$1),0))</f>
        <v>63.630060497087342</v>
      </c>
      <c r="G278" s="40">
        <f t="shared" si="52"/>
        <v>61.721158682174718</v>
      </c>
      <c r="H278" s="40">
        <f>IF(A278="pilot",VLOOKUP($B278,input!$A:$G,COLUMN(input!G$1),0),VLOOKUP($B278,input!$A:$E,COLUMN(input!D$1),0))</f>
        <v>-17.156890589615472</v>
      </c>
      <c r="I278" s="28"/>
    </row>
    <row r="279" spans="1:9" ht="16.5" thickBot="1" x14ac:dyDescent="0.3">
      <c r="A279" s="4" t="s">
        <v>747</v>
      </c>
      <c r="B279" s="3" t="s">
        <v>574</v>
      </c>
      <c r="C279" s="9" t="s">
        <v>712</v>
      </c>
      <c r="D279" s="3">
        <f t="shared" si="49"/>
        <v>273</v>
      </c>
      <c r="E279" s="4"/>
      <c r="F279" s="40">
        <f>IF(A279="pilot",VLOOKUP($B279,input!$A:$G,COLUMN(input!F$1),0),VLOOKUP($B279,input!$A:$E,COLUMN(input!C$1),0))</f>
        <v>70.304606584636943</v>
      </c>
      <c r="G279" s="40">
        <f t="shared" si="52"/>
        <v>68.195468387097833</v>
      </c>
      <c r="H279" s="40">
        <f>IF(A279="pilot",VLOOKUP($B279,input!$A:$G,COLUMN(input!G$1),0),VLOOKUP($B279,input!$A:$E,COLUMN(input!D$1),0))</f>
        <v>-28.294201717214719</v>
      </c>
      <c r="I279" s="28"/>
    </row>
    <row r="280" spans="1:9" ht="17.25" thickTop="1" thickBot="1" x14ac:dyDescent="0.3">
      <c r="B280" s="11" t="s">
        <v>747</v>
      </c>
      <c r="C280" s="11" t="s">
        <v>756</v>
      </c>
      <c r="D280" s="3">
        <f t="shared" si="49"/>
        <v>274</v>
      </c>
      <c r="E280" s="11"/>
      <c r="F280" s="30">
        <f>SUM(F277:F279)</f>
        <v>174.00898194969142</v>
      </c>
      <c r="G280" s="30">
        <f t="shared" ref="G280:H280" si="53">SUM(G277:G279)</f>
        <v>168.78871249120067</v>
      </c>
      <c r="H280" s="30">
        <f t="shared" si="53"/>
        <v>-43.135540380336685</v>
      </c>
      <c r="I280" s="31">
        <f>IF(B280="pilot",0,IF(H280&gt;0, 0, IF((1-(F280/(F280-H280)))&gt;0.5, 0.5, (1-(F280/(F280-H280))))))</f>
        <v>0</v>
      </c>
    </row>
    <row r="281" spans="1:9" ht="16.5" thickTop="1" x14ac:dyDescent="0.25">
      <c r="C281" s="9" t="s">
        <v>640</v>
      </c>
      <c r="D281" s="3">
        <f t="shared" si="49"/>
        <v>275</v>
      </c>
      <c r="E281" s="4"/>
      <c r="F281" s="40"/>
      <c r="G281" s="40"/>
      <c r="H281" s="40"/>
      <c r="I281" s="28"/>
    </row>
    <row r="282" spans="1:9" x14ac:dyDescent="0.25">
      <c r="B282" s="3" t="s">
        <v>81</v>
      </c>
      <c r="C282" s="9" t="s">
        <v>186</v>
      </c>
      <c r="D282" s="3">
        <f t="shared" si="49"/>
        <v>276</v>
      </c>
      <c r="E282" s="4"/>
      <c r="F282" s="40">
        <f>IF(A282="pilot",VLOOKUP($B282,input!$A:$G,COLUMN(input!F$1),0),VLOOKUP($B282,input!$A:$E,COLUMN(input!C$1),0))</f>
        <v>2.7957592875732948</v>
      </c>
      <c r="G282" s="40">
        <f t="shared" ref="G282:G287" si="54">IF(A282="Pilot",0.97,0.925)*F282</f>
        <v>2.5860773410052977</v>
      </c>
      <c r="H282" s="40">
        <f>IF(A282="pilot",VLOOKUP($B282,input!$A:$G,COLUMN(input!G$1),0),VLOOKUP($B282,input!$A:$E,COLUMN(input!D$1),0))</f>
        <v>-10.05975491000625</v>
      </c>
      <c r="I282" s="28"/>
    </row>
    <row r="283" spans="1:9" x14ac:dyDescent="0.25">
      <c r="B283" s="3" t="s">
        <v>82</v>
      </c>
      <c r="C283" s="9" t="s">
        <v>187</v>
      </c>
      <c r="D283" s="3">
        <f t="shared" si="49"/>
        <v>277</v>
      </c>
      <c r="E283" s="4"/>
      <c r="F283" s="40">
        <f>IF(A283="pilot",VLOOKUP($B283,input!$A:$G,COLUMN(input!F$1),0),VLOOKUP($B283,input!$A:$E,COLUMN(input!C$1),0))</f>
        <v>3.4175843605619605</v>
      </c>
      <c r="G283" s="40">
        <f t="shared" si="54"/>
        <v>3.1612655335198134</v>
      </c>
      <c r="H283" s="40">
        <f>IF(A283="pilot",VLOOKUP($B283,input!$A:$G,COLUMN(input!G$1),0),VLOOKUP($B283,input!$A:$E,COLUMN(input!D$1),0))</f>
        <v>-10.554726546589505</v>
      </c>
      <c r="I283" s="28"/>
    </row>
    <row r="284" spans="1:9" x14ac:dyDescent="0.25">
      <c r="B284" s="3" t="s">
        <v>80</v>
      </c>
      <c r="C284" s="9" t="s">
        <v>185</v>
      </c>
      <c r="D284" s="3">
        <f t="shared" si="49"/>
        <v>278</v>
      </c>
      <c r="E284" s="4"/>
      <c r="F284" s="40">
        <f>IF(A284="pilot",VLOOKUP($B284,input!$A:$G,COLUMN(input!F$1),0),VLOOKUP($B284,input!$A:$E,COLUMN(input!C$1),0))</f>
        <v>65.701605356378423</v>
      </c>
      <c r="G284" s="40">
        <f t="shared" si="54"/>
        <v>60.773984954650047</v>
      </c>
      <c r="H284" s="40">
        <f>IF(A284="pilot",VLOOKUP($B284,input!$A:$G,COLUMN(input!G$1),0),VLOOKUP($B284,input!$A:$E,COLUMN(input!D$1),0))</f>
        <v>51.077694366510741</v>
      </c>
      <c r="I284" s="28"/>
    </row>
    <row r="285" spans="1:9" x14ac:dyDescent="0.25">
      <c r="B285" s="3" t="s">
        <v>485</v>
      </c>
      <c r="C285" s="9" t="s">
        <v>736</v>
      </c>
      <c r="D285" s="3">
        <f t="shared" si="49"/>
        <v>279</v>
      </c>
      <c r="E285" s="4"/>
      <c r="F285" s="40">
        <f>IF(A285="pilot",VLOOKUP($B285,input!$A:$G,COLUMN(input!F$1),0),VLOOKUP($B285,input!$A:$E,COLUMN(input!C$1),0))</f>
        <v>3.5275919822895219</v>
      </c>
      <c r="G285" s="40">
        <f t="shared" si="54"/>
        <v>3.2630225836178077</v>
      </c>
      <c r="H285" s="40">
        <f>IF(A285="pilot",VLOOKUP($B285,input!$A:$G,COLUMN(input!G$1),0),VLOOKUP($B285,input!$A:$E,COLUMN(input!D$1),0))</f>
        <v>-13.350188625404328</v>
      </c>
      <c r="I285" s="28"/>
    </row>
    <row r="286" spans="1:9" x14ac:dyDescent="0.25">
      <c r="B286" s="3" t="s">
        <v>483</v>
      </c>
      <c r="C286" s="9" t="s">
        <v>737</v>
      </c>
      <c r="D286" s="3">
        <f t="shared" si="49"/>
        <v>280</v>
      </c>
      <c r="E286" s="4"/>
      <c r="F286" s="40">
        <f>IF(A286="pilot",VLOOKUP($B286,input!$A:$G,COLUMN(input!F$1),0),VLOOKUP($B286,input!$A:$E,COLUMN(input!C$1),0))</f>
        <v>2.6050138498339779</v>
      </c>
      <c r="G286" s="40">
        <f t="shared" si="54"/>
        <v>2.4096378110964296</v>
      </c>
      <c r="H286" s="40">
        <f>IF(A286="pilot",VLOOKUP($B286,input!$A:$G,COLUMN(input!G$1),0),VLOOKUP($B286,input!$A:$E,COLUMN(input!D$1),0))</f>
        <v>-12.792764109335417</v>
      </c>
      <c r="I286" s="28"/>
    </row>
    <row r="287" spans="1:9" ht="16.5" thickBot="1" x14ac:dyDescent="0.3">
      <c r="B287" s="3" t="s">
        <v>484</v>
      </c>
      <c r="C287" s="9" t="s">
        <v>738</v>
      </c>
      <c r="D287" s="3">
        <f t="shared" si="49"/>
        <v>281</v>
      </c>
      <c r="E287" s="4"/>
      <c r="F287" s="40">
        <f>IF(A287="pilot",VLOOKUP($B287,input!$A:$G,COLUMN(input!F$1),0),VLOOKUP($B287,input!$A:$E,COLUMN(input!C$1),0))</f>
        <v>1.1569093559976416</v>
      </c>
      <c r="G287" s="40">
        <f t="shared" si="54"/>
        <v>1.0701411542978185</v>
      </c>
      <c r="H287" s="40">
        <f>IF(A287="pilot",VLOOKUP($B287,input!$A:$G,COLUMN(input!G$1),0),VLOOKUP($B287,input!$A:$E,COLUMN(input!D$1),0))</f>
        <v>-4.9469610211341104</v>
      </c>
      <c r="I287" s="28"/>
    </row>
    <row r="288" spans="1:9" ht="17.25" thickTop="1" thickBot="1" x14ac:dyDescent="0.3">
      <c r="C288" s="11" t="s">
        <v>408</v>
      </c>
      <c r="D288" s="3">
        <f t="shared" si="49"/>
        <v>282</v>
      </c>
      <c r="E288" s="11"/>
      <c r="F288" s="30">
        <f>SUM(F282:F287)</f>
        <v>79.204464192634816</v>
      </c>
      <c r="G288" s="30">
        <f t="shared" ref="G288:H288" si="55">SUM(G282:G287)</f>
        <v>73.264129378187221</v>
      </c>
      <c r="H288" s="30">
        <f t="shared" si="55"/>
        <v>-0.62670084595886966</v>
      </c>
      <c r="I288" s="31">
        <f>IF(B288="pilot",0,IF(H288&gt;0, 0, IF((1-(F288/(F288-H288)))&gt;0.5, 0.5, (1-(F288/(F288-H288))))))</f>
        <v>7.8503281977143624E-3</v>
      </c>
    </row>
    <row r="289" spans="1:9" ht="16.5" thickTop="1" x14ac:dyDescent="0.25">
      <c r="C289" s="9" t="s">
        <v>640</v>
      </c>
      <c r="D289" s="3">
        <f t="shared" si="49"/>
        <v>283</v>
      </c>
      <c r="E289" s="4"/>
      <c r="F289" s="40"/>
      <c r="G289" s="40"/>
      <c r="H289" s="40"/>
      <c r="I289" s="28"/>
    </row>
    <row r="290" spans="1:9" x14ac:dyDescent="0.25">
      <c r="B290" s="3" t="s">
        <v>88</v>
      </c>
      <c r="C290" s="9" t="s">
        <v>193</v>
      </c>
      <c r="D290" s="3">
        <f t="shared" si="49"/>
        <v>284</v>
      </c>
      <c r="E290" s="4"/>
      <c r="F290" s="40">
        <f>IF(A290="pilot",VLOOKUP($B290,input!$A:$G,COLUMN(input!F$1),0),VLOOKUP($B290,input!$A:$E,COLUMN(input!C$1),0))</f>
        <v>3.5937648343544422</v>
      </c>
      <c r="G290" s="40">
        <f t="shared" ref="G290:G296" si="56">IF(A290="Pilot",0.97,0.925)*F290</f>
        <v>3.3242324717778593</v>
      </c>
      <c r="H290" s="40">
        <f>IF(A290="pilot",VLOOKUP($B290,input!$A:$G,COLUMN(input!G$1),0),VLOOKUP($B290,input!$A:$E,COLUMN(input!D$1),0))</f>
        <v>-8.9815465754035486</v>
      </c>
      <c r="I290" s="28"/>
    </row>
    <row r="291" spans="1:9" x14ac:dyDescent="0.25">
      <c r="B291" s="3" t="s">
        <v>89</v>
      </c>
      <c r="C291" s="9" t="s">
        <v>194</v>
      </c>
      <c r="D291" s="3">
        <f t="shared" si="49"/>
        <v>285</v>
      </c>
      <c r="E291" s="4"/>
      <c r="F291" s="40">
        <f>IF(A291="pilot",VLOOKUP($B291,input!$A:$G,COLUMN(input!F$1),0),VLOOKUP($B291,input!$A:$E,COLUMN(input!C$1),0))</f>
        <v>2.7168797231547401</v>
      </c>
      <c r="G291" s="40">
        <f t="shared" si="56"/>
        <v>2.5131137439181348</v>
      </c>
      <c r="H291" s="40">
        <f>IF(A291="pilot",VLOOKUP($B291,input!$A:$G,COLUMN(input!G$1),0),VLOOKUP($B291,input!$A:$E,COLUMN(input!D$1),0))</f>
        <v>-14.173120734446258</v>
      </c>
      <c r="I291" s="28"/>
    </row>
    <row r="292" spans="1:9" x14ac:dyDescent="0.25">
      <c r="B292" s="3" t="s">
        <v>84</v>
      </c>
      <c r="C292" s="9" t="s">
        <v>189</v>
      </c>
      <c r="D292" s="3">
        <f t="shared" si="49"/>
        <v>286</v>
      </c>
      <c r="E292" s="4"/>
      <c r="F292" s="40">
        <f>IF(A292="pilot",VLOOKUP($B292,input!$A:$G,COLUMN(input!F$1),0),VLOOKUP($B292,input!$A:$E,COLUMN(input!C$1),0))</f>
        <v>97.339025968354633</v>
      </c>
      <c r="G292" s="40">
        <f t="shared" si="56"/>
        <v>90.038599020728043</v>
      </c>
      <c r="H292" s="40">
        <f>IF(A292="pilot",VLOOKUP($B292,input!$A:$G,COLUMN(input!G$1),0),VLOOKUP($B292,input!$A:$E,COLUMN(input!D$1),0))</f>
        <v>73.986034147936877</v>
      </c>
      <c r="I292" s="28"/>
    </row>
    <row r="293" spans="1:9" x14ac:dyDescent="0.25">
      <c r="B293" s="3" t="s">
        <v>87</v>
      </c>
      <c r="C293" s="9" t="s">
        <v>192</v>
      </c>
      <c r="D293" s="3">
        <f t="shared" si="49"/>
        <v>287</v>
      </c>
      <c r="E293" s="4"/>
      <c r="F293" s="40">
        <f>IF(A293="pilot",VLOOKUP($B293,input!$A:$G,COLUMN(input!F$1),0),VLOOKUP($B293,input!$A:$E,COLUMN(input!C$1),0))</f>
        <v>2.5225742942467533</v>
      </c>
      <c r="G293" s="40">
        <f t="shared" si="56"/>
        <v>2.3333812221782471</v>
      </c>
      <c r="H293" s="40">
        <f>IF(A293="pilot",VLOOKUP($B293,input!$A:$G,COLUMN(input!G$1),0),VLOOKUP($B293,input!$A:$E,COLUMN(input!D$1),0))</f>
        <v>-5.201318132262216</v>
      </c>
      <c r="I293" s="28"/>
    </row>
    <row r="294" spans="1:9" x14ac:dyDescent="0.25">
      <c r="B294" s="3" t="s">
        <v>83</v>
      </c>
      <c r="C294" s="9" t="s">
        <v>188</v>
      </c>
      <c r="D294" s="3">
        <f t="shared" si="49"/>
        <v>288</v>
      </c>
      <c r="E294" s="4"/>
      <c r="F294" s="40">
        <f>IF(A294="pilot",VLOOKUP($B294,input!$A:$G,COLUMN(input!F$1),0),VLOOKUP($B294,input!$A:$E,COLUMN(input!C$1),0))</f>
        <v>70.093286549385709</v>
      </c>
      <c r="G294" s="40">
        <f t="shared" si="56"/>
        <v>64.836290058181788</v>
      </c>
      <c r="H294" s="40">
        <f>IF(A294="pilot",VLOOKUP($B294,input!$A:$G,COLUMN(input!G$1),0),VLOOKUP($B294,input!$A:$E,COLUMN(input!D$1),0))</f>
        <v>29.62196777268915</v>
      </c>
      <c r="I294" s="28"/>
    </row>
    <row r="295" spans="1:9" x14ac:dyDescent="0.25">
      <c r="B295" s="3" t="s">
        <v>85</v>
      </c>
      <c r="C295" s="9" t="s">
        <v>739</v>
      </c>
      <c r="D295" s="3">
        <f t="shared" si="49"/>
        <v>289</v>
      </c>
      <c r="E295" s="4"/>
      <c r="F295" s="40">
        <f>IF(A295="pilot",VLOOKUP($B295,input!$A:$G,COLUMN(input!F$1),0),VLOOKUP($B295,input!$A:$E,COLUMN(input!C$1),0))</f>
        <v>9.2525318362953097</v>
      </c>
      <c r="G295" s="40">
        <f t="shared" si="56"/>
        <v>8.5585919485731612</v>
      </c>
      <c r="H295" s="40">
        <f>IF(A295="pilot",VLOOKUP($B295,input!$A:$G,COLUMN(input!G$1),0),VLOOKUP($B295,input!$A:$E,COLUMN(input!D$1),0))</f>
        <v>5.8319381592010675</v>
      </c>
      <c r="I295" s="28"/>
    </row>
    <row r="296" spans="1:9" ht="16.5" thickBot="1" x14ac:dyDescent="0.3">
      <c r="B296" s="3" t="s">
        <v>86</v>
      </c>
      <c r="C296" s="9" t="s">
        <v>191</v>
      </c>
      <c r="D296" s="3">
        <f t="shared" si="49"/>
        <v>290</v>
      </c>
      <c r="E296" s="4"/>
      <c r="F296" s="40">
        <f>IF(A296="pilot",VLOOKUP($B296,input!$A:$G,COLUMN(input!F$1),0),VLOOKUP($B296,input!$A:$E,COLUMN(input!C$1),0))</f>
        <v>2.2584435761551607</v>
      </c>
      <c r="G296" s="40">
        <f t="shared" si="56"/>
        <v>2.0890603079435239</v>
      </c>
      <c r="H296" s="40">
        <f>IF(A296="pilot",VLOOKUP($B296,input!$A:$G,COLUMN(input!G$1),0),VLOOKUP($B296,input!$A:$E,COLUMN(input!D$1),0))</f>
        <v>-5.6685050428871113</v>
      </c>
      <c r="I296" s="28"/>
    </row>
    <row r="297" spans="1:9" ht="17.25" thickTop="1" thickBot="1" x14ac:dyDescent="0.3">
      <c r="C297" s="11" t="s">
        <v>686</v>
      </c>
      <c r="D297" s="3">
        <f t="shared" si="49"/>
        <v>291</v>
      </c>
      <c r="E297" s="11"/>
      <c r="F297" s="30">
        <f>SUM(F290:F296)</f>
        <v>187.77650678194675</v>
      </c>
      <c r="G297" s="30">
        <f t="shared" ref="G297:H297" si="57">SUM(G290:G296)</f>
        <v>173.69326877330076</v>
      </c>
      <c r="H297" s="30">
        <f t="shared" si="57"/>
        <v>75.415449594827976</v>
      </c>
      <c r="I297" s="31">
        <f>IF(B297="pilot",0,IF(H297&gt;0, 0, IF((1-(F297/(F297-H297)))&gt;0.5, 0.5, (1-(F297/(F297-H297))))))</f>
        <v>0</v>
      </c>
    </row>
    <row r="298" spans="1:9" ht="16.5" thickTop="1" x14ac:dyDescent="0.25">
      <c r="C298" s="9" t="s">
        <v>640</v>
      </c>
      <c r="D298" s="3">
        <f t="shared" si="49"/>
        <v>292</v>
      </c>
      <c r="E298" s="4"/>
      <c r="F298" s="40"/>
      <c r="G298" s="40"/>
      <c r="H298" s="40"/>
      <c r="I298" s="28"/>
    </row>
    <row r="299" spans="1:9" x14ac:dyDescent="0.25">
      <c r="A299" s="4" t="s">
        <v>747</v>
      </c>
      <c r="B299" s="3" t="s">
        <v>91</v>
      </c>
      <c r="C299" s="9" t="s">
        <v>196</v>
      </c>
      <c r="D299" s="3">
        <f t="shared" si="49"/>
        <v>293</v>
      </c>
      <c r="E299" s="4"/>
      <c r="F299" s="40">
        <f>IF(A299="pilot",VLOOKUP($B299,input!$A:$G,COLUMN(input!F$1),0),VLOOKUP($B299,input!$A:$E,COLUMN(input!C$1),0))</f>
        <v>2.3866312018046161</v>
      </c>
      <c r="G299" s="40">
        <f t="shared" ref="G299:G306" si="58">IF(A299="Pilot",0.97,0.925)*F299</f>
        <v>2.3150322657504776</v>
      </c>
      <c r="H299" s="40">
        <f>IF(A299="pilot",VLOOKUP($B299,input!$A:$G,COLUMN(input!G$1),0),VLOOKUP($B299,input!$A:$E,COLUMN(input!D$1),0))</f>
        <v>-16.469934425766361</v>
      </c>
      <c r="I299" s="28"/>
    </row>
    <row r="300" spans="1:9" x14ac:dyDescent="0.25">
      <c r="A300" s="4" t="s">
        <v>747</v>
      </c>
      <c r="B300" s="3" t="s">
        <v>94</v>
      </c>
      <c r="C300" s="9" t="s">
        <v>199</v>
      </c>
      <c r="D300" s="3">
        <f t="shared" si="49"/>
        <v>294</v>
      </c>
      <c r="E300" s="4"/>
      <c r="F300" s="40">
        <f>IF(A300="pilot",VLOOKUP($B300,input!$A:$G,COLUMN(input!F$1),0),VLOOKUP($B300,input!$A:$E,COLUMN(input!C$1),0))</f>
        <v>2.6886298732028666</v>
      </c>
      <c r="G300" s="40">
        <f t="shared" si="58"/>
        <v>2.6079709770067807</v>
      </c>
      <c r="H300" s="40">
        <f>IF(A300="pilot",VLOOKUP($B300,input!$A:$G,COLUMN(input!G$1),0),VLOOKUP($B300,input!$A:$E,COLUMN(input!D$1),0))</f>
        <v>-32.347947024260925</v>
      </c>
      <c r="I300" s="28"/>
    </row>
    <row r="301" spans="1:9" x14ac:dyDescent="0.25">
      <c r="A301" s="4" t="s">
        <v>747</v>
      </c>
      <c r="B301" s="3" t="s">
        <v>96</v>
      </c>
      <c r="C301" s="9" t="s">
        <v>201</v>
      </c>
      <c r="D301" s="3">
        <f t="shared" si="49"/>
        <v>295</v>
      </c>
      <c r="E301" s="4"/>
      <c r="F301" s="40">
        <f>IF(A301="pilot",VLOOKUP($B301,input!$A:$G,COLUMN(input!F$1),0),VLOOKUP($B301,input!$A:$E,COLUMN(input!C$1),0))</f>
        <v>4.7260663772055755</v>
      </c>
      <c r="G301" s="40">
        <f t="shared" si="58"/>
        <v>4.5842843858894078</v>
      </c>
      <c r="H301" s="40">
        <f>IF(A301="pilot",VLOOKUP($B301,input!$A:$G,COLUMN(input!G$1),0),VLOOKUP($B301,input!$A:$E,COLUMN(input!D$1),0))</f>
        <v>-17.375390863534513</v>
      </c>
      <c r="I301" s="28"/>
    </row>
    <row r="302" spans="1:9" x14ac:dyDescent="0.25">
      <c r="A302" s="4" t="s">
        <v>747</v>
      </c>
      <c r="B302" s="3" t="s">
        <v>95</v>
      </c>
      <c r="C302" s="9" t="s">
        <v>200</v>
      </c>
      <c r="D302" s="3">
        <f t="shared" si="49"/>
        <v>296</v>
      </c>
      <c r="E302" s="4"/>
      <c r="F302" s="40">
        <f>IF(A302="pilot",VLOOKUP($B302,input!$A:$G,COLUMN(input!F$1),0),VLOOKUP($B302,input!$A:$E,COLUMN(input!C$1),0))</f>
        <v>3.137893581098079</v>
      </c>
      <c r="G302" s="40">
        <f t="shared" si="58"/>
        <v>3.0437567736651365</v>
      </c>
      <c r="H302" s="40">
        <f>IF(A302="pilot",VLOOKUP($B302,input!$A:$G,COLUMN(input!G$1),0),VLOOKUP($B302,input!$A:$E,COLUMN(input!D$1),0))</f>
        <v>-30.771026890951848</v>
      </c>
      <c r="I302" s="28"/>
    </row>
    <row r="303" spans="1:9" x14ac:dyDescent="0.25">
      <c r="A303" s="4" t="s">
        <v>747</v>
      </c>
      <c r="B303" s="3" t="s">
        <v>92</v>
      </c>
      <c r="C303" s="9" t="s">
        <v>197</v>
      </c>
      <c r="D303" s="3">
        <f t="shared" si="49"/>
        <v>297</v>
      </c>
      <c r="E303" s="4"/>
      <c r="F303" s="40">
        <f>IF(A303="pilot",VLOOKUP($B303,input!$A:$G,COLUMN(input!F$1),0),VLOOKUP($B303,input!$A:$E,COLUMN(input!C$1),0))</f>
        <v>4.1913251441263917</v>
      </c>
      <c r="G303" s="40">
        <f t="shared" si="58"/>
        <v>4.0655853898025995</v>
      </c>
      <c r="H303" s="40">
        <f>IF(A303="pilot",VLOOKUP($B303,input!$A:$G,COLUMN(input!G$1),0),VLOOKUP($B303,input!$A:$E,COLUMN(input!D$1),0))</f>
        <v>-37.146071451528996</v>
      </c>
      <c r="I303" s="28"/>
    </row>
    <row r="304" spans="1:9" x14ac:dyDescent="0.25">
      <c r="A304" s="4" t="s">
        <v>747</v>
      </c>
      <c r="B304" s="3" t="s">
        <v>90</v>
      </c>
      <c r="C304" s="9" t="s">
        <v>195</v>
      </c>
      <c r="D304" s="3">
        <f t="shared" si="49"/>
        <v>298</v>
      </c>
      <c r="E304" s="4"/>
      <c r="F304" s="40">
        <f>IF(A304="pilot",VLOOKUP($B304,input!$A:$G,COLUMN(input!F$1),0),VLOOKUP($B304,input!$A:$E,COLUMN(input!C$1),0))</f>
        <v>2.4433335884601091</v>
      </c>
      <c r="G304" s="40">
        <f t="shared" si="58"/>
        <v>2.3700335808063056</v>
      </c>
      <c r="H304" s="40">
        <f>IF(A304="pilot",VLOOKUP($B304,input!$A:$G,COLUMN(input!G$1),0),VLOOKUP($B304,input!$A:$E,COLUMN(input!D$1),0))</f>
        <v>-15.511876140624496</v>
      </c>
      <c r="I304" s="28"/>
    </row>
    <row r="305" spans="1:9" x14ac:dyDescent="0.25">
      <c r="A305" s="4" t="s">
        <v>747</v>
      </c>
      <c r="B305" s="3" t="s">
        <v>93</v>
      </c>
      <c r="C305" s="9" t="s">
        <v>198</v>
      </c>
      <c r="D305" s="3">
        <f t="shared" si="49"/>
        <v>299</v>
      </c>
      <c r="E305" s="4"/>
      <c r="F305" s="40">
        <f>IF(A305="pilot",VLOOKUP($B305,input!$A:$G,COLUMN(input!F$1),0),VLOOKUP($B305,input!$A:$E,COLUMN(input!C$1),0))</f>
        <v>2.5711690572423778</v>
      </c>
      <c r="G305" s="40">
        <f t="shared" si="58"/>
        <v>2.4940339855251064</v>
      </c>
      <c r="H305" s="40">
        <f>IF(A305="pilot",VLOOKUP($B305,input!$A:$G,COLUMN(input!G$1),0),VLOOKUP($B305,input!$A:$E,COLUMN(input!D$1),0))</f>
        <v>-14.885624894983494</v>
      </c>
      <c r="I305" s="28"/>
    </row>
    <row r="306" spans="1:9" ht="16.5" thickBot="1" x14ac:dyDescent="0.3">
      <c r="A306" s="4" t="s">
        <v>747</v>
      </c>
      <c r="B306" s="3" t="s">
        <v>97</v>
      </c>
      <c r="C306" s="9" t="s">
        <v>202</v>
      </c>
      <c r="D306" s="3">
        <f t="shared" si="49"/>
        <v>300</v>
      </c>
      <c r="E306" s="4"/>
      <c r="F306" s="40">
        <f>IF(A306="pilot",VLOOKUP($B306,input!$A:$G,COLUMN(input!F$1),0),VLOOKUP($B306,input!$A:$E,COLUMN(input!C$1),0))</f>
        <v>130.99205898211594</v>
      </c>
      <c r="G306" s="40">
        <f t="shared" si="58"/>
        <v>127.06229721265245</v>
      </c>
      <c r="H306" s="40">
        <f>IF(A306="pilot",VLOOKUP($B306,input!$A:$G,COLUMN(input!G$1),0),VLOOKUP($B306,input!$A:$E,COLUMN(input!D$1),0))</f>
        <v>84.276384074740221</v>
      </c>
      <c r="I306" s="28"/>
    </row>
    <row r="307" spans="1:9" ht="17.25" thickTop="1" thickBot="1" x14ac:dyDescent="0.3">
      <c r="B307" s="11" t="s">
        <v>747</v>
      </c>
      <c r="C307" s="11" t="s">
        <v>757</v>
      </c>
      <c r="D307" s="3">
        <f t="shared" si="49"/>
        <v>301</v>
      </c>
      <c r="E307" s="11"/>
      <c r="F307" s="30">
        <f>SUM(F299:F306)</f>
        <v>153.13710780525597</v>
      </c>
      <c r="G307" s="30">
        <f t="shared" ref="G307:H307" si="59">SUM(G299:G306)</f>
        <v>148.54299457109826</v>
      </c>
      <c r="H307" s="30">
        <f t="shared" si="59"/>
        <v>-80.231487616910428</v>
      </c>
      <c r="I307" s="31">
        <f>IF(B307="pilot",0,IF(H307&gt;0, 0, IF((1-(F307/(F307-H307)))&gt;0.5, 0.5, (1-(F307/(F307-H307))))))</f>
        <v>0</v>
      </c>
    </row>
    <row r="308" spans="1:9" ht="16.5" thickTop="1" x14ac:dyDescent="0.25">
      <c r="C308" s="9" t="s">
        <v>640</v>
      </c>
      <c r="D308" s="3">
        <f t="shared" si="49"/>
        <v>302</v>
      </c>
      <c r="E308" s="4"/>
      <c r="F308" s="40"/>
      <c r="G308" s="40"/>
      <c r="H308" s="40"/>
      <c r="I308" s="28"/>
    </row>
    <row r="309" spans="1:9" x14ac:dyDescent="0.25">
      <c r="A309" s="4" t="s">
        <v>747</v>
      </c>
      <c r="B309" s="3" t="s">
        <v>100</v>
      </c>
      <c r="C309" s="9" t="s">
        <v>205</v>
      </c>
      <c r="D309" s="3">
        <f t="shared" si="49"/>
        <v>303</v>
      </c>
      <c r="E309" s="4"/>
      <c r="F309" s="40">
        <f>IF(A309="pilot",VLOOKUP($B309,input!$A:$G,COLUMN(input!F$1),0),VLOOKUP($B309,input!$A:$E,COLUMN(input!C$1),0))</f>
        <v>115.19090725873042</v>
      </c>
      <c r="G309" s="40">
        <f t="shared" ref="G309:G320" si="60">IF(A309="Pilot",0.97,0.925)*F309</f>
        <v>111.7351800409685</v>
      </c>
      <c r="H309" s="40">
        <f>IF(A309="pilot",VLOOKUP($B309,input!$A:$G,COLUMN(input!G$1),0),VLOOKUP($B309,input!$A:$E,COLUMN(input!D$1),0))</f>
        <v>-234.70295462650375</v>
      </c>
      <c r="I309" s="28"/>
    </row>
    <row r="310" spans="1:9" x14ac:dyDescent="0.25">
      <c r="A310" s="4" t="s">
        <v>747</v>
      </c>
      <c r="B310" s="3" t="s">
        <v>492</v>
      </c>
      <c r="C310" s="9" t="s">
        <v>713</v>
      </c>
      <c r="D310" s="3">
        <f t="shared" si="49"/>
        <v>304</v>
      </c>
      <c r="E310" s="4"/>
      <c r="F310" s="39">
        <f>IF(A310="pilot",VLOOKUP($B310,input!$A:$G,COLUMN(input!F$1),0),VLOOKUP($B310,input!$A:$E,COLUMN(input!C$1),0))</f>
        <v>2.0533469538730147</v>
      </c>
      <c r="G310" s="40">
        <f t="shared" si="60"/>
        <v>1.9917465452568242</v>
      </c>
      <c r="H310" s="39">
        <f>IF(A310="pilot",VLOOKUP($B310,input!$A:$G,COLUMN(input!G$1),0),VLOOKUP($B310,input!$A:$E,COLUMN(input!D$1),0))</f>
        <v>-11.330909265825362</v>
      </c>
    </row>
    <row r="311" spans="1:9" x14ac:dyDescent="0.25">
      <c r="A311" s="4" t="s">
        <v>747</v>
      </c>
      <c r="B311" s="3" t="s">
        <v>426</v>
      </c>
      <c r="C311" s="9" t="s">
        <v>422</v>
      </c>
      <c r="D311" s="3">
        <f t="shared" si="49"/>
        <v>305</v>
      </c>
      <c r="E311" s="4"/>
      <c r="F311" s="39">
        <f>IF(A311="pilot",VLOOKUP($B311,input!$A:$G,COLUMN(input!F$1),0),VLOOKUP($B311,input!$A:$E,COLUMN(input!C$1),0))</f>
        <v>1.5086660860289922</v>
      </c>
      <c r="G311" s="40">
        <f t="shared" si="60"/>
        <v>1.4634061034481225</v>
      </c>
      <c r="H311" s="39">
        <f>IF(A311="pilot",VLOOKUP($B311,input!$A:$G,COLUMN(input!G$1),0),VLOOKUP($B311,input!$A:$E,COLUMN(input!D$1),0))</f>
        <v>-8.6806780369536618</v>
      </c>
    </row>
    <row r="312" spans="1:9" x14ac:dyDescent="0.25">
      <c r="A312" s="4" t="s">
        <v>747</v>
      </c>
      <c r="B312" s="3" t="s">
        <v>425</v>
      </c>
      <c r="C312" s="9" t="s">
        <v>421</v>
      </c>
      <c r="D312" s="3">
        <f t="shared" si="49"/>
        <v>306</v>
      </c>
      <c r="E312" s="4"/>
      <c r="F312" s="39">
        <f>IF(A312="pilot",VLOOKUP($B312,input!$A:$G,COLUMN(input!F$1),0),VLOOKUP($B312,input!$A:$E,COLUMN(input!C$1),0))</f>
        <v>1.2372361774617797</v>
      </c>
      <c r="G312" s="40">
        <f t="shared" si="60"/>
        <v>1.2001190921379263</v>
      </c>
      <c r="H312" s="39">
        <f>IF(A312="pilot",VLOOKUP($B312,input!$A:$G,COLUMN(input!G$1),0),VLOOKUP($B312,input!$A:$E,COLUMN(input!D$1),0))</f>
        <v>-11.375098689927961</v>
      </c>
    </row>
    <row r="313" spans="1:9" x14ac:dyDescent="0.25">
      <c r="A313" s="4" t="s">
        <v>747</v>
      </c>
      <c r="B313" s="3" t="s">
        <v>491</v>
      </c>
      <c r="C313" s="9" t="s">
        <v>714</v>
      </c>
      <c r="D313" s="3">
        <f t="shared" si="49"/>
        <v>307</v>
      </c>
      <c r="E313" s="4"/>
      <c r="F313" s="39">
        <f>IF(A313="pilot",VLOOKUP($B313,input!$A:$G,COLUMN(input!F$1),0),VLOOKUP($B313,input!$A:$E,COLUMN(input!C$1),0))</f>
        <v>1.9263911244199814</v>
      </c>
      <c r="G313" s="40">
        <f t="shared" si="60"/>
        <v>1.8685993906873819</v>
      </c>
      <c r="H313" s="39">
        <f>IF(A313="pilot",VLOOKUP($B313,input!$A:$G,COLUMN(input!G$1),0),VLOOKUP($B313,input!$A:$E,COLUMN(input!D$1),0))</f>
        <v>-9.9105781512467797</v>
      </c>
    </row>
    <row r="314" spans="1:9" x14ac:dyDescent="0.25">
      <c r="A314" s="4" t="s">
        <v>747</v>
      </c>
      <c r="B314" s="3" t="s">
        <v>489</v>
      </c>
      <c r="C314" s="9" t="s">
        <v>715</v>
      </c>
      <c r="D314" s="3">
        <f t="shared" si="49"/>
        <v>308</v>
      </c>
      <c r="E314" s="4"/>
      <c r="F314" s="39">
        <f>IF(A314="pilot",VLOOKUP($B314,input!$A:$G,COLUMN(input!F$1),0),VLOOKUP($B314,input!$A:$E,COLUMN(input!C$1),0))</f>
        <v>1.7934417948476722</v>
      </c>
      <c r="G314" s="40">
        <f t="shared" si="60"/>
        <v>1.7396385410022419</v>
      </c>
      <c r="H314" s="39">
        <f>IF(A314="pilot",VLOOKUP($B314,input!$A:$G,COLUMN(input!G$1),0),VLOOKUP($B314,input!$A:$E,COLUMN(input!D$1),0))</f>
        <v>-13.877270539083304</v>
      </c>
    </row>
    <row r="315" spans="1:9" x14ac:dyDescent="0.25">
      <c r="A315" s="4" t="s">
        <v>747</v>
      </c>
      <c r="B315" s="3" t="s">
        <v>424</v>
      </c>
      <c r="C315" s="9" t="s">
        <v>420</v>
      </c>
      <c r="D315" s="3">
        <f t="shared" si="49"/>
        <v>309</v>
      </c>
      <c r="E315" s="4"/>
      <c r="F315" s="39">
        <f>IF(A315="pilot",VLOOKUP($B315,input!$A:$G,COLUMN(input!F$1),0),VLOOKUP($B315,input!$A:$E,COLUMN(input!C$1),0))</f>
        <v>2.2396817580002382</v>
      </c>
      <c r="G315" s="40">
        <f t="shared" si="60"/>
        <v>2.1724913052602308</v>
      </c>
      <c r="H315" s="39">
        <f>IF(A315="pilot",VLOOKUP($B315,input!$A:$G,COLUMN(input!G$1),0),VLOOKUP($B315,input!$A:$E,COLUMN(input!D$1),0))</f>
        <v>-16.09760934352396</v>
      </c>
    </row>
    <row r="316" spans="1:9" x14ac:dyDescent="0.25">
      <c r="A316" s="4" t="s">
        <v>747</v>
      </c>
      <c r="B316" s="3" t="s">
        <v>99</v>
      </c>
      <c r="C316" s="9" t="s">
        <v>204</v>
      </c>
      <c r="D316" s="3">
        <f t="shared" si="49"/>
        <v>310</v>
      </c>
      <c r="E316" s="4"/>
      <c r="F316" s="39">
        <f>IF(A316="pilot",VLOOKUP($B316,input!$A:$G,COLUMN(input!F$1),0),VLOOKUP($B316,input!$A:$E,COLUMN(input!C$1),0))</f>
        <v>1.8554255340926169</v>
      </c>
      <c r="G316" s="40">
        <f t="shared" si="60"/>
        <v>1.7997627680698383</v>
      </c>
      <c r="H316" s="39">
        <f>IF(A316="pilot",VLOOKUP($B316,input!$A:$G,COLUMN(input!G$1),0),VLOOKUP($B316,input!$A:$E,COLUMN(input!D$1),0))</f>
        <v>-11.124538262330905</v>
      </c>
    </row>
    <row r="317" spans="1:9" x14ac:dyDescent="0.25">
      <c r="A317" s="4" t="s">
        <v>747</v>
      </c>
      <c r="B317" s="3" t="s">
        <v>488</v>
      </c>
      <c r="C317" s="9" t="s">
        <v>740</v>
      </c>
      <c r="D317" s="3">
        <f t="shared" si="49"/>
        <v>311</v>
      </c>
      <c r="E317" s="4"/>
      <c r="F317" s="39">
        <f>IF(A317="pilot",VLOOKUP($B317,input!$A:$G,COLUMN(input!F$1),0),VLOOKUP($B317,input!$A:$E,COLUMN(input!C$1),0))</f>
        <v>2.2947267955904986</v>
      </c>
      <c r="G317" s="40">
        <f t="shared" si="60"/>
        <v>2.2258849917227836</v>
      </c>
      <c r="H317" s="39">
        <f>IF(A317="pilot",VLOOKUP($B317,input!$A:$G,COLUMN(input!G$1),0),VLOOKUP($B317,input!$A:$E,COLUMN(input!D$1),0))</f>
        <v>-13.47956471334907</v>
      </c>
    </row>
    <row r="318" spans="1:9" x14ac:dyDescent="0.25">
      <c r="A318" s="4" t="s">
        <v>747</v>
      </c>
      <c r="B318" s="3" t="s">
        <v>487</v>
      </c>
      <c r="C318" s="9" t="s">
        <v>741</v>
      </c>
      <c r="D318" s="3">
        <f t="shared" si="49"/>
        <v>312</v>
      </c>
      <c r="E318" s="4"/>
      <c r="F318" s="39">
        <f>IF(A318="pilot",VLOOKUP($B318,input!$A:$G,COLUMN(input!F$1),0),VLOOKUP($B318,input!$A:$E,COLUMN(input!C$1),0))</f>
        <v>1.3656627494393958</v>
      </c>
      <c r="G318" s="40">
        <f t="shared" si="60"/>
        <v>1.3246928669562139</v>
      </c>
      <c r="H318" s="39">
        <f>IF(A318="pilot",VLOOKUP($B318,input!$A:$G,COLUMN(input!G$1),0),VLOOKUP($B318,input!$A:$E,COLUMN(input!D$1),0))</f>
        <v>-6.1144617525420717</v>
      </c>
    </row>
    <row r="319" spans="1:9" x14ac:dyDescent="0.25">
      <c r="A319" s="4" t="s">
        <v>747</v>
      </c>
      <c r="B319" s="3" t="s">
        <v>98</v>
      </c>
      <c r="C319" s="9" t="s">
        <v>203</v>
      </c>
      <c r="D319" s="3">
        <f t="shared" si="49"/>
        <v>313</v>
      </c>
      <c r="E319" s="4"/>
      <c r="F319" s="39">
        <f>IF(A319="pilot",VLOOKUP($B319,input!$A:$G,COLUMN(input!F$1),0),VLOOKUP($B319,input!$A:$E,COLUMN(input!C$1),0))</f>
        <v>2.8170217064043257</v>
      </c>
      <c r="G319" s="40">
        <f t="shared" si="60"/>
        <v>2.7325110552121958</v>
      </c>
      <c r="H319" s="39">
        <f>IF(A319="pilot",VLOOKUP($B319,input!$A:$G,COLUMN(input!G$1),0),VLOOKUP($B319,input!$A:$E,COLUMN(input!D$1),0))</f>
        <v>-22.120198594274648</v>
      </c>
    </row>
    <row r="320" spans="1:9" ht="16.5" thickBot="1" x14ac:dyDescent="0.3">
      <c r="A320" s="4" t="s">
        <v>747</v>
      </c>
      <c r="B320" s="3" t="s">
        <v>490</v>
      </c>
      <c r="C320" s="9" t="s">
        <v>716</v>
      </c>
      <c r="D320" s="3">
        <f t="shared" si="49"/>
        <v>314</v>
      </c>
      <c r="E320" s="4"/>
      <c r="F320" s="39">
        <f>IF(A320="pilot",VLOOKUP($B320,input!$A:$G,COLUMN(input!F$1),0),VLOOKUP($B320,input!$A:$E,COLUMN(input!C$1),0))</f>
        <v>1.4036013453630527</v>
      </c>
      <c r="G320" s="40">
        <f t="shared" si="60"/>
        <v>1.3614933050021611</v>
      </c>
      <c r="H320" s="39">
        <f>IF(A320="pilot",VLOOKUP($B320,input!$A:$G,COLUMN(input!G$1),0),VLOOKUP($B320,input!$A:$E,COLUMN(input!D$1),0))</f>
        <v>-5.3819570018646665</v>
      </c>
    </row>
    <row r="321" spans="2:9" ht="17.25" thickTop="1" thickBot="1" x14ac:dyDescent="0.3">
      <c r="B321" s="11" t="s">
        <v>747</v>
      </c>
      <c r="C321" s="11" t="s">
        <v>758</v>
      </c>
      <c r="D321" s="3">
        <f t="shared" si="49"/>
        <v>315</v>
      </c>
      <c r="E321" s="11"/>
      <c r="F321" s="30">
        <f>SUM(F309:F320)</f>
        <v>135.68610928425198</v>
      </c>
      <c r="G321" s="30">
        <f t="shared" ref="G321:H321" si="61">SUM(G309:G320)</f>
        <v>131.61552600572443</v>
      </c>
      <c r="H321" s="30">
        <f t="shared" si="61"/>
        <v>-364.19581897742626</v>
      </c>
      <c r="I321" s="31">
        <f>IF(B321="pilot",0,IF(H321&gt;0, 0, IF((1-(F321/(F321-H321)))&gt;0.5, 0.5, (1-(F321/(F321-H321))))))</f>
        <v>0</v>
      </c>
    </row>
    <row r="322" spans="2:9" ht="16.5" thickTop="1" x14ac:dyDescent="0.25">
      <c r="C322" s="9" t="s">
        <v>640</v>
      </c>
      <c r="D322" s="3">
        <f t="shared" si="49"/>
        <v>316</v>
      </c>
      <c r="E322" s="4"/>
    </row>
    <row r="323" spans="2:9" x14ac:dyDescent="0.25">
      <c r="B323" s="3" t="s">
        <v>243</v>
      </c>
      <c r="C323" s="9" t="s">
        <v>328</v>
      </c>
      <c r="D323" s="3">
        <f t="shared" si="49"/>
        <v>317</v>
      </c>
      <c r="E323" s="4"/>
      <c r="F323" s="40">
        <f>IF(A323="pilot",VLOOKUP($B323,input!$A:$G,COLUMN(input!F$1),0),VLOOKUP($B323,input!$A:$E,COLUMN(input!C$1),0))</f>
        <v>76.239041547803211</v>
      </c>
      <c r="G323" s="40">
        <f t="shared" ref="G323:G327" si="62">IF(A323="Pilot",0.97,0.925)*F323</f>
        <v>70.521113431717978</v>
      </c>
      <c r="H323" s="40">
        <f>IF(A323="pilot",VLOOKUP($B323,input!$A:$G,COLUMN(input!G$1),0),VLOOKUP($B323,input!$A:$E,COLUMN(input!D$1),0))</f>
        <v>44.067664763800302</v>
      </c>
      <c r="I323" s="28"/>
    </row>
    <row r="324" spans="2:9" x14ac:dyDescent="0.25">
      <c r="B324" s="3" t="s">
        <v>244</v>
      </c>
      <c r="C324" s="9" t="s">
        <v>329</v>
      </c>
      <c r="D324" s="3">
        <f t="shared" si="49"/>
        <v>318</v>
      </c>
      <c r="E324" s="4"/>
      <c r="F324" s="40">
        <f>IF(A324="pilot",VLOOKUP($B324,input!$A:$G,COLUMN(input!F$1),0),VLOOKUP($B324,input!$A:$E,COLUMN(input!C$1),0))</f>
        <v>1.6998669914752291</v>
      </c>
      <c r="G324" s="40">
        <f t="shared" si="62"/>
        <v>1.5723769671145871</v>
      </c>
      <c r="H324" s="40">
        <f>IF(A324="pilot",VLOOKUP($B324,input!$A:$G,COLUMN(input!G$1),0),VLOOKUP($B324,input!$A:$E,COLUMN(input!D$1),0))</f>
        <v>-4.9268667484594282</v>
      </c>
      <c r="I324" s="28"/>
    </row>
    <row r="325" spans="2:9" x14ac:dyDescent="0.25">
      <c r="B325" s="3" t="s">
        <v>245</v>
      </c>
      <c r="C325" s="9" t="s">
        <v>330</v>
      </c>
      <c r="D325" s="3">
        <f t="shared" si="49"/>
        <v>319</v>
      </c>
      <c r="E325" s="4"/>
      <c r="F325" s="40">
        <f>IF(A325="pilot",VLOOKUP($B325,input!$A:$G,COLUMN(input!F$1),0),VLOOKUP($B325,input!$A:$E,COLUMN(input!C$1),0))</f>
        <v>3.5290019269737227</v>
      </c>
      <c r="G325" s="40">
        <f t="shared" si="62"/>
        <v>3.2643267824506936</v>
      </c>
      <c r="H325" s="40">
        <f>IF(A325="pilot",VLOOKUP($B325,input!$A:$G,COLUMN(input!G$1),0),VLOOKUP($B325,input!$A:$E,COLUMN(input!D$1),0))</f>
        <v>-8.6878882228571701</v>
      </c>
      <c r="I325" s="28"/>
    </row>
    <row r="326" spans="2:9" x14ac:dyDescent="0.25">
      <c r="B326" s="3" t="s">
        <v>246</v>
      </c>
      <c r="C326" s="9" t="s">
        <v>331</v>
      </c>
      <c r="D326" s="3">
        <f t="shared" si="49"/>
        <v>320</v>
      </c>
      <c r="E326" s="4"/>
      <c r="F326" s="40">
        <f>IF(A326="pilot",VLOOKUP($B326,input!$A:$G,COLUMN(input!F$1),0),VLOOKUP($B326,input!$A:$E,COLUMN(input!C$1),0))</f>
        <v>2.1661600335886377</v>
      </c>
      <c r="G326" s="40">
        <f t="shared" si="62"/>
        <v>2.0036980310694901</v>
      </c>
      <c r="H326" s="40">
        <f>IF(A326="pilot",VLOOKUP($B326,input!$A:$G,COLUMN(input!G$1),0),VLOOKUP($B326,input!$A:$E,COLUMN(input!D$1),0))</f>
        <v>-16.676254403376802</v>
      </c>
      <c r="I326" s="28"/>
    </row>
    <row r="327" spans="2:9" ht="16.5" thickBot="1" x14ac:dyDescent="0.3">
      <c r="B327" s="3" t="s">
        <v>247</v>
      </c>
      <c r="C327" s="9" t="s">
        <v>332</v>
      </c>
      <c r="D327" s="3">
        <f t="shared" si="49"/>
        <v>321</v>
      </c>
      <c r="E327" s="4"/>
      <c r="F327" s="40">
        <f>IF(A327="pilot",VLOOKUP($B327,input!$A:$G,COLUMN(input!F$1),0),VLOOKUP($B327,input!$A:$E,COLUMN(input!C$1),0))</f>
        <v>2.5900305775201939</v>
      </c>
      <c r="G327" s="40">
        <f t="shared" si="62"/>
        <v>2.3957782842061794</v>
      </c>
      <c r="H327" s="40">
        <f>IF(A327="pilot",VLOOKUP($B327,input!$A:$G,COLUMN(input!G$1),0),VLOOKUP($B327,input!$A:$E,COLUMN(input!D$1),0))</f>
        <v>-9.8334033333552142</v>
      </c>
      <c r="I327" s="28"/>
    </row>
    <row r="328" spans="2:9" ht="17.25" thickTop="1" thickBot="1" x14ac:dyDescent="0.3">
      <c r="C328" s="11" t="s">
        <v>412</v>
      </c>
      <c r="D328" s="3">
        <f t="shared" si="49"/>
        <v>322</v>
      </c>
      <c r="E328" s="11"/>
      <c r="F328" s="30">
        <f>SUM(F323:F327)</f>
        <v>86.224101077360999</v>
      </c>
      <c r="G328" s="30">
        <f t="shared" ref="G328:H328" si="63">SUM(G323:G327)</f>
        <v>79.75729349655893</v>
      </c>
      <c r="H328" s="30">
        <f t="shared" si="63"/>
        <v>3.9432520557516924</v>
      </c>
      <c r="I328" s="31">
        <f>IF(B328="pilot",0,IF(H328&gt;0, 0, IF((1-(F328/(F328-H328)))&gt;0.5, 0.5, (1-(F328/(F328-H328))))))</f>
        <v>0</v>
      </c>
    </row>
    <row r="329" spans="2:9" ht="16.5" thickTop="1" x14ac:dyDescent="0.25">
      <c r="C329" s="9" t="s">
        <v>640</v>
      </c>
      <c r="D329" s="3">
        <f t="shared" si="49"/>
        <v>323</v>
      </c>
      <c r="E329" s="4"/>
    </row>
    <row r="330" spans="2:9" x14ac:dyDescent="0.25">
      <c r="B330" s="3" t="s">
        <v>103</v>
      </c>
      <c r="C330" s="9" t="s">
        <v>208</v>
      </c>
      <c r="D330" s="3">
        <f t="shared" si="49"/>
        <v>324</v>
      </c>
      <c r="E330" s="4"/>
      <c r="F330" s="40">
        <f>IF(A330="pilot",VLOOKUP($B330,input!$A:$G,COLUMN(input!F$1),0),VLOOKUP($B330,input!$A:$E,COLUMN(input!C$1),0))</f>
        <v>2.5155973959645372</v>
      </c>
      <c r="G330" s="40">
        <f t="shared" ref="G330:G333" si="64">IF(A330="Pilot",0.97,0.925)*F330</f>
        <v>2.3269275912671969</v>
      </c>
      <c r="H330" s="40">
        <f>IF(A330="pilot",VLOOKUP($B330,input!$A:$G,COLUMN(input!G$1),0),VLOOKUP($B330,input!$A:$E,COLUMN(input!D$1),0))</f>
        <v>-12.851929582477789</v>
      </c>
      <c r="I330" s="28"/>
    </row>
    <row r="331" spans="2:9" x14ac:dyDescent="0.25">
      <c r="B331" s="3" t="s">
        <v>102</v>
      </c>
      <c r="C331" s="9" t="s">
        <v>207</v>
      </c>
      <c r="D331" s="3">
        <f t="shared" ref="D331:D334" si="65">D330+1</f>
        <v>325</v>
      </c>
      <c r="E331" s="4"/>
      <c r="F331" s="40">
        <f>IF(A331="pilot",VLOOKUP($B331,input!$A:$G,COLUMN(input!F$1),0),VLOOKUP($B331,input!$A:$E,COLUMN(input!C$1),0))</f>
        <v>2.5512664138860131</v>
      </c>
      <c r="G331" s="40">
        <f t="shared" si="64"/>
        <v>2.3599214328445624</v>
      </c>
      <c r="H331" s="40">
        <f>IF(A331="pilot",VLOOKUP($B331,input!$A:$G,COLUMN(input!G$1),0),VLOOKUP($B331,input!$A:$E,COLUMN(input!D$1),0))</f>
        <v>-12.877161677935941</v>
      </c>
      <c r="I331" s="28"/>
    </row>
    <row r="332" spans="2:9" x14ac:dyDescent="0.25">
      <c r="B332" s="3" t="s">
        <v>104</v>
      </c>
      <c r="C332" s="9" t="s">
        <v>209</v>
      </c>
      <c r="D332" s="3">
        <f t="shared" si="65"/>
        <v>326</v>
      </c>
      <c r="E332" s="4"/>
      <c r="F332" s="40">
        <f>IF(A332="pilot",VLOOKUP($B332,input!$A:$G,COLUMN(input!F$1),0),VLOOKUP($B332,input!$A:$E,COLUMN(input!C$1),0))</f>
        <v>2.734952752785508</v>
      </c>
      <c r="G332" s="40">
        <f t="shared" si="64"/>
        <v>2.529831296326595</v>
      </c>
      <c r="H332" s="40">
        <f>IF(A332="pilot",VLOOKUP($B332,input!$A:$G,COLUMN(input!G$1),0),VLOOKUP($B332,input!$A:$E,COLUMN(input!D$1),0))</f>
        <v>-8.146448894138036</v>
      </c>
      <c r="I332" s="28"/>
    </row>
    <row r="333" spans="2:9" ht="16.5" thickBot="1" x14ac:dyDescent="0.3">
      <c r="B333" s="3" t="s">
        <v>101</v>
      </c>
      <c r="C333" s="9" t="s">
        <v>206</v>
      </c>
      <c r="D333" s="3">
        <f t="shared" si="65"/>
        <v>327</v>
      </c>
      <c r="E333" s="4"/>
      <c r="F333" s="40">
        <f>IF(A333="pilot",VLOOKUP($B333,input!$A:$G,COLUMN(input!F$1),0),VLOOKUP($B333,input!$A:$E,COLUMN(input!C$1),0))</f>
        <v>61.071100559909659</v>
      </c>
      <c r="G333" s="40">
        <f t="shared" si="64"/>
        <v>56.490768017916437</v>
      </c>
      <c r="H333" s="40">
        <f>IF(A333="pilot",VLOOKUP($B333,input!$A:$G,COLUMN(input!G$1),0),VLOOKUP($B333,input!$A:$E,COLUMN(input!D$1),0))</f>
        <v>45.132868819807101</v>
      </c>
      <c r="I333" s="28"/>
    </row>
    <row r="334" spans="2:9" ht="17.25" thickTop="1" thickBot="1" x14ac:dyDescent="0.3">
      <c r="C334" s="11" t="s">
        <v>687</v>
      </c>
      <c r="D334" s="3">
        <f t="shared" si="65"/>
        <v>328</v>
      </c>
      <c r="E334" s="11"/>
      <c r="F334" s="30">
        <f>SUM(F330:F333)</f>
        <v>68.872917122545715</v>
      </c>
      <c r="G334" s="30">
        <f t="shared" ref="G334:H334" si="66">SUM(G330:G333)</f>
        <v>63.707448338354794</v>
      </c>
      <c r="H334" s="30">
        <f t="shared" si="66"/>
        <v>11.257328665255329</v>
      </c>
      <c r="I334" s="31">
        <f>IF(B334="pilot",0,IF(H334&gt;0, 0, IF((1-(F334/(F334-H334)))&gt;0.5, 0.5, (1-(F334/(F334-H334))))))</f>
        <v>0</v>
      </c>
    </row>
    <row r="335" spans="2:9" ht="16.5" thickTop="1" x14ac:dyDescent="0.25">
      <c r="C335" s="4" t="s">
        <v>640</v>
      </c>
      <c r="E335" s="4"/>
    </row>
    <row r="336" spans="2:9" x14ac:dyDescent="0.25">
      <c r="C336" s="4" t="s">
        <v>759</v>
      </c>
      <c r="E336" s="4"/>
    </row>
    <row r="337" spans="3:5" x14ac:dyDescent="0.25">
      <c r="C337" s="4" t="s">
        <v>640</v>
      </c>
      <c r="E337" s="4"/>
    </row>
    <row r="338" spans="3:5" x14ac:dyDescent="0.25">
      <c r="C338" s="4" t="s">
        <v>640</v>
      </c>
      <c r="E338" s="4"/>
    </row>
    <row r="339" spans="3:5" x14ac:dyDescent="0.25">
      <c r="C339" s="4" t="s">
        <v>640</v>
      </c>
      <c r="E339" s="4"/>
    </row>
    <row r="340" spans="3:5" x14ac:dyDescent="0.25">
      <c r="C340" s="4" t="s">
        <v>640</v>
      </c>
      <c r="E340" s="4"/>
    </row>
    <row r="341" spans="3:5" x14ac:dyDescent="0.25">
      <c r="C341" s="4" t="s">
        <v>640</v>
      </c>
      <c r="E341" s="4"/>
    </row>
    <row r="342" spans="3:5" x14ac:dyDescent="0.25">
      <c r="C342" s="4" t="s">
        <v>640</v>
      </c>
      <c r="E342" s="4"/>
    </row>
    <row r="343" spans="3:5" x14ac:dyDescent="0.25">
      <c r="C343" s="4" t="s">
        <v>640</v>
      </c>
      <c r="E343" s="4"/>
    </row>
    <row r="344" spans="3:5" x14ac:dyDescent="0.25">
      <c r="C344" s="4" t="s">
        <v>640</v>
      </c>
      <c r="E344" s="4"/>
    </row>
    <row r="345" spans="3:5" x14ac:dyDescent="0.25">
      <c r="C345" s="4" t="s">
        <v>640</v>
      </c>
      <c r="E345" s="4"/>
    </row>
    <row r="346" spans="3:5" x14ac:dyDescent="0.25">
      <c r="C346" s="4" t="s">
        <v>640</v>
      </c>
      <c r="E346" s="4"/>
    </row>
    <row r="347" spans="3:5" x14ac:dyDescent="0.25">
      <c r="C347" s="4" t="s">
        <v>640</v>
      </c>
      <c r="E347" s="4"/>
    </row>
    <row r="348" spans="3:5" x14ac:dyDescent="0.25">
      <c r="C348" s="4" t="s">
        <v>640</v>
      </c>
      <c r="E348" s="4"/>
    </row>
    <row r="349" spans="3:5" x14ac:dyDescent="0.25">
      <c r="C349" s="4" t="s">
        <v>640</v>
      </c>
      <c r="E349" s="4"/>
    </row>
    <row r="350" spans="3:5" x14ac:dyDescent="0.25">
      <c r="C350" s="4" t="s">
        <v>640</v>
      </c>
      <c r="E350" s="4"/>
    </row>
    <row r="351" spans="3:5" x14ac:dyDescent="0.25">
      <c r="C351" s="4" t="s">
        <v>640</v>
      </c>
      <c r="E351" s="4"/>
    </row>
    <row r="352" spans="3:5" x14ac:dyDescent="0.25">
      <c r="C352" s="4" t="s">
        <v>640</v>
      </c>
      <c r="E352" s="4"/>
    </row>
    <row r="353" spans="3:5" x14ac:dyDescent="0.25">
      <c r="C353" s="4" t="s">
        <v>640</v>
      </c>
      <c r="E353" s="4"/>
    </row>
    <row r="354" spans="3:5" x14ac:dyDescent="0.25">
      <c r="C354" s="4" t="s">
        <v>640</v>
      </c>
      <c r="E354" s="4"/>
    </row>
    <row r="355" spans="3:5" x14ac:dyDescent="0.25">
      <c r="C355" s="4" t="s">
        <v>640</v>
      </c>
      <c r="E355" s="4"/>
    </row>
    <row r="356" spans="3:5" x14ac:dyDescent="0.25">
      <c r="C356" s="4" t="s">
        <v>640</v>
      </c>
      <c r="E356" s="4"/>
    </row>
    <row r="357" spans="3:5" x14ac:dyDescent="0.25">
      <c r="C357" s="4" t="s">
        <v>640</v>
      </c>
      <c r="E357" s="4"/>
    </row>
    <row r="358" spans="3:5" x14ac:dyDescent="0.25">
      <c r="C358" s="4" t="s">
        <v>640</v>
      </c>
      <c r="E358" s="4"/>
    </row>
    <row r="359" spans="3:5" x14ac:dyDescent="0.25">
      <c r="C359" s="4" t="s">
        <v>640</v>
      </c>
      <c r="E359" s="4"/>
    </row>
    <row r="360" spans="3:5" x14ac:dyDescent="0.25">
      <c r="C360" s="4" t="s">
        <v>640</v>
      </c>
      <c r="E360" s="4"/>
    </row>
    <row r="361" spans="3:5" x14ac:dyDescent="0.25">
      <c r="C361" s="4" t="s">
        <v>640</v>
      </c>
      <c r="E361" s="4"/>
    </row>
    <row r="362" spans="3:5" x14ac:dyDescent="0.25">
      <c r="C362" s="4" t="s">
        <v>640</v>
      </c>
      <c r="E362" s="4"/>
    </row>
    <row r="363" spans="3:5" x14ac:dyDescent="0.25">
      <c r="C363" s="4" t="s">
        <v>640</v>
      </c>
      <c r="E363" s="4"/>
    </row>
    <row r="364" spans="3:5" x14ac:dyDescent="0.25">
      <c r="C364" s="4" t="s">
        <v>640</v>
      </c>
      <c r="E364" s="4"/>
    </row>
    <row r="365" spans="3:5" x14ac:dyDescent="0.25">
      <c r="C365" s="4" t="s">
        <v>640</v>
      </c>
      <c r="E365" s="4"/>
    </row>
    <row r="366" spans="3:5" x14ac:dyDescent="0.25">
      <c r="C366" s="4" t="s">
        <v>640</v>
      </c>
      <c r="E366" s="4"/>
    </row>
    <row r="367" spans="3:5" x14ac:dyDescent="0.25">
      <c r="C367" s="4" t="s">
        <v>640</v>
      </c>
      <c r="E367" s="4"/>
    </row>
    <row r="368" spans="3:5" x14ac:dyDescent="0.25">
      <c r="C368" s="4" t="s">
        <v>640</v>
      </c>
      <c r="E368" s="4"/>
    </row>
    <row r="369" spans="3:5" x14ac:dyDescent="0.25">
      <c r="C369" s="4" t="s">
        <v>640</v>
      </c>
      <c r="E369" s="4"/>
    </row>
    <row r="370" spans="3:5" x14ac:dyDescent="0.25">
      <c r="C370" s="4" t="s">
        <v>640</v>
      </c>
      <c r="E370" s="4"/>
    </row>
    <row r="371" spans="3:5" x14ac:dyDescent="0.25">
      <c r="C371" s="4" t="s">
        <v>640</v>
      </c>
      <c r="E371" s="4"/>
    </row>
    <row r="372" spans="3:5" x14ac:dyDescent="0.25">
      <c r="C372" s="4" t="s">
        <v>640</v>
      </c>
      <c r="E372" s="4"/>
    </row>
    <row r="373" spans="3:5" x14ac:dyDescent="0.25">
      <c r="C373" s="4" t="s">
        <v>640</v>
      </c>
      <c r="E373" s="4"/>
    </row>
    <row r="374" spans="3:5" x14ac:dyDescent="0.25">
      <c r="C374" s="4" t="s">
        <v>640</v>
      </c>
      <c r="E374" s="4"/>
    </row>
    <row r="375" spans="3:5" x14ac:dyDescent="0.25">
      <c r="C375" s="4" t="s">
        <v>640</v>
      </c>
      <c r="E375" s="4"/>
    </row>
    <row r="376" spans="3:5" x14ac:dyDescent="0.25">
      <c r="C376" s="4" t="s">
        <v>640</v>
      </c>
      <c r="E376" s="4"/>
    </row>
    <row r="377" spans="3:5" x14ac:dyDescent="0.25">
      <c r="C377" s="4" t="s">
        <v>640</v>
      </c>
      <c r="E377" s="4"/>
    </row>
    <row r="378" spans="3:5" x14ac:dyDescent="0.25">
      <c r="C378" s="4" t="s">
        <v>640</v>
      </c>
      <c r="E378" s="4"/>
    </row>
    <row r="379" spans="3:5" x14ac:dyDescent="0.25">
      <c r="C379" s="4" t="s">
        <v>640</v>
      </c>
      <c r="E379" s="4"/>
    </row>
    <row r="380" spans="3:5" x14ac:dyDescent="0.25">
      <c r="C380" s="4" t="s">
        <v>640</v>
      </c>
      <c r="E380" s="4"/>
    </row>
    <row r="381" spans="3:5" x14ac:dyDescent="0.25">
      <c r="C381" s="4" t="s">
        <v>640</v>
      </c>
      <c r="E381" s="4"/>
    </row>
    <row r="382" spans="3:5" x14ac:dyDescent="0.25">
      <c r="C382" s="4" t="s">
        <v>640</v>
      </c>
      <c r="E382" s="4"/>
    </row>
    <row r="383" spans="3:5" x14ac:dyDescent="0.25">
      <c r="C383" s="4" t="s">
        <v>640</v>
      </c>
      <c r="E383" s="4"/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62"/>
  <sheetViews>
    <sheetView topLeftCell="A24" workbookViewId="0">
      <selection activeCell="A31" sqref="A31:A61"/>
    </sheetView>
  </sheetViews>
  <sheetFormatPr defaultRowHeight="15" x14ac:dyDescent="0.2"/>
  <cols>
    <col min="1" max="1" width="46.77734375" bestFit="1" customWidth="1"/>
    <col min="2" max="2" width="12.44140625" bestFit="1" customWidth="1"/>
    <col min="3" max="3" width="12.33203125" bestFit="1" customWidth="1"/>
  </cols>
  <sheetData>
    <row r="1" spans="1:3" x14ac:dyDescent="0.2">
      <c r="A1" s="1" t="s">
        <v>638</v>
      </c>
      <c r="B1" s="1" t="s">
        <v>414</v>
      </c>
      <c r="C1" s="1" t="s">
        <v>415</v>
      </c>
    </row>
    <row r="2" spans="1:3" x14ac:dyDescent="0.2">
      <c r="A2" t="s">
        <v>389</v>
      </c>
      <c r="B2" s="2">
        <v>5</v>
      </c>
      <c r="C2" s="2">
        <v>5</v>
      </c>
    </row>
    <row r="3" spans="1:3" x14ac:dyDescent="0.2">
      <c r="A3" t="s">
        <v>395</v>
      </c>
      <c r="B3" s="2">
        <v>7</v>
      </c>
      <c r="C3" s="2">
        <f>C2+2+B3</f>
        <v>14</v>
      </c>
    </row>
    <row r="4" spans="1:3" x14ac:dyDescent="0.2">
      <c r="A4" t="s">
        <v>390</v>
      </c>
      <c r="B4" s="2">
        <v>6</v>
      </c>
      <c r="C4" s="2">
        <f t="shared" ref="C4:C28" si="0">C3+2+B4</f>
        <v>22</v>
      </c>
    </row>
    <row r="5" spans="1:3" x14ac:dyDescent="0.2">
      <c r="A5" t="s">
        <v>391</v>
      </c>
      <c r="B5" s="2">
        <v>11</v>
      </c>
      <c r="C5" s="2">
        <f t="shared" si="0"/>
        <v>35</v>
      </c>
    </row>
    <row r="6" spans="1:3" x14ac:dyDescent="0.2">
      <c r="A6" t="s">
        <v>392</v>
      </c>
      <c r="B6" s="2">
        <v>10</v>
      </c>
      <c r="C6" s="2">
        <f t="shared" si="0"/>
        <v>47</v>
      </c>
    </row>
    <row r="7" spans="1:3" x14ac:dyDescent="0.2">
      <c r="A7" t="s">
        <v>393</v>
      </c>
      <c r="B7" s="2">
        <v>4</v>
      </c>
      <c r="C7" s="2">
        <f>C6+2+B7</f>
        <v>53</v>
      </c>
    </row>
    <row r="8" spans="1:3" x14ac:dyDescent="0.2">
      <c r="A8" t="s">
        <v>394</v>
      </c>
      <c r="B8" s="2">
        <v>11</v>
      </c>
      <c r="C8" s="2">
        <f>C7+2+B8</f>
        <v>66</v>
      </c>
    </row>
    <row r="9" spans="1:3" x14ac:dyDescent="0.2">
      <c r="A9" t="s">
        <v>396</v>
      </c>
      <c r="B9" s="2">
        <v>6</v>
      </c>
      <c r="C9" s="2">
        <f t="shared" si="0"/>
        <v>74</v>
      </c>
    </row>
    <row r="10" spans="1:3" x14ac:dyDescent="0.2">
      <c r="A10" t="s">
        <v>397</v>
      </c>
      <c r="B10" s="2">
        <v>12</v>
      </c>
      <c r="C10" s="2">
        <f t="shared" si="0"/>
        <v>88</v>
      </c>
    </row>
    <row r="11" spans="1:3" x14ac:dyDescent="0.2">
      <c r="A11" t="s">
        <v>387</v>
      </c>
      <c r="B11" s="2">
        <v>8</v>
      </c>
      <c r="C11" s="2">
        <f t="shared" si="0"/>
        <v>98</v>
      </c>
    </row>
    <row r="12" spans="1:3" x14ac:dyDescent="0.2">
      <c r="A12" t="s">
        <v>398</v>
      </c>
      <c r="B12" s="2">
        <v>12</v>
      </c>
      <c r="C12" s="2">
        <f t="shared" si="0"/>
        <v>112</v>
      </c>
    </row>
    <row r="13" spans="1:3" x14ac:dyDescent="0.2">
      <c r="A13" t="s">
        <v>388</v>
      </c>
      <c r="B13" s="2">
        <v>10</v>
      </c>
      <c r="C13" s="2">
        <f t="shared" si="0"/>
        <v>124</v>
      </c>
    </row>
    <row r="14" spans="1:3" x14ac:dyDescent="0.2">
      <c r="A14" t="s">
        <v>399</v>
      </c>
      <c r="B14" s="2">
        <v>7</v>
      </c>
      <c r="C14" s="2">
        <f t="shared" si="0"/>
        <v>133</v>
      </c>
    </row>
    <row r="15" spans="1:3" x14ac:dyDescent="0.2">
      <c r="A15" t="s">
        <v>400</v>
      </c>
      <c r="B15" s="2">
        <v>10</v>
      </c>
      <c r="C15" s="2">
        <f t="shared" si="0"/>
        <v>145</v>
      </c>
    </row>
    <row r="16" spans="1:3" x14ac:dyDescent="0.2">
      <c r="A16" t="s">
        <v>401</v>
      </c>
      <c r="B16" s="2">
        <v>7</v>
      </c>
      <c r="C16" s="2">
        <f t="shared" si="0"/>
        <v>154</v>
      </c>
    </row>
    <row r="17" spans="1:3" x14ac:dyDescent="0.2">
      <c r="A17" t="s">
        <v>402</v>
      </c>
      <c r="B17" s="2">
        <v>3</v>
      </c>
      <c r="C17" s="2">
        <f t="shared" si="0"/>
        <v>159</v>
      </c>
    </row>
    <row r="18" spans="1:3" x14ac:dyDescent="0.2">
      <c r="A18" t="s">
        <v>403</v>
      </c>
      <c r="B18" s="2">
        <v>7</v>
      </c>
      <c r="C18" s="2">
        <f t="shared" si="0"/>
        <v>168</v>
      </c>
    </row>
    <row r="19" spans="1:3" x14ac:dyDescent="0.2">
      <c r="A19" t="s">
        <v>404</v>
      </c>
      <c r="B19" s="2">
        <v>7</v>
      </c>
      <c r="C19" s="2">
        <f>C18+2+B19</f>
        <v>177</v>
      </c>
    </row>
    <row r="20" spans="1:3" x14ac:dyDescent="0.2">
      <c r="A20" t="s">
        <v>405</v>
      </c>
      <c r="B20" s="2">
        <v>3</v>
      </c>
      <c r="C20" s="2">
        <f t="shared" si="0"/>
        <v>182</v>
      </c>
    </row>
    <row r="21" spans="1:3" x14ac:dyDescent="0.2">
      <c r="A21" t="s">
        <v>406</v>
      </c>
      <c r="B21" s="2">
        <v>6</v>
      </c>
      <c r="C21" s="2">
        <f t="shared" si="0"/>
        <v>190</v>
      </c>
    </row>
    <row r="22" spans="1:3" x14ac:dyDescent="0.2">
      <c r="A22" t="s">
        <v>407</v>
      </c>
      <c r="B22" s="2">
        <v>8</v>
      </c>
      <c r="C22" s="2">
        <f t="shared" si="0"/>
        <v>200</v>
      </c>
    </row>
    <row r="23" spans="1:3" x14ac:dyDescent="0.2">
      <c r="A23" t="s">
        <v>408</v>
      </c>
      <c r="B23" s="2">
        <v>3</v>
      </c>
      <c r="C23" s="2">
        <f t="shared" si="0"/>
        <v>205</v>
      </c>
    </row>
    <row r="24" spans="1:3" x14ac:dyDescent="0.2">
      <c r="A24" t="s">
        <v>409</v>
      </c>
      <c r="B24" s="2">
        <v>7</v>
      </c>
      <c r="C24" s="2">
        <f t="shared" si="0"/>
        <v>214</v>
      </c>
    </row>
    <row r="25" spans="1:3" x14ac:dyDescent="0.2">
      <c r="A25" t="s">
        <v>410</v>
      </c>
      <c r="B25" s="2">
        <v>8</v>
      </c>
      <c r="C25" s="2">
        <f t="shared" si="0"/>
        <v>224</v>
      </c>
    </row>
    <row r="26" spans="1:3" x14ac:dyDescent="0.2">
      <c r="A26" t="s">
        <v>411</v>
      </c>
      <c r="B26" s="2">
        <v>7</v>
      </c>
      <c r="C26" s="2">
        <f t="shared" si="0"/>
        <v>233</v>
      </c>
    </row>
    <row r="27" spans="1:3" x14ac:dyDescent="0.2">
      <c r="A27" t="s">
        <v>412</v>
      </c>
      <c r="B27" s="2">
        <v>5</v>
      </c>
      <c r="C27" s="2">
        <f t="shared" si="0"/>
        <v>240</v>
      </c>
    </row>
    <row r="28" spans="1:3" x14ac:dyDescent="0.2">
      <c r="A28" t="s">
        <v>413</v>
      </c>
      <c r="B28" s="2">
        <v>4</v>
      </c>
      <c r="C28" s="2">
        <f t="shared" si="0"/>
        <v>246</v>
      </c>
    </row>
    <row r="30" spans="1:3" x14ac:dyDescent="0.2">
      <c r="A30" s="1" t="s">
        <v>639</v>
      </c>
      <c r="B30" s="1" t="s">
        <v>414</v>
      </c>
      <c r="C30" s="1" t="s">
        <v>415</v>
      </c>
    </row>
    <row r="31" spans="1:3" x14ac:dyDescent="0.2">
      <c r="A31" t="s">
        <v>641</v>
      </c>
      <c r="B31" s="2">
        <v>6</v>
      </c>
      <c r="C31" s="2">
        <v>6</v>
      </c>
    </row>
    <row r="32" spans="1:3" x14ac:dyDescent="0.2">
      <c r="A32" t="s">
        <v>674</v>
      </c>
      <c r="B32" s="2">
        <v>5</v>
      </c>
      <c r="C32" s="2">
        <f>C31+2+B32</f>
        <v>13</v>
      </c>
    </row>
    <row r="33" spans="1:3" x14ac:dyDescent="0.2">
      <c r="A33" t="s">
        <v>675</v>
      </c>
      <c r="B33" s="2">
        <v>7</v>
      </c>
      <c r="C33" s="2">
        <f t="shared" ref="C33:C35" si="1">C32+2+B33</f>
        <v>22</v>
      </c>
    </row>
    <row r="34" spans="1:3" x14ac:dyDescent="0.2">
      <c r="A34" t="s">
        <v>390</v>
      </c>
      <c r="B34" s="2">
        <v>7</v>
      </c>
      <c r="C34" s="2">
        <f t="shared" si="1"/>
        <v>31</v>
      </c>
    </row>
    <row r="35" spans="1:3" x14ac:dyDescent="0.2">
      <c r="A35" t="s">
        <v>391</v>
      </c>
      <c r="B35" s="2">
        <v>11</v>
      </c>
      <c r="C35" s="2">
        <f t="shared" si="1"/>
        <v>44</v>
      </c>
    </row>
    <row r="36" spans="1:3" x14ac:dyDescent="0.2">
      <c r="A36" t="s">
        <v>392</v>
      </c>
      <c r="B36" s="2">
        <v>11</v>
      </c>
      <c r="C36" s="2">
        <f>C35+2+B36</f>
        <v>57</v>
      </c>
    </row>
    <row r="37" spans="1:3" x14ac:dyDescent="0.2">
      <c r="A37" t="s">
        <v>676</v>
      </c>
      <c r="B37" s="2">
        <v>7</v>
      </c>
      <c r="C37" s="2">
        <f>C36+2+B37</f>
        <v>66</v>
      </c>
    </row>
    <row r="38" spans="1:3" x14ac:dyDescent="0.2">
      <c r="A38" t="s">
        <v>394</v>
      </c>
      <c r="B38" s="2">
        <v>15</v>
      </c>
      <c r="C38" s="2">
        <f t="shared" ref="C38:C47" si="2">C37+2+B38</f>
        <v>83</v>
      </c>
    </row>
    <row r="39" spans="1:3" x14ac:dyDescent="0.2">
      <c r="A39" t="s">
        <v>677</v>
      </c>
      <c r="B39" s="2">
        <v>7</v>
      </c>
      <c r="C39" s="2">
        <f t="shared" si="2"/>
        <v>92</v>
      </c>
    </row>
    <row r="40" spans="1:3" x14ac:dyDescent="0.2">
      <c r="A40" t="s">
        <v>678</v>
      </c>
      <c r="B40" s="2">
        <v>8</v>
      </c>
      <c r="C40" s="2">
        <f t="shared" si="2"/>
        <v>102</v>
      </c>
    </row>
    <row r="41" spans="1:3" x14ac:dyDescent="0.2">
      <c r="A41" t="s">
        <v>397</v>
      </c>
      <c r="B41" s="2">
        <v>12</v>
      </c>
      <c r="C41" s="2">
        <f t="shared" si="2"/>
        <v>116</v>
      </c>
    </row>
    <row r="42" spans="1:3" x14ac:dyDescent="0.2">
      <c r="A42" t="s">
        <v>679</v>
      </c>
      <c r="B42" s="2">
        <v>6</v>
      </c>
      <c r="C42" s="2">
        <f t="shared" si="2"/>
        <v>124</v>
      </c>
    </row>
    <row r="43" spans="1:3" x14ac:dyDescent="0.2">
      <c r="A43" t="s">
        <v>398</v>
      </c>
      <c r="B43" s="2">
        <v>15</v>
      </c>
      <c r="C43" s="2">
        <f t="shared" si="2"/>
        <v>141</v>
      </c>
    </row>
    <row r="44" spans="1:3" x14ac:dyDescent="0.2">
      <c r="A44" t="s">
        <v>388</v>
      </c>
      <c r="B44" s="2">
        <v>11</v>
      </c>
      <c r="C44" s="2">
        <f t="shared" si="2"/>
        <v>154</v>
      </c>
    </row>
    <row r="45" spans="1:3" x14ac:dyDescent="0.2">
      <c r="A45" t="s">
        <v>680</v>
      </c>
      <c r="B45" s="2">
        <v>7</v>
      </c>
      <c r="C45" s="2">
        <f t="shared" si="2"/>
        <v>163</v>
      </c>
    </row>
    <row r="46" spans="1:3" x14ac:dyDescent="0.2">
      <c r="A46" t="s">
        <v>400</v>
      </c>
      <c r="B46" s="2">
        <v>10</v>
      </c>
      <c r="C46" s="2">
        <f t="shared" si="2"/>
        <v>175</v>
      </c>
    </row>
    <row r="47" spans="1:3" x14ac:dyDescent="0.2">
      <c r="A47" t="s">
        <v>401</v>
      </c>
      <c r="B47" s="2">
        <v>9</v>
      </c>
      <c r="C47" s="2">
        <f t="shared" si="2"/>
        <v>186</v>
      </c>
    </row>
    <row r="48" spans="1:3" x14ac:dyDescent="0.2">
      <c r="A48" t="s">
        <v>681</v>
      </c>
      <c r="B48" s="2">
        <v>34</v>
      </c>
      <c r="C48" s="2">
        <f>C47+2+B48</f>
        <v>222</v>
      </c>
    </row>
    <row r="49" spans="1:3" x14ac:dyDescent="0.2">
      <c r="A49" t="s">
        <v>682</v>
      </c>
      <c r="B49" s="2">
        <v>3</v>
      </c>
      <c r="C49" s="2">
        <f t="shared" ref="C49:C61" si="3">C48+2+B49</f>
        <v>227</v>
      </c>
    </row>
    <row r="50" spans="1:3" x14ac:dyDescent="0.2">
      <c r="A50" t="s">
        <v>403</v>
      </c>
      <c r="B50" s="2">
        <v>8</v>
      </c>
      <c r="C50" s="2">
        <f t="shared" si="3"/>
        <v>237</v>
      </c>
    </row>
    <row r="51" spans="1:3" x14ac:dyDescent="0.2">
      <c r="A51" t="s">
        <v>404</v>
      </c>
      <c r="B51" s="2">
        <v>7</v>
      </c>
      <c r="C51" s="2">
        <f t="shared" si="3"/>
        <v>246</v>
      </c>
    </row>
    <row r="52" spans="1:3" x14ac:dyDescent="0.2">
      <c r="A52" t="s">
        <v>683</v>
      </c>
      <c r="B52" s="2">
        <v>3</v>
      </c>
      <c r="C52" s="2">
        <f t="shared" si="3"/>
        <v>251</v>
      </c>
    </row>
    <row r="53" spans="1:3" x14ac:dyDescent="0.2">
      <c r="A53" t="s">
        <v>406</v>
      </c>
      <c r="B53" s="2">
        <v>6</v>
      </c>
      <c r="C53" s="2">
        <f t="shared" si="3"/>
        <v>259</v>
      </c>
    </row>
    <row r="54" spans="1:3" x14ac:dyDescent="0.2">
      <c r="A54" t="s">
        <v>684</v>
      </c>
      <c r="B54" s="2">
        <v>8</v>
      </c>
      <c r="C54" s="2">
        <f t="shared" si="3"/>
        <v>269</v>
      </c>
    </row>
    <row r="55" spans="1:3" x14ac:dyDescent="0.2">
      <c r="A55" t="s">
        <v>685</v>
      </c>
      <c r="B55" s="2">
        <v>3</v>
      </c>
      <c r="C55" s="2">
        <f t="shared" si="3"/>
        <v>274</v>
      </c>
    </row>
    <row r="56" spans="1:3" x14ac:dyDescent="0.2">
      <c r="A56" t="s">
        <v>408</v>
      </c>
      <c r="B56" s="2">
        <v>6</v>
      </c>
      <c r="C56" s="2">
        <f t="shared" si="3"/>
        <v>282</v>
      </c>
    </row>
    <row r="57" spans="1:3" x14ac:dyDescent="0.2">
      <c r="A57" t="s">
        <v>686</v>
      </c>
      <c r="B57" s="2">
        <v>7</v>
      </c>
      <c r="C57" s="2">
        <f t="shared" si="3"/>
        <v>291</v>
      </c>
    </row>
    <row r="58" spans="1:3" x14ac:dyDescent="0.2">
      <c r="A58" t="s">
        <v>410</v>
      </c>
      <c r="B58" s="2">
        <v>8</v>
      </c>
      <c r="C58" s="2">
        <f t="shared" si="3"/>
        <v>301</v>
      </c>
    </row>
    <row r="59" spans="1:3" x14ac:dyDescent="0.2">
      <c r="A59" t="s">
        <v>411</v>
      </c>
      <c r="B59" s="2">
        <v>12</v>
      </c>
      <c r="C59" s="2">
        <f t="shared" si="3"/>
        <v>315</v>
      </c>
    </row>
    <row r="60" spans="1:3" x14ac:dyDescent="0.2">
      <c r="A60" t="s">
        <v>412</v>
      </c>
      <c r="B60" s="2">
        <v>5</v>
      </c>
      <c r="C60" s="2">
        <f t="shared" si="3"/>
        <v>322</v>
      </c>
    </row>
    <row r="61" spans="1:3" x14ac:dyDescent="0.2">
      <c r="A61" t="s">
        <v>687</v>
      </c>
      <c r="B61" s="2">
        <v>4</v>
      </c>
      <c r="C61" s="2">
        <f t="shared" si="3"/>
        <v>328</v>
      </c>
    </row>
    <row r="62" spans="1:3" x14ac:dyDescent="0.2">
      <c r="C62" s="2"/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99"/>
  <sheetViews>
    <sheetView workbookViewId="0">
      <selection activeCell="H12" sqref="H12"/>
    </sheetView>
  </sheetViews>
  <sheetFormatPr defaultRowHeight="15" x14ac:dyDescent="0.2"/>
  <cols>
    <col min="2" max="2" width="11.44140625" style="35" bestFit="1" customWidth="1"/>
    <col min="3" max="3" width="12.33203125" style="35" bestFit="1" customWidth="1"/>
    <col min="4" max="4" width="11.44140625" style="35" bestFit="1" customWidth="1"/>
    <col min="5" max="5" width="9" style="35" bestFit="1" customWidth="1"/>
    <col min="6" max="6" width="12.33203125" style="35" bestFit="1" customWidth="1"/>
    <col min="7" max="7" width="13" style="35" bestFit="1" customWidth="1"/>
  </cols>
  <sheetData>
    <row r="1" spans="1:7" x14ac:dyDescent="0.2">
      <c r="A1" t="s">
        <v>431</v>
      </c>
      <c r="B1" s="35" t="s">
        <v>635</v>
      </c>
      <c r="C1" s="35" t="s">
        <v>634</v>
      </c>
      <c r="D1" s="35" t="s">
        <v>763</v>
      </c>
      <c r="E1" s="35" t="s">
        <v>636</v>
      </c>
      <c r="F1" s="35" t="s">
        <v>762</v>
      </c>
      <c r="G1" s="35" t="s">
        <v>764</v>
      </c>
    </row>
    <row r="2" spans="1:7" x14ac:dyDescent="0.2">
      <c r="A2" t="s">
        <v>432</v>
      </c>
      <c r="B2"/>
      <c r="C2"/>
      <c r="D2"/>
      <c r="E2"/>
      <c r="F2"/>
      <c r="G2"/>
    </row>
    <row r="3" spans="1:7" x14ac:dyDescent="0.2">
      <c r="A3" t="s">
        <v>433</v>
      </c>
      <c r="B3"/>
      <c r="C3"/>
      <c r="D3"/>
      <c r="E3"/>
      <c r="F3"/>
      <c r="G3"/>
    </row>
    <row r="4" spans="1:7" x14ac:dyDescent="0.2">
      <c r="A4" t="s">
        <v>434</v>
      </c>
      <c r="B4"/>
      <c r="C4"/>
      <c r="D4"/>
      <c r="E4"/>
      <c r="F4"/>
      <c r="G4"/>
    </row>
    <row r="5" spans="1:7" x14ac:dyDescent="0.2">
      <c r="A5" t="s">
        <v>435</v>
      </c>
      <c r="B5"/>
      <c r="C5"/>
      <c r="D5"/>
      <c r="E5"/>
      <c r="F5"/>
      <c r="G5"/>
    </row>
    <row r="6" spans="1:7" x14ac:dyDescent="0.2">
      <c r="A6" t="s">
        <v>436</v>
      </c>
      <c r="B6"/>
      <c r="C6"/>
      <c r="D6"/>
      <c r="E6"/>
      <c r="F6"/>
      <c r="G6"/>
    </row>
    <row r="7" spans="1:7" x14ac:dyDescent="0.2">
      <c r="A7" t="s">
        <v>437</v>
      </c>
      <c r="B7"/>
      <c r="C7"/>
      <c r="D7"/>
      <c r="E7"/>
      <c r="F7"/>
      <c r="G7"/>
    </row>
    <row r="8" spans="1:7" x14ac:dyDescent="0.2">
      <c r="A8" t="s">
        <v>438</v>
      </c>
      <c r="B8"/>
      <c r="C8"/>
      <c r="D8"/>
      <c r="E8"/>
      <c r="F8"/>
      <c r="G8"/>
    </row>
    <row r="9" spans="1:7" x14ac:dyDescent="0.2">
      <c r="A9" t="s">
        <v>439</v>
      </c>
      <c r="B9"/>
      <c r="C9"/>
      <c r="D9"/>
      <c r="E9"/>
      <c r="F9"/>
      <c r="G9"/>
    </row>
    <row r="10" spans="1:7" x14ac:dyDescent="0.2">
      <c r="A10" t="s">
        <v>440</v>
      </c>
      <c r="B10"/>
      <c r="C10"/>
      <c r="D10"/>
      <c r="E10"/>
      <c r="F10"/>
      <c r="G10"/>
    </row>
    <row r="11" spans="1:7" x14ac:dyDescent="0.2">
      <c r="A11" t="s">
        <v>441</v>
      </c>
      <c r="B11"/>
      <c r="C11"/>
      <c r="D11"/>
      <c r="E11"/>
      <c r="F11"/>
      <c r="G11"/>
    </row>
    <row r="12" spans="1:7" x14ac:dyDescent="0.2">
      <c r="A12" t="s">
        <v>442</v>
      </c>
      <c r="B12"/>
      <c r="C12"/>
      <c r="D12"/>
      <c r="E12"/>
      <c r="F12"/>
      <c r="G12"/>
    </row>
    <row r="13" spans="1:7" x14ac:dyDescent="0.2">
      <c r="A13" t="s">
        <v>443</v>
      </c>
      <c r="B13"/>
      <c r="C13"/>
      <c r="D13"/>
      <c r="E13"/>
      <c r="F13"/>
      <c r="G13"/>
    </row>
    <row r="14" spans="1:7" x14ac:dyDescent="0.2">
      <c r="A14" t="s">
        <v>444</v>
      </c>
      <c r="B14"/>
      <c r="C14"/>
      <c r="D14"/>
      <c r="E14"/>
      <c r="F14"/>
      <c r="G14"/>
    </row>
    <row r="15" spans="1:7" x14ac:dyDescent="0.2">
      <c r="A15" t="s">
        <v>237</v>
      </c>
      <c r="B15">
        <v>-10.134494106116746</v>
      </c>
      <c r="C15">
        <v>3.203467405557042</v>
      </c>
      <c r="D15">
        <v>-10.438963886128835</v>
      </c>
      <c r="E15">
        <v>4.9999999999999998E-7</v>
      </c>
      <c r="F15">
        <v>3.203467405557042</v>
      </c>
      <c r="G15">
        <v>-10.438963886128835</v>
      </c>
    </row>
    <row r="16" spans="1:7" x14ac:dyDescent="0.2">
      <c r="A16" t="s">
        <v>445</v>
      </c>
      <c r="B16">
        <v>-14.739192227016041</v>
      </c>
      <c r="C16">
        <v>2.9994572788052167</v>
      </c>
      <c r="D16">
        <v>-15.182000577183905</v>
      </c>
      <c r="E16">
        <v>4.9999999999999998E-7</v>
      </c>
      <c r="F16">
        <v>2.9994572788052167</v>
      </c>
      <c r="G16">
        <v>-15.182000577183905</v>
      </c>
    </row>
    <row r="17" spans="1:7" x14ac:dyDescent="0.2">
      <c r="A17" t="s">
        <v>242</v>
      </c>
      <c r="B17">
        <v>-3.60775475677538</v>
      </c>
      <c r="C17">
        <v>1.4741346044812669</v>
      </c>
      <c r="D17">
        <v>-3.7161422387385885</v>
      </c>
      <c r="E17">
        <v>4.9999999999999998E-7</v>
      </c>
      <c r="F17">
        <v>1.4741346044812669</v>
      </c>
      <c r="G17">
        <v>-3.7161422387385885</v>
      </c>
    </row>
    <row r="18" spans="1:7" x14ac:dyDescent="0.2">
      <c r="A18" t="s">
        <v>238</v>
      </c>
      <c r="B18">
        <v>-4.8318723878805834</v>
      </c>
      <c r="C18">
        <v>1.6716350600042365</v>
      </c>
      <c r="D18">
        <v>-4.9770359360143344</v>
      </c>
      <c r="E18">
        <v>4.9999999999999998E-7</v>
      </c>
      <c r="F18">
        <v>1.6716350600042365</v>
      </c>
      <c r="G18">
        <v>-4.9770359360143344</v>
      </c>
    </row>
    <row r="19" spans="1:7" x14ac:dyDescent="0.2">
      <c r="A19" t="s">
        <v>239</v>
      </c>
      <c r="B19">
        <v>-5.1991252816800486</v>
      </c>
      <c r="C19">
        <v>4.8663006604174832</v>
      </c>
      <c r="D19">
        <v>-5.3553221785545562</v>
      </c>
      <c r="E19">
        <v>4.9999999999999998E-7</v>
      </c>
      <c r="F19">
        <v>4.8663006604174832</v>
      </c>
      <c r="G19">
        <v>-5.3553221785545562</v>
      </c>
    </row>
    <row r="20" spans="1:7" x14ac:dyDescent="0.2">
      <c r="A20" t="s">
        <v>241</v>
      </c>
      <c r="B20">
        <v>-14.433152011320537</v>
      </c>
      <c r="C20">
        <v>1.4931743168230105</v>
      </c>
      <c r="D20">
        <v>-14.866766020244329</v>
      </c>
      <c r="E20">
        <v>4.9999999999999998E-7</v>
      </c>
      <c r="F20">
        <v>1.4931743168230105</v>
      </c>
      <c r="G20">
        <v>-14.866766020244329</v>
      </c>
    </row>
    <row r="21" spans="1:7" x14ac:dyDescent="0.2">
      <c r="A21" t="s">
        <v>29</v>
      </c>
      <c r="B21">
        <v>-17.773483506191148</v>
      </c>
      <c r="C21">
        <v>2.7332521514992676</v>
      </c>
      <c r="D21">
        <v>-18.307450821827793</v>
      </c>
      <c r="E21">
        <v>4.9999999999999998E-7</v>
      </c>
      <c r="F21">
        <v>2.835550926411964</v>
      </c>
      <c r="G21">
        <v>-23.465327565158862</v>
      </c>
    </row>
    <row r="22" spans="1:7" x14ac:dyDescent="0.2">
      <c r="A22" t="s">
        <v>27</v>
      </c>
      <c r="B22">
        <v>-10.696939974652269</v>
      </c>
      <c r="C22">
        <v>1.8067968129526129</v>
      </c>
      <c r="D22">
        <v>-11.018307270028087</v>
      </c>
      <c r="E22">
        <v>4.9999999999999998E-7</v>
      </c>
      <c r="F22">
        <v>2.3909550811748281</v>
      </c>
      <c r="G22">
        <v>-13.640425290773484</v>
      </c>
    </row>
    <row r="23" spans="1:7" x14ac:dyDescent="0.2">
      <c r="A23" t="s">
        <v>30</v>
      </c>
      <c r="B23">
        <v>-2.480498940872494</v>
      </c>
      <c r="C23">
        <v>2.4934728534542172</v>
      </c>
      <c r="D23">
        <v>-2.5550203682806805</v>
      </c>
      <c r="E23">
        <v>4.9999999999999998E-7</v>
      </c>
      <c r="F23">
        <v>2.9870802588815839</v>
      </c>
      <c r="G23">
        <v>-3.3235366737142278</v>
      </c>
    </row>
    <row r="24" spans="1:7" x14ac:dyDescent="0.2">
      <c r="A24" t="s">
        <v>31</v>
      </c>
      <c r="B24">
        <v>-15.268837065216681</v>
      </c>
      <c r="C24">
        <v>3.563468897660957</v>
      </c>
      <c r="D24">
        <v>-15.727557492068684</v>
      </c>
      <c r="E24">
        <v>4.9999999999999998E-7</v>
      </c>
      <c r="F24">
        <v>4.1803079345803029</v>
      </c>
      <c r="G24">
        <v>-19.933475089501293</v>
      </c>
    </row>
    <row r="25" spans="1:7" x14ac:dyDescent="0.2">
      <c r="A25" t="s">
        <v>28</v>
      </c>
      <c r="B25">
        <v>-7.4937980510912316</v>
      </c>
      <c r="C25">
        <v>2.3761095772855074</v>
      </c>
      <c r="D25">
        <v>-7.7189336148579208</v>
      </c>
      <c r="E25">
        <v>4.9999999999999998E-7</v>
      </c>
      <c r="F25">
        <v>2.3761095772855074</v>
      </c>
      <c r="G25">
        <v>-10.242694412894616</v>
      </c>
    </row>
    <row r="26" spans="1:7" x14ac:dyDescent="0.2">
      <c r="A26" t="s">
        <v>446</v>
      </c>
      <c r="B26">
        <v>-12.154174852830574</v>
      </c>
      <c r="C26">
        <v>1.7759364368373178</v>
      </c>
      <c r="D26">
        <v>-12.519321736821192</v>
      </c>
      <c r="E26">
        <v>4.9999999999999998E-7</v>
      </c>
      <c r="F26">
        <v>2.069620741553468</v>
      </c>
      <c r="G26">
        <v>-15.799452280235952</v>
      </c>
    </row>
    <row r="27" spans="1:7" x14ac:dyDescent="0.2">
      <c r="A27" t="s">
        <v>447</v>
      </c>
      <c r="B27">
        <v>-25.599687674479455</v>
      </c>
      <c r="C27">
        <v>2.9359625242124308</v>
      </c>
      <c r="D27">
        <v>-26.36877700375566</v>
      </c>
      <c r="E27">
        <v>4.9999999999999998E-7</v>
      </c>
      <c r="F27">
        <v>2.9359625242124308</v>
      </c>
      <c r="G27">
        <v>-26.36877700375566</v>
      </c>
    </row>
    <row r="28" spans="1:7" x14ac:dyDescent="0.2">
      <c r="A28" t="s">
        <v>448</v>
      </c>
      <c r="B28">
        <v>-10.3394714400564</v>
      </c>
      <c r="C28">
        <v>1.82353880958534</v>
      </c>
      <c r="D28">
        <v>-10.650099337397151</v>
      </c>
      <c r="E28">
        <v>4.9999999999999998E-7</v>
      </c>
      <c r="F28">
        <v>1.82353880958534</v>
      </c>
      <c r="G28">
        <v>-10.650099337397151</v>
      </c>
    </row>
    <row r="29" spans="1:7" x14ac:dyDescent="0.2">
      <c r="A29" t="s">
        <v>449</v>
      </c>
      <c r="B29">
        <v>-18.921619254978982</v>
      </c>
      <c r="C29">
        <v>2.4852378866229219</v>
      </c>
      <c r="D29">
        <v>-19.490079919291652</v>
      </c>
      <c r="E29">
        <v>4.9999999999999998E-7</v>
      </c>
      <c r="F29">
        <v>2.4852378866229219</v>
      </c>
      <c r="G29">
        <v>-19.490079919291652</v>
      </c>
    </row>
    <row r="30" spans="1:7" x14ac:dyDescent="0.2">
      <c r="A30" t="s">
        <v>450</v>
      </c>
      <c r="B30">
        <v>-14.085411070171938</v>
      </c>
      <c r="C30">
        <v>1.8551776712864994</v>
      </c>
      <c r="D30">
        <v>-14.50857792635736</v>
      </c>
      <c r="E30">
        <v>4.9999999999999998E-7</v>
      </c>
      <c r="F30">
        <v>1.8551776712864994</v>
      </c>
      <c r="G30">
        <v>-14.50857792635736</v>
      </c>
    </row>
    <row r="31" spans="1:7" x14ac:dyDescent="0.2">
      <c r="A31" t="s">
        <v>451</v>
      </c>
      <c r="B31">
        <v>-3.2441610949334594</v>
      </c>
      <c r="C31">
        <v>2.4095525613423194</v>
      </c>
      <c r="D31">
        <v>-3.3416251621632198</v>
      </c>
      <c r="E31">
        <v>4.9999999999999998E-7</v>
      </c>
      <c r="F31">
        <v>2.4095525613423194</v>
      </c>
      <c r="G31">
        <v>-3.3416251621632198</v>
      </c>
    </row>
    <row r="32" spans="1:7" x14ac:dyDescent="0.2">
      <c r="A32" t="s">
        <v>452</v>
      </c>
      <c r="B32">
        <v>-10.869234244304403</v>
      </c>
      <c r="C32">
        <v>1.3294293994610438</v>
      </c>
      <c r="D32">
        <v>-11.195777762373634</v>
      </c>
      <c r="E32">
        <v>4.9999999999999998E-7</v>
      </c>
      <c r="F32">
        <v>1.3294293994610438</v>
      </c>
      <c r="G32">
        <v>-11.195777762373634</v>
      </c>
    </row>
    <row r="33" spans="1:7" x14ac:dyDescent="0.2">
      <c r="A33" t="s">
        <v>453</v>
      </c>
      <c r="B33">
        <v>-9.0764417762808467</v>
      </c>
      <c r="C33">
        <v>3.2203529794458543</v>
      </c>
      <c r="D33">
        <v>-9.3491245764266218</v>
      </c>
      <c r="E33">
        <v>4.9999999999999998E-7</v>
      </c>
      <c r="F33">
        <v>3.2203529794458543</v>
      </c>
      <c r="G33">
        <v>-9.3491245764266218</v>
      </c>
    </row>
    <row r="34" spans="1:7" x14ac:dyDescent="0.2">
      <c r="A34" t="s">
        <v>454</v>
      </c>
      <c r="B34">
        <v>-22.018699901490994</v>
      </c>
      <c r="C34">
        <v>3.8451922259904303</v>
      </c>
      <c r="D34">
        <v>-22.680205907115184</v>
      </c>
      <c r="E34">
        <v>4.9999999999999998E-7</v>
      </c>
      <c r="F34">
        <v>3.8451922259904303</v>
      </c>
      <c r="G34">
        <v>-22.680205907115184</v>
      </c>
    </row>
    <row r="35" spans="1:7" x14ac:dyDescent="0.2">
      <c r="A35" t="s">
        <v>455</v>
      </c>
      <c r="B35">
        <v>-15.204683942199377</v>
      </c>
      <c r="C35">
        <v>2.2902793335916707</v>
      </c>
      <c r="D35">
        <v>-15.661477022007942</v>
      </c>
      <c r="E35">
        <v>4.9999999999999998E-7</v>
      </c>
      <c r="F35">
        <v>2.2902793335916707</v>
      </c>
      <c r="G35">
        <v>-15.661477022007942</v>
      </c>
    </row>
    <row r="36" spans="1:7" x14ac:dyDescent="0.2">
      <c r="A36" t="s">
        <v>456</v>
      </c>
      <c r="B36">
        <v>-15.992328080310893</v>
      </c>
      <c r="C36">
        <v>2.2906111079854798</v>
      </c>
      <c r="D36">
        <v>-16.47278428873225</v>
      </c>
      <c r="E36">
        <v>4.9999999999999998E-7</v>
      </c>
      <c r="F36">
        <v>2.2906111079854798</v>
      </c>
      <c r="G36">
        <v>-16.47278428873225</v>
      </c>
    </row>
    <row r="37" spans="1:7" x14ac:dyDescent="0.2">
      <c r="A37" t="s">
        <v>457</v>
      </c>
      <c r="B37">
        <v>-19.103514584472563</v>
      </c>
      <c r="C37">
        <v>2.1451324520325259</v>
      </c>
      <c r="D37">
        <v>-19.677439915336546</v>
      </c>
      <c r="E37">
        <v>4.9999999999999998E-7</v>
      </c>
      <c r="F37">
        <v>2.1451324520325259</v>
      </c>
      <c r="G37">
        <v>-19.677439915336546</v>
      </c>
    </row>
    <row r="38" spans="1:7" x14ac:dyDescent="0.2">
      <c r="A38" t="s">
        <v>2</v>
      </c>
      <c r="B38">
        <v>-7.7342637941832173</v>
      </c>
      <c r="C38">
        <v>1.6796864441007058</v>
      </c>
      <c r="D38">
        <v>-7.9666236506608241</v>
      </c>
      <c r="E38">
        <v>4.9999999999999998E-7</v>
      </c>
      <c r="F38">
        <v>1.6796864441007058</v>
      </c>
      <c r="G38">
        <v>-7.9666236506608241</v>
      </c>
    </row>
    <row r="39" spans="1:7" x14ac:dyDescent="0.2">
      <c r="A39" t="s">
        <v>3</v>
      </c>
      <c r="B39">
        <v>-10.459773224492382</v>
      </c>
      <c r="C39">
        <v>2.1223713357536531</v>
      </c>
      <c r="D39">
        <v>-10.774015338532925</v>
      </c>
      <c r="E39">
        <v>4.9999999999999998E-7</v>
      </c>
      <c r="F39">
        <v>2.1223713357536531</v>
      </c>
      <c r="G39">
        <v>-10.774015338532925</v>
      </c>
    </row>
    <row r="40" spans="1:7" x14ac:dyDescent="0.2">
      <c r="A40" t="s">
        <v>103</v>
      </c>
      <c r="B40">
        <v>-12.477081636322188</v>
      </c>
      <c r="C40">
        <v>2.5155973959645372</v>
      </c>
      <c r="D40">
        <v>-12.851929582477789</v>
      </c>
      <c r="E40">
        <v>4.9999999999999998E-7</v>
      </c>
      <c r="F40">
        <v>2.5155973959645372</v>
      </c>
      <c r="G40">
        <v>-12.851929582477789</v>
      </c>
    </row>
    <row r="41" spans="1:7" x14ac:dyDescent="0.2">
      <c r="A41" t="s">
        <v>102</v>
      </c>
      <c r="B41">
        <v>-12.501577795662811</v>
      </c>
      <c r="C41">
        <v>2.5512664138860131</v>
      </c>
      <c r="D41">
        <v>-12.877161677935941</v>
      </c>
      <c r="E41">
        <v>4.9999999999999998E-7</v>
      </c>
      <c r="F41">
        <v>2.5512664138860131</v>
      </c>
      <c r="G41">
        <v>-12.877161677935941</v>
      </c>
    </row>
    <row r="42" spans="1:7" x14ac:dyDescent="0.2">
      <c r="A42" t="s">
        <v>104</v>
      </c>
      <c r="B42">
        <v>-7.908844134725677</v>
      </c>
      <c r="C42">
        <v>2.734952752785508</v>
      </c>
      <c r="D42">
        <v>-8.146448894138036</v>
      </c>
      <c r="E42">
        <v>4.9999999999999998E-7</v>
      </c>
      <c r="F42">
        <v>2.734952752785508</v>
      </c>
      <c r="G42">
        <v>-8.146448894138036</v>
      </c>
    </row>
    <row r="43" spans="1:7" x14ac:dyDescent="0.2">
      <c r="A43" t="s">
        <v>458</v>
      </c>
      <c r="B43">
        <v>-12.707006884100554</v>
      </c>
      <c r="C43">
        <v>2.2644860888763345</v>
      </c>
      <c r="D43">
        <v>-13.088762455725892</v>
      </c>
      <c r="E43">
        <v>4.9999999999999998E-7</v>
      </c>
      <c r="F43">
        <v>2.2644860888763345</v>
      </c>
      <c r="G43">
        <v>-13.088762455725892</v>
      </c>
    </row>
    <row r="44" spans="1:7" x14ac:dyDescent="0.2">
      <c r="A44" t="s">
        <v>459</v>
      </c>
      <c r="B44">
        <v>-21.397093992635895</v>
      </c>
      <c r="C44">
        <v>2.9022544556402261</v>
      </c>
      <c r="D44">
        <v>-22.039925142629247</v>
      </c>
      <c r="E44">
        <v>4.9999999999999998E-7</v>
      </c>
      <c r="F44">
        <v>2.9022544556402261</v>
      </c>
      <c r="G44">
        <v>-22.039925142629247</v>
      </c>
    </row>
    <row r="45" spans="1:7" x14ac:dyDescent="0.2">
      <c r="A45" t="s">
        <v>460</v>
      </c>
      <c r="B45">
        <v>-14.788003935076585</v>
      </c>
      <c r="C45">
        <v>2.6169308282582793</v>
      </c>
      <c r="D45">
        <v>-15.232278731409357</v>
      </c>
      <c r="E45">
        <v>4.9999999999999998E-7</v>
      </c>
      <c r="F45">
        <v>2.6169308282582793</v>
      </c>
      <c r="G45">
        <v>-15.232278731409357</v>
      </c>
    </row>
    <row r="46" spans="1:7" x14ac:dyDescent="0.2">
      <c r="A46" t="s">
        <v>461</v>
      </c>
      <c r="B46">
        <v>-14.582634276184635</v>
      </c>
      <c r="C46">
        <v>2.6190967413328847</v>
      </c>
      <c r="D46">
        <v>-15.020739168602198</v>
      </c>
      <c r="E46">
        <v>4.9999999999999998E-7</v>
      </c>
      <c r="F46">
        <v>2.6190967413328847</v>
      </c>
      <c r="G46">
        <v>-15.020739168602198</v>
      </c>
    </row>
    <row r="47" spans="1:7" x14ac:dyDescent="0.2">
      <c r="A47" t="s">
        <v>462</v>
      </c>
      <c r="B47">
        <v>-12.109471400259784</v>
      </c>
      <c r="C47">
        <v>2.6221583016541485</v>
      </c>
      <c r="D47">
        <v>-12.473275262070162</v>
      </c>
      <c r="E47">
        <v>4.9999999999999998E-7</v>
      </c>
      <c r="F47">
        <v>2.6221583016541485</v>
      </c>
      <c r="G47">
        <v>-12.473275262070162</v>
      </c>
    </row>
    <row r="48" spans="1:7" x14ac:dyDescent="0.2">
      <c r="A48" t="s">
        <v>463</v>
      </c>
      <c r="B48">
        <v>-21.851014389288121</v>
      </c>
      <c r="C48">
        <v>2.4289129459679901</v>
      </c>
      <c r="D48">
        <v>-22.507482632743127</v>
      </c>
      <c r="E48">
        <v>4.9999999999999998E-7</v>
      </c>
      <c r="F48">
        <v>2.4289129459679901</v>
      </c>
      <c r="G48">
        <v>-22.507482632743127</v>
      </c>
    </row>
    <row r="49" spans="1:7" x14ac:dyDescent="0.2">
      <c r="A49" t="s">
        <v>464</v>
      </c>
      <c r="B49">
        <v>-14.354083913363739</v>
      </c>
      <c r="C49">
        <v>2.474490191739263</v>
      </c>
      <c r="D49">
        <v>-14.785322485868228</v>
      </c>
      <c r="E49">
        <v>4.9999999999999998E-7</v>
      </c>
      <c r="F49">
        <v>2.474490191739263</v>
      </c>
      <c r="G49">
        <v>-14.785322485868228</v>
      </c>
    </row>
    <row r="50" spans="1:7" x14ac:dyDescent="0.2">
      <c r="A50" t="s">
        <v>465</v>
      </c>
      <c r="B50">
        <v>-8.1506863173930491</v>
      </c>
      <c r="C50">
        <v>1.9188450783818798</v>
      </c>
      <c r="D50">
        <v>-8.395556721778247</v>
      </c>
      <c r="E50">
        <v>4.9999999999999998E-7</v>
      </c>
      <c r="F50">
        <v>1.9188450783818798</v>
      </c>
      <c r="G50">
        <v>-8.395556721778247</v>
      </c>
    </row>
    <row r="51" spans="1:7" x14ac:dyDescent="0.2">
      <c r="A51" t="s">
        <v>466</v>
      </c>
      <c r="B51">
        <v>-22.185771315802633</v>
      </c>
      <c r="C51">
        <v>2.7310213668519236</v>
      </c>
      <c r="D51">
        <v>-22.852296634303141</v>
      </c>
      <c r="E51">
        <v>4.9999999999999998E-7</v>
      </c>
      <c r="F51">
        <v>2.7310213668519236</v>
      </c>
      <c r="G51">
        <v>-22.852296634303141</v>
      </c>
    </row>
    <row r="52" spans="1:7" x14ac:dyDescent="0.2">
      <c r="A52" t="s">
        <v>467</v>
      </c>
      <c r="B52">
        <v>-19.003192990031113</v>
      </c>
      <c r="C52">
        <v>2.8000796518042996</v>
      </c>
      <c r="D52">
        <v>-19.574104367414019</v>
      </c>
      <c r="E52">
        <v>4.9999999999999998E-7</v>
      </c>
      <c r="F52">
        <v>2.8000796518042996</v>
      </c>
      <c r="G52">
        <v>-19.574104367414019</v>
      </c>
    </row>
    <row r="53" spans="1:7" x14ac:dyDescent="0.2">
      <c r="A53" t="s">
        <v>293</v>
      </c>
      <c r="B53">
        <v>-15.041877698148202</v>
      </c>
      <c r="C53">
        <v>2.7680594820489244</v>
      </c>
      <c r="D53">
        <v>-15.493779603242784</v>
      </c>
      <c r="E53">
        <v>4.9999999999999998E-7</v>
      </c>
      <c r="F53">
        <v>3.0476051643935849</v>
      </c>
      <c r="G53">
        <v>-15.21423360324227</v>
      </c>
    </row>
    <row r="54" spans="1:7" x14ac:dyDescent="0.2">
      <c r="A54" t="s">
        <v>294</v>
      </c>
      <c r="B54">
        <v>-15.307820780997938</v>
      </c>
      <c r="C54">
        <v>4.5088727094521159</v>
      </c>
      <c r="D54">
        <v>-15.767712392444228</v>
      </c>
      <c r="E54">
        <v>4.9999999999999998E-7</v>
      </c>
      <c r="F54">
        <v>4.889054182182373</v>
      </c>
      <c r="G54">
        <v>-15.38753139244413</v>
      </c>
    </row>
    <row r="55" spans="1:7" x14ac:dyDescent="0.2">
      <c r="A55" t="s">
        <v>301</v>
      </c>
      <c r="B55">
        <v>-27.768633275832205</v>
      </c>
      <c r="C55">
        <v>2.6124961315209734</v>
      </c>
      <c r="D55">
        <v>-28.602884060943044</v>
      </c>
      <c r="E55">
        <v>4.9999999999999998E-7</v>
      </c>
      <c r="F55">
        <v>2.9273254420206865</v>
      </c>
      <c r="G55">
        <v>-28.288055060943105</v>
      </c>
    </row>
    <row r="56" spans="1:7" x14ac:dyDescent="0.2">
      <c r="A56" t="s">
        <v>468</v>
      </c>
      <c r="B56">
        <v>-11.98635694086884</v>
      </c>
      <c r="C56">
        <v>3.5639430784573012</v>
      </c>
      <c r="D56">
        <v>-12.346462085015112</v>
      </c>
      <c r="E56">
        <v>4.9999999999999998E-7</v>
      </c>
      <c r="F56">
        <v>4.1324359103172021</v>
      </c>
      <c r="G56">
        <v>-11.777969085015149</v>
      </c>
    </row>
    <row r="57" spans="1:7" x14ac:dyDescent="0.2">
      <c r="A57" t="s">
        <v>295</v>
      </c>
      <c r="B57">
        <v>-5.9025212977091188</v>
      </c>
      <c r="C57">
        <v>2.8519236974218916</v>
      </c>
      <c r="D57">
        <v>-6.0798502637347145</v>
      </c>
      <c r="E57">
        <v>4.9999999999999998E-7</v>
      </c>
      <c r="F57">
        <v>3.0481883553328291</v>
      </c>
      <c r="G57">
        <v>-5.883585263735311</v>
      </c>
    </row>
    <row r="58" spans="1:7" x14ac:dyDescent="0.2">
      <c r="A58" t="s">
        <v>291</v>
      </c>
      <c r="B58">
        <v>-18.066178542302364</v>
      </c>
      <c r="C58">
        <v>3.135707016154103</v>
      </c>
      <c r="D58">
        <v>-18.608939271041059</v>
      </c>
      <c r="E58">
        <v>4.9999999999999998E-7</v>
      </c>
      <c r="F58">
        <v>3.135707016154103</v>
      </c>
      <c r="G58">
        <v>-18.608939271041461</v>
      </c>
    </row>
    <row r="59" spans="1:7" x14ac:dyDescent="0.2">
      <c r="A59" t="s">
        <v>469</v>
      </c>
      <c r="B59">
        <v>-11.763935812556017</v>
      </c>
      <c r="C59">
        <v>2.2165084428466986</v>
      </c>
      <c r="D59">
        <v>-12.117358776881733</v>
      </c>
      <c r="E59">
        <v>4.9999999999999998E-7</v>
      </c>
      <c r="F59">
        <v>2.2165084428466986</v>
      </c>
      <c r="G59">
        <v>-12.117358776882416</v>
      </c>
    </row>
    <row r="60" spans="1:7" x14ac:dyDescent="0.2">
      <c r="A60" t="s">
        <v>296</v>
      </c>
      <c r="B60">
        <v>-5.792723552966371</v>
      </c>
      <c r="C60">
        <v>3.5904281587354197</v>
      </c>
      <c r="D60">
        <v>-5.9667538743001245</v>
      </c>
      <c r="E60">
        <v>4.9999999999999998E-7</v>
      </c>
      <c r="F60">
        <v>3.8955631628946539</v>
      </c>
      <c r="G60">
        <v>-5.6616188743001548</v>
      </c>
    </row>
    <row r="61" spans="1:7" x14ac:dyDescent="0.2">
      <c r="A61" t="s">
        <v>297</v>
      </c>
      <c r="B61">
        <v>-10.967106531374744</v>
      </c>
      <c r="C61">
        <v>4.126951602623901</v>
      </c>
      <c r="D61">
        <v>-11.296590418583428</v>
      </c>
      <c r="E61">
        <v>4.9999999999999998E-7</v>
      </c>
      <c r="F61">
        <v>4.8336610124393982</v>
      </c>
      <c r="G61">
        <v>-10.589881418582705</v>
      </c>
    </row>
    <row r="62" spans="1:7" x14ac:dyDescent="0.2">
      <c r="A62" t="s">
        <v>298</v>
      </c>
      <c r="B62">
        <v>-8.004694822061456</v>
      </c>
      <c r="C62">
        <v>4.8614240442825931</v>
      </c>
      <c r="D62">
        <v>-8.2451792158572932</v>
      </c>
      <c r="E62">
        <v>4.9999999999999998E-7</v>
      </c>
      <c r="F62">
        <v>5.6702956026772986</v>
      </c>
      <c r="G62">
        <v>-7.4363072158576173</v>
      </c>
    </row>
    <row r="63" spans="1:7" x14ac:dyDescent="0.2">
      <c r="A63" t="s">
        <v>299</v>
      </c>
      <c r="B63">
        <v>-19.898371252249451</v>
      </c>
      <c r="C63">
        <v>2.2141097913676835</v>
      </c>
      <c r="D63">
        <v>-20.496176397166813</v>
      </c>
      <c r="E63">
        <v>4.9999999999999998E-7</v>
      </c>
      <c r="F63">
        <v>2.2141097913676835</v>
      </c>
      <c r="G63">
        <v>-20.496176397167371</v>
      </c>
    </row>
    <row r="64" spans="1:7" x14ac:dyDescent="0.2">
      <c r="A64" t="s">
        <v>8</v>
      </c>
      <c r="B64">
        <v>-15.477922402597841</v>
      </c>
      <c r="C64">
        <v>3.8313110779415447</v>
      </c>
      <c r="D64">
        <v>-15.942924363190908</v>
      </c>
      <c r="E64">
        <v>4.9999999999999998E-7</v>
      </c>
      <c r="F64">
        <v>3.8313110779415447</v>
      </c>
      <c r="G64">
        <v>-15.942924363190908</v>
      </c>
    </row>
    <row r="65" spans="1:7" x14ac:dyDescent="0.2">
      <c r="A65" t="s">
        <v>300</v>
      </c>
      <c r="B65">
        <v>-17.430555237700489</v>
      </c>
      <c r="C65">
        <v>2.2842648422677727</v>
      </c>
      <c r="D65">
        <v>-17.954219987330973</v>
      </c>
      <c r="E65">
        <v>4.9999999999999998E-7</v>
      </c>
      <c r="F65">
        <v>2.2842648422677727</v>
      </c>
      <c r="G65">
        <v>-17.954219987331012</v>
      </c>
    </row>
    <row r="66" spans="1:7" x14ac:dyDescent="0.2">
      <c r="A66" t="s">
        <v>470</v>
      </c>
      <c r="B66">
        <v>-5.6590131597205824</v>
      </c>
      <c r="C66">
        <v>4.1021197148845445</v>
      </c>
      <c r="D66">
        <v>-5.8290264306134754</v>
      </c>
      <c r="E66">
        <v>4.9999999999999998E-7</v>
      </c>
      <c r="F66">
        <v>4.1021197148845445</v>
      </c>
      <c r="G66">
        <v>-5.8290264306134754</v>
      </c>
    </row>
    <row r="67" spans="1:7" x14ac:dyDescent="0.2">
      <c r="A67" t="s">
        <v>218</v>
      </c>
      <c r="B67">
        <v>-6.100516254708384</v>
      </c>
      <c r="C67">
        <v>2.829065930965815</v>
      </c>
      <c r="D67">
        <v>-6.283793567081597</v>
      </c>
      <c r="E67">
        <v>4.9999999999999998E-7</v>
      </c>
      <c r="F67">
        <v>2.829065930965815</v>
      </c>
      <c r="G67">
        <v>-6.283793567081597</v>
      </c>
    </row>
    <row r="68" spans="1:7" x14ac:dyDescent="0.2">
      <c r="A68" t="s">
        <v>428</v>
      </c>
      <c r="B68">
        <v>-7.5643884366640979</v>
      </c>
      <c r="C68">
        <v>1.8616364231695763</v>
      </c>
      <c r="D68">
        <v>-7.7916447416282546</v>
      </c>
      <c r="E68">
        <v>4.9999999999999998E-7</v>
      </c>
      <c r="F68">
        <v>1.8616364231695763</v>
      </c>
      <c r="G68">
        <v>-7.7916447416282546</v>
      </c>
    </row>
    <row r="69" spans="1:7" x14ac:dyDescent="0.2">
      <c r="A69" t="s">
        <v>219</v>
      </c>
      <c r="B69">
        <v>-3.7039247391094472</v>
      </c>
      <c r="C69">
        <v>3.4636133172502386</v>
      </c>
      <c r="D69">
        <v>-3.8152014480097307</v>
      </c>
      <c r="E69">
        <v>4.9999999999999998E-7</v>
      </c>
      <c r="F69">
        <v>3.4636133172502386</v>
      </c>
      <c r="G69">
        <v>-3.8152014480097307</v>
      </c>
    </row>
    <row r="70" spans="1:7" x14ac:dyDescent="0.2">
      <c r="A70" t="s">
        <v>471</v>
      </c>
      <c r="B70">
        <v>-18.302868876040453</v>
      </c>
      <c r="C70">
        <v>5.518327754018995</v>
      </c>
      <c r="D70">
        <v>-18.852740473174713</v>
      </c>
      <c r="E70">
        <v>4.9999999999999998E-7</v>
      </c>
      <c r="F70">
        <v>5.518327754018995</v>
      </c>
      <c r="G70">
        <v>-18.852740473174713</v>
      </c>
    </row>
    <row r="71" spans="1:7" x14ac:dyDescent="0.2">
      <c r="A71" t="s">
        <v>220</v>
      </c>
      <c r="B71">
        <v>-3.1627047677065789</v>
      </c>
      <c r="C71">
        <v>3.9163656670591518</v>
      </c>
      <c r="D71">
        <v>-3.2577216491398238</v>
      </c>
      <c r="E71">
        <v>4.540956229768684E-7</v>
      </c>
      <c r="F71">
        <v>3.9163656670591518</v>
      </c>
      <c r="G71">
        <v>-3.2577216491398238</v>
      </c>
    </row>
    <row r="72" spans="1:7" x14ac:dyDescent="0.2">
      <c r="A72" t="s">
        <v>472</v>
      </c>
      <c r="B72">
        <v>-16.987873934846956</v>
      </c>
      <c r="C72">
        <v>5.3478972963405802</v>
      </c>
      <c r="D72">
        <v>-17.498239246194288</v>
      </c>
      <c r="E72">
        <v>4.9999999999999998E-7</v>
      </c>
      <c r="F72">
        <v>5.3478972963405802</v>
      </c>
      <c r="G72">
        <v>-17.498239246194288</v>
      </c>
    </row>
    <row r="73" spans="1:7" x14ac:dyDescent="0.2">
      <c r="A73" t="s">
        <v>226</v>
      </c>
      <c r="B73">
        <v>-10.746513525312707</v>
      </c>
      <c r="C73">
        <v>1.0635849763848153</v>
      </c>
      <c r="D73">
        <v>-11.069370154828539</v>
      </c>
      <c r="E73">
        <v>4.9999999999999998E-7</v>
      </c>
      <c r="F73">
        <v>1.0635849763848153</v>
      </c>
      <c r="G73">
        <v>-11.069370154828539</v>
      </c>
    </row>
    <row r="74" spans="1:7" x14ac:dyDescent="0.2">
      <c r="A74" t="s">
        <v>221</v>
      </c>
      <c r="B74">
        <v>-4.0271423096752867</v>
      </c>
      <c r="C74">
        <v>1.3028231529576908</v>
      </c>
      <c r="D74">
        <v>-4.1481294176912824</v>
      </c>
      <c r="E74">
        <v>4.9999999999999998E-7</v>
      </c>
      <c r="F74">
        <v>1.3028231529576908</v>
      </c>
      <c r="G74">
        <v>-4.1481294176912824</v>
      </c>
    </row>
    <row r="75" spans="1:7" x14ac:dyDescent="0.2">
      <c r="A75" t="s">
        <v>222</v>
      </c>
      <c r="B75">
        <v>-2.5445829972903669</v>
      </c>
      <c r="C75">
        <v>2.0965686192340676</v>
      </c>
      <c r="D75">
        <v>-2.621029696779777</v>
      </c>
      <c r="E75">
        <v>4.9999999999999998E-7</v>
      </c>
      <c r="F75">
        <v>2.0965686192340676</v>
      </c>
      <c r="G75">
        <v>-2.621029696779777</v>
      </c>
    </row>
    <row r="76" spans="1:7" x14ac:dyDescent="0.2">
      <c r="A76" t="s">
        <v>223</v>
      </c>
      <c r="B76">
        <v>-9.661518286092198</v>
      </c>
      <c r="C76">
        <v>2.2571044276313406</v>
      </c>
      <c r="D76">
        <v>-9.9517784921121333</v>
      </c>
      <c r="E76">
        <v>4.9999999999999998E-7</v>
      </c>
      <c r="F76">
        <v>2.2571044276313406</v>
      </c>
      <c r="G76">
        <v>-9.9517784921121333</v>
      </c>
    </row>
    <row r="77" spans="1:7" x14ac:dyDescent="0.2">
      <c r="A77" t="s">
        <v>224</v>
      </c>
      <c r="B77">
        <v>-8.1200650797457925</v>
      </c>
      <c r="C77">
        <v>3.1885217850021927</v>
      </c>
      <c r="D77">
        <v>-8.3640155327853645</v>
      </c>
      <c r="E77">
        <v>4.9999999999999998E-7</v>
      </c>
      <c r="F77">
        <v>3.1885217850021927</v>
      </c>
      <c r="G77">
        <v>-8.3640155327853645</v>
      </c>
    </row>
    <row r="78" spans="1:7" x14ac:dyDescent="0.2">
      <c r="A78" t="s">
        <v>225</v>
      </c>
      <c r="B78">
        <v>-6.3700507568273697</v>
      </c>
      <c r="C78">
        <v>3.2794522104054415</v>
      </c>
      <c r="D78">
        <v>-6.5614256722685349</v>
      </c>
      <c r="E78">
        <v>4.9999999999999998E-7</v>
      </c>
      <c r="F78">
        <v>3.2794522104054415</v>
      </c>
      <c r="G78">
        <v>-6.5614256722685349</v>
      </c>
    </row>
    <row r="79" spans="1:7" x14ac:dyDescent="0.2">
      <c r="A79" t="s">
        <v>42</v>
      </c>
      <c r="B79">
        <v>-13.565598657428941</v>
      </c>
      <c r="C79">
        <v>2.1453198409355916</v>
      </c>
      <c r="D79">
        <v>-13.973148831686462</v>
      </c>
      <c r="E79">
        <v>4.9999999999999998E-7</v>
      </c>
      <c r="F79">
        <v>2.1453198409355916</v>
      </c>
      <c r="G79">
        <v>-13.973148831686462</v>
      </c>
    </row>
    <row r="80" spans="1:7" x14ac:dyDescent="0.2">
      <c r="A80" t="s">
        <v>43</v>
      </c>
      <c r="B80">
        <v>-14.348017628173791</v>
      </c>
      <c r="C80">
        <v>4.1293095645610958</v>
      </c>
      <c r="D80">
        <v>-14.779073951766994</v>
      </c>
      <c r="E80">
        <v>4.9999999999999998E-7</v>
      </c>
      <c r="F80">
        <v>4.1293095645610958</v>
      </c>
      <c r="G80">
        <v>-14.779073951766994</v>
      </c>
    </row>
    <row r="81" spans="1:7" x14ac:dyDescent="0.2">
      <c r="A81" t="s">
        <v>44</v>
      </c>
      <c r="B81">
        <v>-12.74273370225853</v>
      </c>
      <c r="C81">
        <v>1.7031578611994471</v>
      </c>
      <c r="D81">
        <v>-13.125562611768441</v>
      </c>
      <c r="E81">
        <v>4.9999999999999998E-7</v>
      </c>
      <c r="F81">
        <v>1.7031578611994471</v>
      </c>
      <c r="G81">
        <v>-13.125562611768441</v>
      </c>
    </row>
    <row r="82" spans="1:7" x14ac:dyDescent="0.2">
      <c r="A82" t="s">
        <v>45</v>
      </c>
      <c r="B82">
        <v>-8.980106337775938</v>
      </c>
      <c r="C82">
        <v>2.4998266339762507</v>
      </c>
      <c r="D82">
        <v>-9.2498949401983914</v>
      </c>
      <c r="E82">
        <v>4.9999999999999998E-7</v>
      </c>
      <c r="F82">
        <v>2.4998266339762507</v>
      </c>
      <c r="G82">
        <v>-9.2498949401983914</v>
      </c>
    </row>
    <row r="83" spans="1:7" x14ac:dyDescent="0.2">
      <c r="A83" t="s">
        <v>227</v>
      </c>
      <c r="B83">
        <v>-6.9906514415033394</v>
      </c>
      <c r="C83">
        <v>1.4363483697531376</v>
      </c>
      <c r="D83">
        <v>-7.2006710127073026</v>
      </c>
      <c r="E83">
        <v>4.9999999999999998E-7</v>
      </c>
      <c r="F83">
        <v>1.4363483697531376</v>
      </c>
      <c r="G83">
        <v>-7.2006710127073026</v>
      </c>
    </row>
    <row r="84" spans="1:7" x14ac:dyDescent="0.2">
      <c r="A84" t="s">
        <v>46</v>
      </c>
      <c r="B84">
        <v>-4.031111909300372</v>
      </c>
      <c r="C84">
        <v>1.277079699950471</v>
      </c>
      <c r="D84">
        <v>-4.1522182756742021</v>
      </c>
      <c r="E84">
        <v>4.9999999999999998E-7</v>
      </c>
      <c r="F84">
        <v>1.277079699950471</v>
      </c>
      <c r="G84">
        <v>-4.1522182756742021</v>
      </c>
    </row>
    <row r="85" spans="1:7" x14ac:dyDescent="0.2">
      <c r="A85" t="s">
        <v>47</v>
      </c>
      <c r="B85">
        <v>-17.009056201922814</v>
      </c>
      <c r="C85">
        <v>2.3120968018757</v>
      </c>
      <c r="D85">
        <v>-17.520057890392597</v>
      </c>
      <c r="E85">
        <v>4.9999999999999998E-7</v>
      </c>
      <c r="F85">
        <v>2.3120968018757</v>
      </c>
      <c r="G85">
        <v>-17.520057890392597</v>
      </c>
    </row>
    <row r="86" spans="1:7" x14ac:dyDescent="0.2">
      <c r="A86" t="s">
        <v>48</v>
      </c>
      <c r="B86">
        <v>-3.5487073603538071</v>
      </c>
      <c r="C86">
        <v>1.4835486358818748</v>
      </c>
      <c r="D86">
        <v>-3.6553208862013458</v>
      </c>
      <c r="E86">
        <v>4.9999999999999998E-7</v>
      </c>
      <c r="F86">
        <v>1.4835486358818748</v>
      </c>
      <c r="G86">
        <v>-3.6553208862013458</v>
      </c>
    </row>
    <row r="87" spans="1:7" x14ac:dyDescent="0.2">
      <c r="A87" t="s">
        <v>274</v>
      </c>
      <c r="B87">
        <v>-4.7623942236425343</v>
      </c>
      <c r="C87">
        <v>2.6000589254251261</v>
      </c>
      <c r="D87">
        <v>-4.9054704449536839</v>
      </c>
      <c r="E87">
        <v>4.9999999999999998E-7</v>
      </c>
      <c r="F87">
        <v>3.3414572612437867</v>
      </c>
      <c r="G87">
        <v>-7.9168371301437697</v>
      </c>
    </row>
    <row r="88" spans="1:7" x14ac:dyDescent="0.2">
      <c r="A88" t="s">
        <v>272</v>
      </c>
      <c r="B88">
        <v>-6.8668938265710295</v>
      </c>
      <c r="C88">
        <v>5.9168200575153955</v>
      </c>
      <c r="D88">
        <v>-7.0731953578414029</v>
      </c>
      <c r="E88">
        <v>4.9999999999999998E-7</v>
      </c>
      <c r="F88">
        <v>8.0495485863675285</v>
      </c>
      <c r="G88">
        <v>-11.435474065519498</v>
      </c>
    </row>
    <row r="89" spans="1:7" x14ac:dyDescent="0.2">
      <c r="A89" t="s">
        <v>273</v>
      </c>
      <c r="B89">
        <v>-12.161879627001143</v>
      </c>
      <c r="C89">
        <v>3.6689589921838777</v>
      </c>
      <c r="D89">
        <v>-12.527257984893881</v>
      </c>
      <c r="E89">
        <v>4.9999999999999998E-7</v>
      </c>
      <c r="F89">
        <v>4.1969162657858483</v>
      </c>
      <c r="G89">
        <v>-20.097409473432482</v>
      </c>
    </row>
    <row r="90" spans="1:7" x14ac:dyDescent="0.2">
      <c r="A90" t="s">
        <v>51</v>
      </c>
      <c r="B90">
        <v>-6.1138473677303331</v>
      </c>
      <c r="C90">
        <v>2.9951611096121495</v>
      </c>
      <c r="D90">
        <v>-6.2975251856449788</v>
      </c>
      <c r="E90">
        <v>4.9999999999999998E-7</v>
      </c>
      <c r="F90">
        <v>3.6243764498082331</v>
      </c>
      <c r="G90">
        <v>-10.314653333273343</v>
      </c>
    </row>
    <row r="91" spans="1:7" x14ac:dyDescent="0.2">
      <c r="A91" t="s">
        <v>473</v>
      </c>
      <c r="B91">
        <v>-5.4990594597723126</v>
      </c>
      <c r="C91">
        <v>3.2183450809872252</v>
      </c>
      <c r="D91">
        <v>-5.6642672547010946</v>
      </c>
      <c r="E91">
        <v>4.9999999999999998E-7</v>
      </c>
      <c r="F91">
        <v>4.0393837349252646</v>
      </c>
      <c r="G91">
        <v>-9.2845344225456188</v>
      </c>
    </row>
    <row r="92" spans="1:7" x14ac:dyDescent="0.2">
      <c r="A92" t="s">
        <v>271</v>
      </c>
      <c r="B92">
        <v>-12.344913399123051</v>
      </c>
      <c r="C92">
        <v>3.5295465405264044</v>
      </c>
      <c r="D92">
        <v>-12.715790625706145</v>
      </c>
      <c r="E92">
        <v>4.9999999999999998E-7</v>
      </c>
      <c r="F92">
        <v>4.2584297285146846</v>
      </c>
      <c r="G92">
        <v>-20.109576208821828</v>
      </c>
    </row>
    <row r="93" spans="1:7" x14ac:dyDescent="0.2">
      <c r="A93" t="s">
        <v>275</v>
      </c>
      <c r="B93">
        <v>-3.3365410959067181</v>
      </c>
      <c r="C93">
        <v>2.9076014929688778</v>
      </c>
      <c r="D93">
        <v>-3.4367805279725849</v>
      </c>
      <c r="E93">
        <v>4.9999999999999998E-7</v>
      </c>
      <c r="F93">
        <v>3.6589189264628823</v>
      </c>
      <c r="G93">
        <v>-5.8576545384433922</v>
      </c>
    </row>
    <row r="94" spans="1:7" x14ac:dyDescent="0.2">
      <c r="A94" t="s">
        <v>279</v>
      </c>
      <c r="B94">
        <v>-7.9510929714903371</v>
      </c>
      <c r="C94">
        <v>3.8086541540267365</v>
      </c>
      <c r="D94">
        <v>-8.1899670092604335</v>
      </c>
      <c r="E94">
        <v>4.9999999999999998E-7</v>
      </c>
      <c r="F94">
        <v>3.8086541540267365</v>
      </c>
      <c r="G94">
        <v>-8.1899670092604335</v>
      </c>
    </row>
    <row r="95" spans="1:7" x14ac:dyDescent="0.2">
      <c r="A95" t="s">
        <v>62</v>
      </c>
      <c r="B95">
        <v>-8.3912732906750627</v>
      </c>
      <c r="C95">
        <v>2.76605910350073</v>
      </c>
      <c r="D95">
        <v>-8.6433716298798924</v>
      </c>
      <c r="E95">
        <v>4.9999999999999998E-7</v>
      </c>
      <c r="F95">
        <v>2.76605910350073</v>
      </c>
      <c r="G95">
        <v>-8.6433716298798924</v>
      </c>
    </row>
    <row r="96" spans="1:7" x14ac:dyDescent="0.2">
      <c r="A96" t="s">
        <v>474</v>
      </c>
      <c r="B96">
        <v>-7.8217552813871887</v>
      </c>
      <c r="C96">
        <v>3.6944426683354101</v>
      </c>
      <c r="D96">
        <v>-8.0567436374803645</v>
      </c>
      <c r="E96">
        <v>4.9999999999999998E-7</v>
      </c>
      <c r="F96">
        <v>3.6944426683354101</v>
      </c>
      <c r="G96">
        <v>-8.0567436374803645</v>
      </c>
    </row>
    <row r="97" spans="1:7" x14ac:dyDescent="0.2">
      <c r="A97" t="s">
        <v>281</v>
      </c>
      <c r="B97">
        <v>-7.4785380983676424</v>
      </c>
      <c r="C97">
        <v>3.1024214292324657</v>
      </c>
      <c r="D97">
        <v>-7.7032152086190298</v>
      </c>
      <c r="E97">
        <v>4.9999999999999998E-7</v>
      </c>
      <c r="F97">
        <v>3.1024214292324657</v>
      </c>
      <c r="G97">
        <v>-7.7032152086190298</v>
      </c>
    </row>
    <row r="98" spans="1:7" x14ac:dyDescent="0.2">
      <c r="A98" t="s">
        <v>283</v>
      </c>
      <c r="B98">
        <v>-24.761993257869783</v>
      </c>
      <c r="C98">
        <v>5.7586368501220129</v>
      </c>
      <c r="D98">
        <v>-25.505915802097629</v>
      </c>
      <c r="E98">
        <v>4.9999999999999998E-7</v>
      </c>
      <c r="F98">
        <v>5.7586368501220129</v>
      </c>
      <c r="G98">
        <v>-25.505915802097629</v>
      </c>
    </row>
    <row r="99" spans="1:7" x14ac:dyDescent="0.2">
      <c r="A99" t="s">
        <v>282</v>
      </c>
      <c r="B99">
        <v>-7.6405159891232</v>
      </c>
      <c r="C99">
        <v>3.0025906272510587</v>
      </c>
      <c r="D99">
        <v>-7.8700593879380598</v>
      </c>
      <c r="E99">
        <v>4.9999999999999998E-7</v>
      </c>
      <c r="F99">
        <v>3.0025906272510587</v>
      </c>
      <c r="G99">
        <v>-7.8700593879380598</v>
      </c>
    </row>
    <row r="100" spans="1:7" x14ac:dyDescent="0.2">
      <c r="A100" t="s">
        <v>280</v>
      </c>
      <c r="B100">
        <v>-10.650149135305668</v>
      </c>
      <c r="C100">
        <v>5.2821410639152253</v>
      </c>
      <c r="D100">
        <v>-10.970110697310558</v>
      </c>
      <c r="E100">
        <v>4.9999999999999998E-7</v>
      </c>
      <c r="F100">
        <v>5.2821410639152253</v>
      </c>
      <c r="G100">
        <v>-10.970110697310558</v>
      </c>
    </row>
    <row r="101" spans="1:7" x14ac:dyDescent="0.2">
      <c r="A101" t="s">
        <v>63</v>
      </c>
      <c r="B101">
        <v>-9.6048309596934747</v>
      </c>
      <c r="C101">
        <v>2.0340159959072635</v>
      </c>
      <c r="D101">
        <v>-9.8933881129889869</v>
      </c>
      <c r="E101">
        <v>4.9999999999999998E-7</v>
      </c>
      <c r="F101">
        <v>2.0340159959072635</v>
      </c>
      <c r="G101">
        <v>-9.8933881129889869</v>
      </c>
    </row>
    <row r="102" spans="1:7" x14ac:dyDescent="0.2">
      <c r="A102" t="s">
        <v>64</v>
      </c>
      <c r="B102">
        <v>-11.89919815961758</v>
      </c>
      <c r="C102">
        <v>2.0372209259629992</v>
      </c>
      <c r="D102">
        <v>-12.25668479960609</v>
      </c>
      <c r="E102">
        <v>4.9999999999999998E-7</v>
      </c>
      <c r="F102">
        <v>2.0372209259629992</v>
      </c>
      <c r="G102">
        <v>-12.25668479960609</v>
      </c>
    </row>
    <row r="103" spans="1:7" x14ac:dyDescent="0.2">
      <c r="A103" t="s">
        <v>475</v>
      </c>
      <c r="B103">
        <v>-23.585047993928079</v>
      </c>
      <c r="C103">
        <v>3.2188095434482094</v>
      </c>
      <c r="D103">
        <v>-24.293611667565401</v>
      </c>
      <c r="E103">
        <v>4.9999999999999998E-7</v>
      </c>
      <c r="F103">
        <v>3.2188095434482094</v>
      </c>
      <c r="G103">
        <v>-24.293611667565401</v>
      </c>
    </row>
    <row r="104" spans="1:7" x14ac:dyDescent="0.2">
      <c r="A104" t="s">
        <v>65</v>
      </c>
      <c r="B104">
        <v>-5.229675272488608</v>
      </c>
      <c r="C104">
        <v>2.3181591054516311</v>
      </c>
      <c r="D104">
        <v>-5.3867899802457764</v>
      </c>
      <c r="E104">
        <v>4.9999999999999998E-7</v>
      </c>
      <c r="F104">
        <v>2.3181591054516311</v>
      </c>
      <c r="G104">
        <v>-5.3867899802457764</v>
      </c>
    </row>
    <row r="105" spans="1:7" x14ac:dyDescent="0.2">
      <c r="A105" t="s">
        <v>67</v>
      </c>
      <c r="B105">
        <v>-7.9298977256350618</v>
      </c>
      <c r="C105">
        <v>2.4282218301942344</v>
      </c>
      <c r="D105">
        <v>-8.1681349963622942</v>
      </c>
      <c r="E105">
        <v>4.9999999999999998E-7</v>
      </c>
      <c r="F105">
        <v>2.4282218301942344</v>
      </c>
      <c r="G105">
        <v>-8.1681349963622942</v>
      </c>
    </row>
    <row r="106" spans="1:7" x14ac:dyDescent="0.2">
      <c r="A106" t="s">
        <v>476</v>
      </c>
      <c r="B106">
        <v>-29.127188674226684</v>
      </c>
      <c r="C106">
        <v>6.5715691499681661</v>
      </c>
      <c r="D106">
        <v>-30.002254428387996</v>
      </c>
      <c r="E106">
        <v>4.9999999999999998E-7</v>
      </c>
      <c r="F106">
        <v>6.5715691499681661</v>
      </c>
      <c r="G106">
        <v>-30.002254428387996</v>
      </c>
    </row>
    <row r="107" spans="1:7" x14ac:dyDescent="0.2">
      <c r="A107" t="s">
        <v>260</v>
      </c>
      <c r="B107">
        <v>-6.1649640574995486</v>
      </c>
      <c r="C107">
        <v>1.8140082017778134</v>
      </c>
      <c r="D107">
        <v>-6.3501775699566165</v>
      </c>
      <c r="E107">
        <v>4.9999999999999998E-7</v>
      </c>
      <c r="F107">
        <v>1.8140082017778134</v>
      </c>
      <c r="G107">
        <v>-6.3501775699566165</v>
      </c>
    </row>
    <row r="108" spans="1:7" x14ac:dyDescent="0.2">
      <c r="A108" t="s">
        <v>66</v>
      </c>
      <c r="B108">
        <v>-7.5660876774884578</v>
      </c>
      <c r="C108">
        <v>2.3282991720983102</v>
      </c>
      <c r="D108">
        <v>-7.7933950326061359</v>
      </c>
      <c r="E108">
        <v>4.9999999999999998E-7</v>
      </c>
      <c r="F108">
        <v>2.3282991720983102</v>
      </c>
      <c r="G108">
        <v>-7.7933950326061359</v>
      </c>
    </row>
    <row r="109" spans="1:7" x14ac:dyDescent="0.2">
      <c r="A109" t="s">
        <v>477</v>
      </c>
      <c r="B109">
        <v>-34.738107640674507</v>
      </c>
      <c r="C109">
        <v>4.1091274615816999</v>
      </c>
      <c r="D109">
        <v>-35.781741775802068</v>
      </c>
      <c r="E109">
        <v>4.9999999999999998E-7</v>
      </c>
      <c r="F109">
        <v>4.1091274615816999</v>
      </c>
      <c r="G109">
        <v>-35.781741775802068</v>
      </c>
    </row>
    <row r="110" spans="1:7" x14ac:dyDescent="0.2">
      <c r="A110" t="s">
        <v>284</v>
      </c>
      <c r="B110">
        <v>-5.6191053170700753</v>
      </c>
      <c r="C110">
        <v>1.4289702818638685</v>
      </c>
      <c r="D110">
        <v>-5.7879196399005064</v>
      </c>
      <c r="E110">
        <v>4.9999999999999998E-7</v>
      </c>
      <c r="F110">
        <v>1.4289702818638685</v>
      </c>
      <c r="G110">
        <v>-5.7879196399005064</v>
      </c>
    </row>
    <row r="111" spans="1:7" x14ac:dyDescent="0.2">
      <c r="A111" t="s">
        <v>285</v>
      </c>
      <c r="B111">
        <v>-8.4720464200802077</v>
      </c>
      <c r="C111">
        <v>2.0081335329724799</v>
      </c>
      <c r="D111">
        <v>-8.7265714198251043</v>
      </c>
      <c r="E111">
        <v>4.9999999999999998E-7</v>
      </c>
      <c r="F111">
        <v>2.0081335329724799</v>
      </c>
      <c r="G111">
        <v>-8.7265714198251043</v>
      </c>
    </row>
    <row r="112" spans="1:7" x14ac:dyDescent="0.2">
      <c r="A112" t="s">
        <v>287</v>
      </c>
      <c r="B112">
        <v>-3.5996325775683604</v>
      </c>
      <c r="C112">
        <v>1.4469768121104609</v>
      </c>
      <c r="D112">
        <v>-3.7077760455639761</v>
      </c>
      <c r="E112">
        <v>4.9999999999999998E-7</v>
      </c>
      <c r="F112">
        <v>1.4469768121104609</v>
      </c>
      <c r="G112">
        <v>-3.7077760455639761</v>
      </c>
    </row>
    <row r="113" spans="1:7" x14ac:dyDescent="0.2">
      <c r="A113" t="s">
        <v>288</v>
      </c>
      <c r="B113">
        <v>-9.7856304864152523</v>
      </c>
      <c r="C113">
        <v>4.1228716159918335</v>
      </c>
      <c r="D113">
        <v>-10.079619385148757</v>
      </c>
      <c r="E113">
        <v>4.9999999999999998E-7</v>
      </c>
      <c r="F113">
        <v>4.1228716159918335</v>
      </c>
      <c r="G113">
        <v>-10.079619385148757</v>
      </c>
    </row>
    <row r="114" spans="1:7" x14ac:dyDescent="0.2">
      <c r="A114" t="s">
        <v>70</v>
      </c>
      <c r="B114">
        <v>-9.1588175256480628</v>
      </c>
      <c r="C114">
        <v>3.7372807820117533</v>
      </c>
      <c r="D114">
        <v>-9.4339751337147426</v>
      </c>
      <c r="E114">
        <v>4.9999999999999998E-7</v>
      </c>
      <c r="F114">
        <v>3.7372807820117533</v>
      </c>
      <c r="G114">
        <v>-9.4339751337147426</v>
      </c>
    </row>
    <row r="115" spans="1:7" x14ac:dyDescent="0.2">
      <c r="A115" t="s">
        <v>478</v>
      </c>
      <c r="B115">
        <v>-4.870978051066194</v>
      </c>
      <c r="C115">
        <v>2.3722015524217985</v>
      </c>
      <c r="D115">
        <v>-5.0173164474501561</v>
      </c>
      <c r="E115">
        <v>4.9999999999999998E-7</v>
      </c>
      <c r="F115">
        <v>2.3722015524217985</v>
      </c>
      <c r="G115">
        <v>-5.0173164474501561</v>
      </c>
    </row>
    <row r="116" spans="1:7" x14ac:dyDescent="0.2">
      <c r="A116" t="s">
        <v>73</v>
      </c>
      <c r="B116">
        <v>-12.221740197747113</v>
      </c>
      <c r="C116">
        <v>3.9017855877782091</v>
      </c>
      <c r="D116">
        <v>-12.588916941885438</v>
      </c>
      <c r="E116">
        <v>4.9999999999999998E-7</v>
      </c>
      <c r="F116">
        <v>3.9017855877782091</v>
      </c>
      <c r="G116">
        <v>-12.588916941885438</v>
      </c>
    </row>
    <row r="117" spans="1:7" x14ac:dyDescent="0.2">
      <c r="A117" t="s">
        <v>72</v>
      </c>
      <c r="B117">
        <v>-7.4861546287113718</v>
      </c>
      <c r="C117">
        <v>2.7871516077222047</v>
      </c>
      <c r="D117">
        <v>-7.7110605617627854</v>
      </c>
      <c r="E117">
        <v>4.9999999999999998E-7</v>
      </c>
      <c r="F117">
        <v>2.7871516077222047</v>
      </c>
      <c r="G117">
        <v>-7.7110605617627854</v>
      </c>
    </row>
    <row r="118" spans="1:7" x14ac:dyDescent="0.2">
      <c r="A118" t="s">
        <v>74</v>
      </c>
      <c r="B118">
        <v>-5.4828006300910692</v>
      </c>
      <c r="C118">
        <v>2.9593050302828177</v>
      </c>
      <c r="D118">
        <v>-5.647519962325565</v>
      </c>
      <c r="E118">
        <v>4.9999999999999998E-7</v>
      </c>
      <c r="F118">
        <v>2.9593050302828177</v>
      </c>
      <c r="G118">
        <v>-5.647519962325565</v>
      </c>
    </row>
    <row r="119" spans="1:7" x14ac:dyDescent="0.2">
      <c r="A119" t="s">
        <v>71</v>
      </c>
      <c r="B119">
        <v>-6.887806593312404</v>
      </c>
      <c r="C119">
        <v>3.5899222579960064</v>
      </c>
      <c r="D119">
        <v>-7.0947364051286561</v>
      </c>
      <c r="E119">
        <v>4.9999999999999998E-7</v>
      </c>
      <c r="F119">
        <v>3.5899222579960064</v>
      </c>
      <c r="G119">
        <v>-7.0947364051286561</v>
      </c>
    </row>
    <row r="120" spans="1:7" x14ac:dyDescent="0.2">
      <c r="A120" t="s">
        <v>75</v>
      </c>
      <c r="B120">
        <v>-10.624001609860407</v>
      </c>
      <c r="C120">
        <v>3.5377021294663198</v>
      </c>
      <c r="D120">
        <v>-10.943177623890547</v>
      </c>
      <c r="E120">
        <v>4.9999999999999998E-7</v>
      </c>
      <c r="F120">
        <v>3.5377021294663198</v>
      </c>
      <c r="G120">
        <v>-10.943177623890547</v>
      </c>
    </row>
    <row r="121" spans="1:7" x14ac:dyDescent="0.2">
      <c r="A121" t="s">
        <v>76</v>
      </c>
      <c r="B121">
        <v>-7.6219994881110251</v>
      </c>
      <c r="C121">
        <v>2.2935373233547742</v>
      </c>
      <c r="D121">
        <v>-7.850986597195905</v>
      </c>
      <c r="E121">
        <v>4.9999999999999998E-7</v>
      </c>
      <c r="F121">
        <v>2.2935373233547742</v>
      </c>
      <c r="G121">
        <v>-7.850986597195905</v>
      </c>
    </row>
    <row r="122" spans="1:7" x14ac:dyDescent="0.2">
      <c r="A122" t="s">
        <v>77</v>
      </c>
      <c r="B122">
        <v>-27.171770104698219</v>
      </c>
      <c r="C122">
        <v>3.6734334956505612</v>
      </c>
      <c r="D122">
        <v>-27.988089378229922</v>
      </c>
      <c r="E122">
        <v>4.9999999999999998E-7</v>
      </c>
      <c r="F122">
        <v>3.6734334956505612</v>
      </c>
      <c r="G122">
        <v>-27.988089378229922</v>
      </c>
    </row>
    <row r="123" spans="1:7" x14ac:dyDescent="0.2">
      <c r="A123" t="s">
        <v>479</v>
      </c>
      <c r="B123">
        <v>-28.400243350406061</v>
      </c>
      <c r="C123">
        <v>6.0214750637317156</v>
      </c>
      <c r="D123">
        <v>-29.253469545482634</v>
      </c>
      <c r="E123">
        <v>4.9999999999999998E-7</v>
      </c>
      <c r="F123">
        <v>6.0214750637317156</v>
      </c>
      <c r="G123">
        <v>-29.253469545482634</v>
      </c>
    </row>
    <row r="124" spans="1:7" x14ac:dyDescent="0.2">
      <c r="A124" t="s">
        <v>480</v>
      </c>
      <c r="B124">
        <v>-15.30684281387351</v>
      </c>
      <c r="C124">
        <v>2.5057074411906144</v>
      </c>
      <c r="D124">
        <v>-15.766705044333229</v>
      </c>
      <c r="E124">
        <v>4.9999999999999998E-7</v>
      </c>
      <c r="F124">
        <v>2.5057074411906144</v>
      </c>
      <c r="G124">
        <v>-15.766705044333229</v>
      </c>
    </row>
    <row r="125" spans="1:7" x14ac:dyDescent="0.2">
      <c r="A125" t="s">
        <v>481</v>
      </c>
      <c r="B125">
        <v>-5.6673208806519622</v>
      </c>
      <c r="C125">
        <v>3.5609246760349667</v>
      </c>
      <c r="D125">
        <v>-5.8375837397273429</v>
      </c>
      <c r="E125">
        <v>4.9999999999999998E-7</v>
      </c>
      <c r="F125">
        <v>3.5609246760349667</v>
      </c>
      <c r="G125">
        <v>-5.8375837397273429</v>
      </c>
    </row>
    <row r="126" spans="1:7" x14ac:dyDescent="0.2">
      <c r="A126" t="s">
        <v>482</v>
      </c>
      <c r="B126">
        <v>-19.363844348681678</v>
      </c>
      <c r="C126">
        <v>2.279804426576435</v>
      </c>
      <c r="D126">
        <v>-19.945590745423186</v>
      </c>
      <c r="E126">
        <v>4.9999999999999998E-7</v>
      </c>
      <c r="F126">
        <v>2.279804426576435</v>
      </c>
      <c r="G126">
        <v>-19.945590745423186</v>
      </c>
    </row>
    <row r="127" spans="1:7" x14ac:dyDescent="0.2">
      <c r="A127" t="s">
        <v>78</v>
      </c>
      <c r="B127">
        <v>-11.228975339989539</v>
      </c>
      <c r="C127">
        <v>2.0643550026920456</v>
      </c>
      <c r="D127">
        <v>-11.566326530461328</v>
      </c>
      <c r="E127">
        <v>4.9999999999999998E-7</v>
      </c>
      <c r="F127">
        <v>2.0643550026920456</v>
      </c>
      <c r="G127">
        <v>-11.566326530461328</v>
      </c>
    </row>
    <row r="128" spans="1:7" x14ac:dyDescent="0.2">
      <c r="A128" t="s">
        <v>81</v>
      </c>
      <c r="B128">
        <v>-9.766345391797735</v>
      </c>
      <c r="C128">
        <v>2.7957592875732948</v>
      </c>
      <c r="D128">
        <v>-10.05975491000625</v>
      </c>
      <c r="E128">
        <v>4.9999999999999998E-7</v>
      </c>
      <c r="F128">
        <v>2.7957592875732948</v>
      </c>
      <c r="G128">
        <v>-10.05975491000625</v>
      </c>
    </row>
    <row r="129" spans="1:7" x14ac:dyDescent="0.2">
      <c r="A129" t="s">
        <v>82</v>
      </c>
      <c r="B129">
        <v>-10.246880355647313</v>
      </c>
      <c r="C129">
        <v>3.4175843605619605</v>
      </c>
      <c r="D129">
        <v>-10.554726546589505</v>
      </c>
      <c r="E129">
        <v>4.9999999999999998E-7</v>
      </c>
      <c r="F129">
        <v>3.4175843605619605</v>
      </c>
      <c r="G129">
        <v>-10.554726546589505</v>
      </c>
    </row>
    <row r="130" spans="1:7" x14ac:dyDescent="0.2">
      <c r="A130" t="s">
        <v>483</v>
      </c>
      <c r="B130">
        <v>-12.419641822813135</v>
      </c>
      <c r="C130">
        <v>2.6050138498339779</v>
      </c>
      <c r="D130">
        <v>-12.792764109335417</v>
      </c>
      <c r="E130">
        <v>4.9999999999999998E-7</v>
      </c>
      <c r="F130">
        <v>2.6050138498339779</v>
      </c>
      <c r="G130">
        <v>-12.792764109335417</v>
      </c>
    </row>
    <row r="131" spans="1:7" x14ac:dyDescent="0.2">
      <c r="A131" t="s">
        <v>484</v>
      </c>
      <c r="B131">
        <v>-4.8026746580176987</v>
      </c>
      <c r="C131">
        <v>1.1569093559976416</v>
      </c>
      <c r="D131">
        <v>-4.9469610211341104</v>
      </c>
      <c r="E131">
        <v>4.9999999999999998E-7</v>
      </c>
      <c r="F131">
        <v>1.1569093559976416</v>
      </c>
      <c r="G131">
        <v>-4.9469610211341104</v>
      </c>
    </row>
    <row r="132" spans="1:7" x14ac:dyDescent="0.2">
      <c r="A132" t="s">
        <v>485</v>
      </c>
      <c r="B132">
        <v>-12.960808123830036</v>
      </c>
      <c r="C132">
        <v>3.5275919822895219</v>
      </c>
      <c r="D132">
        <v>-13.350188625404328</v>
      </c>
      <c r="E132">
        <v>4.9999999999999998E-7</v>
      </c>
      <c r="F132">
        <v>3.5275919822895219</v>
      </c>
      <c r="G132">
        <v>-13.350188625404328</v>
      </c>
    </row>
    <row r="133" spans="1:7" x14ac:dyDescent="0.2">
      <c r="A133" t="s">
        <v>4</v>
      </c>
      <c r="B133">
        <v>-8.8415350989592021</v>
      </c>
      <c r="C133">
        <v>2.9296041439016109</v>
      </c>
      <c r="D133">
        <v>-9.1071606169536832</v>
      </c>
      <c r="E133">
        <v>4.9999999999999998E-7</v>
      </c>
      <c r="F133">
        <v>2.9296041439016109</v>
      </c>
      <c r="G133">
        <v>-9.1071606169536832</v>
      </c>
    </row>
    <row r="134" spans="1:7" x14ac:dyDescent="0.2">
      <c r="A134" t="s">
        <v>5</v>
      </c>
      <c r="B134">
        <v>-17.629643788376679</v>
      </c>
      <c r="C134">
        <v>3.0774866091292927</v>
      </c>
      <c r="D134">
        <v>-18.159289739100441</v>
      </c>
      <c r="E134">
        <v>4.9999999999999998E-7</v>
      </c>
      <c r="F134">
        <v>3.0774866091292927</v>
      </c>
      <c r="G134">
        <v>-18.159289739100441</v>
      </c>
    </row>
    <row r="135" spans="1:7" x14ac:dyDescent="0.2">
      <c r="A135" t="s">
        <v>6</v>
      </c>
      <c r="B135">
        <v>-10.776293658703583</v>
      </c>
      <c r="C135">
        <v>2.0361545941395685</v>
      </c>
      <c r="D135">
        <v>-11.100044970338452</v>
      </c>
      <c r="E135">
        <v>4.9999999999999998E-7</v>
      </c>
      <c r="F135">
        <v>2.0361545941395685</v>
      </c>
      <c r="G135">
        <v>-11.100044970338452</v>
      </c>
    </row>
    <row r="136" spans="1:7" x14ac:dyDescent="0.2">
      <c r="A136" t="s">
        <v>88</v>
      </c>
      <c r="B136">
        <v>-8.7195848002876115</v>
      </c>
      <c r="C136">
        <v>3.5937648343544422</v>
      </c>
      <c r="D136">
        <v>-8.9815465754035486</v>
      </c>
      <c r="E136">
        <v>4.9999999999999998E-7</v>
      </c>
      <c r="F136">
        <v>3.5937648343544422</v>
      </c>
      <c r="G136">
        <v>-8.9815465754035486</v>
      </c>
    </row>
    <row r="137" spans="1:7" x14ac:dyDescent="0.2">
      <c r="A137" t="s">
        <v>86</v>
      </c>
      <c r="B137">
        <v>-5.5031736458029039</v>
      </c>
      <c r="C137">
        <v>2.2584435761551607</v>
      </c>
      <c r="D137">
        <v>-5.6685050428871113</v>
      </c>
      <c r="E137">
        <v>4.9999999999999998E-7</v>
      </c>
      <c r="F137">
        <v>2.2584435761551607</v>
      </c>
      <c r="G137">
        <v>-5.6685050428871113</v>
      </c>
    </row>
    <row r="138" spans="1:7" x14ac:dyDescent="0.2">
      <c r="A138" t="s">
        <v>89</v>
      </c>
      <c r="B138">
        <v>-13.759738046358242</v>
      </c>
      <c r="C138">
        <v>2.7168797231547401</v>
      </c>
      <c r="D138">
        <v>-14.173120734446258</v>
      </c>
      <c r="E138">
        <v>4.9999999999999998E-7</v>
      </c>
      <c r="F138">
        <v>2.7168797231547401</v>
      </c>
      <c r="G138">
        <v>-14.173120734446258</v>
      </c>
    </row>
    <row r="139" spans="1:7" x14ac:dyDescent="0.2">
      <c r="A139" t="s">
        <v>87</v>
      </c>
      <c r="B139">
        <v>-5.0496130200712344</v>
      </c>
      <c r="C139">
        <v>2.5225742942467533</v>
      </c>
      <c r="D139">
        <v>-5.201318132262216</v>
      </c>
      <c r="E139">
        <v>4.9999999999999998E-7</v>
      </c>
      <c r="F139">
        <v>2.5225742942467533</v>
      </c>
      <c r="G139">
        <v>-5.201318132262216</v>
      </c>
    </row>
    <row r="140" spans="1:7" x14ac:dyDescent="0.2">
      <c r="A140" t="s">
        <v>7</v>
      </c>
      <c r="B140">
        <v>-9.6776326822623968</v>
      </c>
      <c r="C140">
        <v>2.2494648529925065</v>
      </c>
      <c r="D140">
        <v>-9.9683770117724251</v>
      </c>
      <c r="E140">
        <v>4.9999999999999998E-7</v>
      </c>
      <c r="F140">
        <v>2.2494648529925065</v>
      </c>
      <c r="G140">
        <v>-9.9683770117724251</v>
      </c>
    </row>
    <row r="141" spans="1:7" x14ac:dyDescent="0.2">
      <c r="A141" t="s">
        <v>90</v>
      </c>
      <c r="B141">
        <v>-6.7184980039045987</v>
      </c>
      <c r="C141">
        <v>2.0572635574732181</v>
      </c>
      <c r="D141">
        <v>-6.9203412915755518</v>
      </c>
      <c r="E141">
        <v>4.9999999999999998E-7</v>
      </c>
      <c r="F141">
        <v>2.4433335884601091</v>
      </c>
      <c r="G141">
        <v>-15.511876140624496</v>
      </c>
    </row>
    <row r="142" spans="1:7" x14ac:dyDescent="0.2">
      <c r="A142" t="s">
        <v>91</v>
      </c>
      <c r="B142">
        <v>-7.2817262003511036</v>
      </c>
      <c r="C142">
        <v>1.9277924121689587</v>
      </c>
      <c r="D142">
        <v>-7.5004905067994194</v>
      </c>
      <c r="E142">
        <v>4.9999999999999998E-7</v>
      </c>
      <c r="F142">
        <v>2.3866312018046161</v>
      </c>
      <c r="G142">
        <v>-16.469934425766361</v>
      </c>
    </row>
    <row r="143" spans="1:7" x14ac:dyDescent="0.2">
      <c r="A143" t="s">
        <v>92</v>
      </c>
      <c r="B143">
        <v>-15.996783103385054</v>
      </c>
      <c r="C143">
        <v>4.1913251441263917</v>
      </c>
      <c r="D143">
        <v>-16.477373153701343</v>
      </c>
      <c r="E143">
        <v>4.9999999999999998E-7</v>
      </c>
      <c r="F143">
        <v>4.1913251441263917</v>
      </c>
      <c r="G143">
        <v>-37.146071451528996</v>
      </c>
    </row>
    <row r="144" spans="1:7" x14ac:dyDescent="0.2">
      <c r="A144" t="s">
        <v>93</v>
      </c>
      <c r="B144">
        <v>-6.3500189351848588</v>
      </c>
      <c r="C144">
        <v>2.1876048225008509</v>
      </c>
      <c r="D144">
        <v>-6.5407920362419141</v>
      </c>
      <c r="E144">
        <v>4.9999999999999998E-7</v>
      </c>
      <c r="F144">
        <v>2.5711690572423778</v>
      </c>
      <c r="G144">
        <v>-14.885624894983494</v>
      </c>
    </row>
    <row r="145" spans="1:7" x14ac:dyDescent="0.2">
      <c r="A145" t="s">
        <v>94</v>
      </c>
      <c r="B145">
        <v>-14.654326094594454</v>
      </c>
      <c r="C145">
        <v>2.4237033873279881</v>
      </c>
      <c r="D145">
        <v>-15.094584818466389</v>
      </c>
      <c r="E145">
        <v>4.9999999999999998E-7</v>
      </c>
      <c r="F145">
        <v>2.6886298732028666</v>
      </c>
      <c r="G145">
        <v>-32.347947024260925</v>
      </c>
    </row>
    <row r="146" spans="1:7" x14ac:dyDescent="0.2">
      <c r="A146" t="s">
        <v>95</v>
      </c>
      <c r="B146">
        <v>-13.769572366624972</v>
      </c>
      <c r="C146">
        <v>2.771209878163285</v>
      </c>
      <c r="D146">
        <v>-14.18325050639482</v>
      </c>
      <c r="E146">
        <v>4.9999999999999998E-7</v>
      </c>
      <c r="F146">
        <v>3.137893581098079</v>
      </c>
      <c r="G146">
        <v>-30.771026890951848</v>
      </c>
    </row>
    <row r="147" spans="1:7" x14ac:dyDescent="0.2">
      <c r="A147" t="s">
        <v>96</v>
      </c>
      <c r="B147">
        <v>-6.9517893878066879</v>
      </c>
      <c r="C147">
        <v>3.8900870045335116</v>
      </c>
      <c r="D147">
        <v>-7.1606414295004504</v>
      </c>
      <c r="E147">
        <v>4.9999999999999998E-7</v>
      </c>
      <c r="F147">
        <v>4.7260663772055755</v>
      </c>
      <c r="G147">
        <v>-17.375390863534513</v>
      </c>
    </row>
    <row r="148" spans="1:7" x14ac:dyDescent="0.2">
      <c r="A148" t="s">
        <v>424</v>
      </c>
      <c r="B148">
        <v>-21.562246885802541</v>
      </c>
      <c r="C148">
        <v>2.2396817580002382</v>
      </c>
      <c r="D148">
        <v>-22.210039710697895</v>
      </c>
      <c r="E148">
        <v>4.9999999999999998E-7</v>
      </c>
      <c r="F148">
        <v>2.2396817580002382</v>
      </c>
      <c r="G148">
        <v>-16.09760934352396</v>
      </c>
    </row>
    <row r="149" spans="1:7" x14ac:dyDescent="0.2">
      <c r="A149" t="s">
        <v>486</v>
      </c>
      <c r="B149">
        <v>-24.713206812408007</v>
      </c>
      <c r="C149">
        <v>2.5463651378764598</v>
      </c>
      <c r="D149">
        <v>-25.45566366943314</v>
      </c>
      <c r="E149">
        <v>4.9999999999999998E-7</v>
      </c>
      <c r="F149">
        <v>2.5463651378764598</v>
      </c>
      <c r="G149">
        <v>-25.45566366943314</v>
      </c>
    </row>
    <row r="150" spans="1:7" x14ac:dyDescent="0.2">
      <c r="A150" t="s">
        <v>487</v>
      </c>
      <c r="B150">
        <v>-8.3567746860956778</v>
      </c>
      <c r="C150">
        <v>1.3656627494393958</v>
      </c>
      <c r="D150">
        <v>-8.6078365865363207</v>
      </c>
      <c r="E150">
        <v>4.9999999999999998E-7</v>
      </c>
      <c r="F150">
        <v>1.3656627494393958</v>
      </c>
      <c r="G150">
        <v>-6.1144617525420717</v>
      </c>
    </row>
    <row r="151" spans="1:7" x14ac:dyDescent="0.2">
      <c r="A151" t="s">
        <v>98</v>
      </c>
      <c r="B151">
        <v>-29.544987704800114</v>
      </c>
      <c r="C151">
        <v>2.8170217064043257</v>
      </c>
      <c r="D151">
        <v>-30.432605361167496</v>
      </c>
      <c r="E151">
        <v>4.9999999999999998E-7</v>
      </c>
      <c r="F151">
        <v>2.8170217064043257</v>
      </c>
      <c r="G151">
        <v>-22.120198594274648</v>
      </c>
    </row>
    <row r="152" spans="1:7" x14ac:dyDescent="0.2">
      <c r="A152" t="s">
        <v>425</v>
      </c>
      <c r="B152">
        <v>-15.124816678279604</v>
      </c>
      <c r="C152">
        <v>1.2372361774617797</v>
      </c>
      <c r="D152">
        <v>-15.579210312391009</v>
      </c>
      <c r="E152">
        <v>4.9999999999999998E-7</v>
      </c>
      <c r="F152">
        <v>1.2372361774617797</v>
      </c>
      <c r="G152">
        <v>-11.375098689927961</v>
      </c>
    </row>
    <row r="153" spans="1:7" x14ac:dyDescent="0.2">
      <c r="A153" t="s">
        <v>488</v>
      </c>
      <c r="B153">
        <v>-18.191146744740998</v>
      </c>
      <c r="C153">
        <v>2.2947267955904986</v>
      </c>
      <c r="D153">
        <v>-18.737661882995017</v>
      </c>
      <c r="E153">
        <v>4.9999999999999998E-7</v>
      </c>
      <c r="F153">
        <v>2.2947267955904986</v>
      </c>
      <c r="G153">
        <v>-13.47956471334907</v>
      </c>
    </row>
    <row r="154" spans="1:7" x14ac:dyDescent="0.2">
      <c r="A154" t="s">
        <v>489</v>
      </c>
      <c r="B154">
        <v>-18.553940657006414</v>
      </c>
      <c r="C154">
        <v>1.782927393214701</v>
      </c>
      <c r="D154">
        <v>-19.111355183182571</v>
      </c>
      <c r="E154">
        <v>4.9999999999999998E-7</v>
      </c>
      <c r="F154">
        <v>1.7934417948476722</v>
      </c>
      <c r="G154">
        <v>-13.877270539083304</v>
      </c>
    </row>
    <row r="155" spans="1:7" x14ac:dyDescent="0.2">
      <c r="A155" t="s">
        <v>99</v>
      </c>
      <c r="B155">
        <v>-15.000533069356447</v>
      </c>
      <c r="C155">
        <v>1.8554255340926169</v>
      </c>
      <c r="D155">
        <v>-15.451192861139686</v>
      </c>
      <c r="E155">
        <v>4.9999999999999998E-7</v>
      </c>
      <c r="F155">
        <v>1.8554255340926169</v>
      </c>
      <c r="G155">
        <v>-11.124538262330905</v>
      </c>
    </row>
    <row r="156" spans="1:7" x14ac:dyDescent="0.2">
      <c r="A156" t="s">
        <v>426</v>
      </c>
      <c r="B156">
        <v>-11.724876567340546</v>
      </c>
      <c r="C156">
        <v>1.5086660860289922</v>
      </c>
      <c r="D156">
        <v>-12.077126077947343</v>
      </c>
      <c r="E156">
        <v>4.9999999999999998E-7</v>
      </c>
      <c r="F156">
        <v>1.5086660860289922</v>
      </c>
      <c r="G156">
        <v>-8.6806780369536618</v>
      </c>
    </row>
    <row r="157" spans="1:7" x14ac:dyDescent="0.2">
      <c r="A157" t="s">
        <v>490</v>
      </c>
      <c r="B157">
        <v>-7.4208653322335456</v>
      </c>
      <c r="C157">
        <v>1.4036013453630527</v>
      </c>
      <c r="D157">
        <v>-7.6438097842748958</v>
      </c>
      <c r="E157">
        <v>4.9999999999999998E-7</v>
      </c>
      <c r="F157">
        <v>1.4036013453630527</v>
      </c>
      <c r="G157">
        <v>-5.3819570018646665</v>
      </c>
    </row>
    <row r="158" spans="1:7" x14ac:dyDescent="0.2">
      <c r="A158" t="s">
        <v>491</v>
      </c>
      <c r="B158">
        <v>-13.452094401321419</v>
      </c>
      <c r="C158">
        <v>1.9263911244199814</v>
      </c>
      <c r="D158">
        <v>-13.856234576468413</v>
      </c>
      <c r="E158">
        <v>4.9999999999999998E-7</v>
      </c>
      <c r="F158">
        <v>1.9263911244199814</v>
      </c>
      <c r="G158">
        <v>-9.9105781512467797</v>
      </c>
    </row>
    <row r="159" spans="1:7" x14ac:dyDescent="0.2">
      <c r="A159" t="s">
        <v>492</v>
      </c>
      <c r="B159">
        <v>-15.33171843889156</v>
      </c>
      <c r="C159">
        <v>2.0533469538730147</v>
      </c>
      <c r="D159">
        <v>-15.79232800572521</v>
      </c>
      <c r="E159">
        <v>4.9999999999999998E-7</v>
      </c>
      <c r="F159">
        <v>2.0533469538730147</v>
      </c>
      <c r="G159">
        <v>-11.330909265825362</v>
      </c>
    </row>
    <row r="160" spans="1:7" x14ac:dyDescent="0.2">
      <c r="A160" t="s">
        <v>11</v>
      </c>
      <c r="B160">
        <v>-14.327176147336349</v>
      </c>
      <c r="C160">
        <v>1.8484864259493103</v>
      </c>
      <c r="D160">
        <v>-14.757606332020273</v>
      </c>
      <c r="E160">
        <v>4.9999999999999998E-7</v>
      </c>
      <c r="F160">
        <v>1.8484864259493103</v>
      </c>
      <c r="G160">
        <v>-14.757606332020273</v>
      </c>
    </row>
    <row r="161" spans="1:7" x14ac:dyDescent="0.2">
      <c r="A161" t="s">
        <v>12</v>
      </c>
      <c r="B161">
        <v>-8.8052617611453154</v>
      </c>
      <c r="C161">
        <v>3.55115623331324</v>
      </c>
      <c r="D161">
        <v>-9.0697975222097664</v>
      </c>
      <c r="E161">
        <v>4.9999999999999998E-7</v>
      </c>
      <c r="F161">
        <v>3.55115623331324</v>
      </c>
      <c r="G161">
        <v>-9.0697975222097664</v>
      </c>
    </row>
    <row r="162" spans="1:7" x14ac:dyDescent="0.2">
      <c r="A162" t="s">
        <v>13</v>
      </c>
      <c r="B162">
        <v>-12.407530970186171</v>
      </c>
      <c r="C162">
        <v>2.3224296496113328</v>
      </c>
      <c r="D162">
        <v>-12.780289411350561</v>
      </c>
      <c r="E162">
        <v>4.9999999999999998E-7</v>
      </c>
      <c r="F162">
        <v>2.3224296496113328</v>
      </c>
      <c r="G162">
        <v>-12.780289411350561</v>
      </c>
    </row>
    <row r="163" spans="1:7" x14ac:dyDescent="0.2">
      <c r="A163" t="s">
        <v>14</v>
      </c>
      <c r="B163">
        <v>-17.947546840281042</v>
      </c>
      <c r="C163">
        <v>2.3763472105525372</v>
      </c>
      <c r="D163">
        <v>-18.486743526469745</v>
      </c>
      <c r="E163">
        <v>4.9999999999999998E-7</v>
      </c>
      <c r="F163">
        <v>2.3763472105525372</v>
      </c>
      <c r="G163">
        <v>-18.486743526469745</v>
      </c>
    </row>
    <row r="164" spans="1:7" x14ac:dyDescent="0.2">
      <c r="A164" t="s">
        <v>16</v>
      </c>
      <c r="B164">
        <v>-21.544943553506158</v>
      </c>
      <c r="C164">
        <v>3.3156257362515356</v>
      </c>
      <c r="D164">
        <v>-22.192216535800334</v>
      </c>
      <c r="E164">
        <v>4.9999999999999998E-7</v>
      </c>
      <c r="F164">
        <v>3.3156257362515356</v>
      </c>
      <c r="G164">
        <v>-22.192216535800334</v>
      </c>
    </row>
    <row r="165" spans="1:7" x14ac:dyDescent="0.2">
      <c r="A165" t="s">
        <v>244</v>
      </c>
      <c r="B165">
        <v>-4.7831664682960291</v>
      </c>
      <c r="C165">
        <v>1.6998669914752291</v>
      </c>
      <c r="D165">
        <v>-4.9268667484594282</v>
      </c>
      <c r="E165">
        <v>4.9999999999999998E-7</v>
      </c>
      <c r="F165">
        <v>1.6998669914752291</v>
      </c>
      <c r="G165">
        <v>-4.9268667484594282</v>
      </c>
    </row>
    <row r="166" spans="1:7" x14ac:dyDescent="0.2">
      <c r="A166" t="s">
        <v>245</v>
      </c>
      <c r="B166">
        <v>-8.4344914830238356</v>
      </c>
      <c r="C166">
        <v>3.5290019269737227</v>
      </c>
      <c r="D166">
        <v>-8.6878882228571701</v>
      </c>
      <c r="E166">
        <v>4.9999999999999998E-7</v>
      </c>
      <c r="F166">
        <v>3.5290019269737227</v>
      </c>
      <c r="G166">
        <v>-8.6878882228571701</v>
      </c>
    </row>
    <row r="167" spans="1:7" x14ac:dyDescent="0.2">
      <c r="A167" t="s">
        <v>246</v>
      </c>
      <c r="B167">
        <v>-16.189863649944979</v>
      </c>
      <c r="C167">
        <v>2.1661600335886377</v>
      </c>
      <c r="D167">
        <v>-16.676254403376802</v>
      </c>
      <c r="E167">
        <v>4.9999999999999998E-7</v>
      </c>
      <c r="F167">
        <v>2.1661600335886377</v>
      </c>
      <c r="G167">
        <v>-16.676254403376802</v>
      </c>
    </row>
    <row r="168" spans="1:7" x14ac:dyDescent="0.2">
      <c r="A168" t="s">
        <v>493</v>
      </c>
      <c r="B168">
        <v>-39.781907490675792</v>
      </c>
      <c r="C168">
        <v>3.504217821086236</v>
      </c>
      <c r="D168">
        <v>-40.977072093399954</v>
      </c>
      <c r="E168">
        <v>4.9999999999999998E-7</v>
      </c>
      <c r="F168">
        <v>3.504217821086236</v>
      </c>
      <c r="G168">
        <v>-40.977072093399954</v>
      </c>
    </row>
    <row r="169" spans="1:7" x14ac:dyDescent="0.2">
      <c r="A169" t="s">
        <v>494</v>
      </c>
      <c r="B169">
        <v>-14.103198925998377</v>
      </c>
      <c r="C169">
        <v>1.9739981563034861</v>
      </c>
      <c r="D169">
        <v>-14.52690018128588</v>
      </c>
      <c r="E169">
        <v>4.9999999999999998E-7</v>
      </c>
      <c r="F169">
        <v>1.9739981563034861</v>
      </c>
      <c r="G169">
        <v>-14.52690018128588</v>
      </c>
    </row>
    <row r="170" spans="1:7" x14ac:dyDescent="0.2">
      <c r="A170" t="s">
        <v>495</v>
      </c>
      <c r="B170">
        <v>-14.958434049548517</v>
      </c>
      <c r="C170">
        <v>2.0607031919504371</v>
      </c>
      <c r="D170">
        <v>-15.407829063912633</v>
      </c>
      <c r="E170">
        <v>4.9999999999999998E-7</v>
      </c>
      <c r="F170">
        <v>2.0607031919504371</v>
      </c>
      <c r="G170">
        <v>-15.407829063912633</v>
      </c>
    </row>
    <row r="171" spans="1:7" x14ac:dyDescent="0.2">
      <c r="A171" t="s">
        <v>247</v>
      </c>
      <c r="B171">
        <v>-9.546595736132355</v>
      </c>
      <c r="C171">
        <v>2.5900305775201939</v>
      </c>
      <c r="D171">
        <v>-9.8334033333552142</v>
      </c>
      <c r="E171">
        <v>4.9999999999999998E-7</v>
      </c>
      <c r="F171">
        <v>2.5900305775201939</v>
      </c>
      <c r="G171">
        <v>-9.8334033333552142</v>
      </c>
    </row>
    <row r="172" spans="1:7" x14ac:dyDescent="0.2">
      <c r="A172" t="s">
        <v>496</v>
      </c>
      <c r="B172">
        <v>20.264831669336012</v>
      </c>
      <c r="C172">
        <v>30.816741386250229</v>
      </c>
      <c r="D172">
        <v>20.873646354680865</v>
      </c>
      <c r="E172">
        <v>0</v>
      </c>
      <c r="F172">
        <v>30.816741386250229</v>
      </c>
      <c r="G172">
        <v>20.873646354680865</v>
      </c>
    </row>
    <row r="173" spans="1:7" x14ac:dyDescent="0.2">
      <c r="A173" t="s">
        <v>497</v>
      </c>
      <c r="B173">
        <v>14.790683091043576</v>
      </c>
      <c r="C173">
        <v>19.369299204186909</v>
      </c>
      <c r="D173">
        <v>15.235038377040594</v>
      </c>
      <c r="E173">
        <v>0</v>
      </c>
      <c r="F173">
        <v>19.369299204186909</v>
      </c>
      <c r="G173">
        <v>15.235038377040594</v>
      </c>
    </row>
    <row r="174" spans="1:7" x14ac:dyDescent="0.2">
      <c r="A174" t="s">
        <v>498</v>
      </c>
      <c r="B174">
        <v>10.778544269297663</v>
      </c>
      <c r="C174">
        <v>15.077606838591484</v>
      </c>
      <c r="D174">
        <v>11.102363195843086</v>
      </c>
      <c r="E174">
        <v>0</v>
      </c>
      <c r="F174">
        <v>15.077606838591484</v>
      </c>
      <c r="G174">
        <v>11.102363195843086</v>
      </c>
    </row>
    <row r="175" spans="1:7" x14ac:dyDescent="0.2">
      <c r="A175" t="s">
        <v>499</v>
      </c>
      <c r="B175">
        <v>10.698504750971541</v>
      </c>
      <c r="C175">
        <v>14.953338267194427</v>
      </c>
      <c r="D175">
        <v>11.01991905679472</v>
      </c>
      <c r="E175">
        <v>0</v>
      </c>
      <c r="F175">
        <v>14.953338267194427</v>
      </c>
      <c r="G175">
        <v>11.01991905679472</v>
      </c>
    </row>
    <row r="176" spans="1:7" x14ac:dyDescent="0.2">
      <c r="A176" t="s">
        <v>500</v>
      </c>
      <c r="B176">
        <v>22.302458703728259</v>
      </c>
      <c r="C176">
        <v>32.44759088179574</v>
      </c>
      <c r="D176">
        <v>22.972489651908933</v>
      </c>
      <c r="E176">
        <v>0</v>
      </c>
      <c r="F176">
        <v>32.44759088179574</v>
      </c>
      <c r="G176">
        <v>22.972489651908933</v>
      </c>
    </row>
    <row r="177" spans="1:7" x14ac:dyDescent="0.2">
      <c r="A177" t="s">
        <v>501</v>
      </c>
      <c r="B177">
        <v>15.797988351146106</v>
      </c>
      <c r="C177">
        <v>23.794033209768958</v>
      </c>
      <c r="D177">
        <v>16.272606026931609</v>
      </c>
      <c r="E177">
        <v>0</v>
      </c>
      <c r="F177">
        <v>23.794033209768958</v>
      </c>
      <c r="G177">
        <v>16.272606026931609</v>
      </c>
    </row>
    <row r="178" spans="1:7" x14ac:dyDescent="0.2">
      <c r="A178" t="s">
        <v>52</v>
      </c>
      <c r="B178">
        <v>24.855639282819979</v>
      </c>
      <c r="C178">
        <v>65.56312386464397</v>
      </c>
      <c r="D178">
        <v>25.602375226939035</v>
      </c>
      <c r="E178">
        <v>0</v>
      </c>
      <c r="F178">
        <v>110.35544764652325</v>
      </c>
      <c r="G178">
        <v>29.618425106830983</v>
      </c>
    </row>
    <row r="179" spans="1:7" x14ac:dyDescent="0.2">
      <c r="A179" t="s">
        <v>53</v>
      </c>
      <c r="B179">
        <v>10.124799186148879</v>
      </c>
      <c r="C179">
        <v>34.637860381751175</v>
      </c>
      <c r="D179">
        <v>10.428977702470947</v>
      </c>
      <c r="E179">
        <v>0</v>
      </c>
      <c r="F179">
        <v>57.049236397422838</v>
      </c>
      <c r="G179">
        <v>8.1374121930015466</v>
      </c>
    </row>
    <row r="180" spans="1:7" x14ac:dyDescent="0.2">
      <c r="A180" t="s">
        <v>54</v>
      </c>
      <c r="B180">
        <v>14.970728028077321</v>
      </c>
      <c r="C180">
        <v>171.96066575209383</v>
      </c>
      <c r="D180">
        <v>15.420492389435866</v>
      </c>
      <c r="E180">
        <v>0</v>
      </c>
      <c r="F180">
        <v>297.5815330184854</v>
      </c>
      <c r="G180">
        <v>-18.693511388785659</v>
      </c>
    </row>
    <row r="181" spans="1:7" x14ac:dyDescent="0.2">
      <c r="A181" t="s">
        <v>55</v>
      </c>
      <c r="B181">
        <v>34.096351805166691</v>
      </c>
      <c r="C181">
        <v>62.325189793292644</v>
      </c>
      <c r="D181">
        <v>35.120705722060109</v>
      </c>
      <c r="E181">
        <v>0</v>
      </c>
      <c r="F181">
        <v>102.81605745751766</v>
      </c>
      <c r="G181">
        <v>47.851896098351247</v>
      </c>
    </row>
    <row r="182" spans="1:7" x14ac:dyDescent="0.2">
      <c r="A182" t="s">
        <v>56</v>
      </c>
      <c r="B182">
        <v>30.028905864533414</v>
      </c>
      <c r="C182">
        <v>59.021332910555827</v>
      </c>
      <c r="D182">
        <v>30.931061834712526</v>
      </c>
      <c r="E182">
        <v>0</v>
      </c>
      <c r="F182">
        <v>99.163473768091961</v>
      </c>
      <c r="G182">
        <v>42.409660920585232</v>
      </c>
    </row>
    <row r="183" spans="1:7" x14ac:dyDescent="0.2">
      <c r="A183" t="s">
        <v>57</v>
      </c>
      <c r="B183">
        <v>31.825425505087249</v>
      </c>
      <c r="C183">
        <v>69.86696186286602</v>
      </c>
      <c r="D183">
        <v>32.78155416833021</v>
      </c>
      <c r="E183">
        <v>0</v>
      </c>
      <c r="F183">
        <v>118.71575339212602</v>
      </c>
      <c r="G183">
        <v>43.788093418804095</v>
      </c>
    </row>
    <row r="184" spans="1:7" x14ac:dyDescent="0.2">
      <c r="A184" t="s">
        <v>58</v>
      </c>
      <c r="B184">
        <v>5.9547243767696267</v>
      </c>
      <c r="C184">
        <v>46.091175796548853</v>
      </c>
      <c r="D184">
        <v>6.1336216756425328</v>
      </c>
      <c r="E184">
        <v>0</v>
      </c>
      <c r="F184">
        <v>71.997746337033561</v>
      </c>
      <c r="G184">
        <v>-8.7328217334451832</v>
      </c>
    </row>
    <row r="185" spans="1:7" x14ac:dyDescent="0.2">
      <c r="A185" t="s">
        <v>59</v>
      </c>
      <c r="B185">
        <v>27.659836841601187</v>
      </c>
      <c r="C185">
        <v>54.154537836626965</v>
      </c>
      <c r="D185">
        <v>28.490819064310234</v>
      </c>
      <c r="E185">
        <v>0</v>
      </c>
      <c r="F185">
        <v>88.443938183094232</v>
      </c>
      <c r="G185">
        <v>36.592750929294589</v>
      </c>
    </row>
    <row r="186" spans="1:7" x14ac:dyDescent="0.2">
      <c r="A186" t="s">
        <v>60</v>
      </c>
      <c r="B186">
        <v>-35.419821488859228</v>
      </c>
      <c r="C186">
        <v>35.031470600980519</v>
      </c>
      <c r="D186">
        <v>-36.483936297537404</v>
      </c>
      <c r="E186">
        <v>4.9999999999999998E-7</v>
      </c>
      <c r="F186">
        <v>57.72532341604709</v>
      </c>
      <c r="G186">
        <v>-86.764988296025905</v>
      </c>
    </row>
    <row r="187" spans="1:7" x14ac:dyDescent="0.2">
      <c r="A187" t="s">
        <v>229</v>
      </c>
      <c r="B187">
        <v>30.483453996433443</v>
      </c>
      <c r="C187">
        <v>67.905418922057009</v>
      </c>
      <c r="D187">
        <v>31.399265919073073</v>
      </c>
      <c r="E187">
        <v>0</v>
      </c>
      <c r="F187">
        <v>117.36728320469149</v>
      </c>
      <c r="G187">
        <v>43.609953385416048</v>
      </c>
    </row>
    <row r="188" spans="1:7" x14ac:dyDescent="0.2">
      <c r="A188" t="s">
        <v>502</v>
      </c>
      <c r="B188">
        <v>38.59602238553375</v>
      </c>
      <c r="C188">
        <v>60.012041940630219</v>
      </c>
      <c r="D188">
        <v>39.755559538747207</v>
      </c>
      <c r="E188">
        <v>0</v>
      </c>
      <c r="F188">
        <v>95.637514101275116</v>
      </c>
      <c r="G188">
        <v>54.71115153682544</v>
      </c>
    </row>
    <row r="189" spans="1:7" x14ac:dyDescent="0.2">
      <c r="A189" t="s">
        <v>503</v>
      </c>
      <c r="B189">
        <v>72.935400465309655</v>
      </c>
      <c r="C189">
        <v>169.97847297238584</v>
      </c>
      <c r="D189">
        <v>75.126592753967017</v>
      </c>
      <c r="E189">
        <v>0</v>
      </c>
      <c r="F189">
        <v>264.32512227686863</v>
      </c>
      <c r="G189">
        <v>72.685608878030067</v>
      </c>
    </row>
    <row r="190" spans="1:7" x14ac:dyDescent="0.2">
      <c r="A190" t="s">
        <v>278</v>
      </c>
      <c r="B190">
        <v>21.5254625495228</v>
      </c>
      <c r="C190">
        <v>44.460621292764642</v>
      </c>
      <c r="D190">
        <v>22.172150265602884</v>
      </c>
      <c r="E190">
        <v>0</v>
      </c>
      <c r="F190">
        <v>67.44839164043448</v>
      </c>
      <c r="G190">
        <v>22.416582482786172</v>
      </c>
    </row>
    <row r="191" spans="1:7" x14ac:dyDescent="0.2">
      <c r="A191" t="s">
        <v>504</v>
      </c>
      <c r="B191">
        <v>27.873703669905108</v>
      </c>
      <c r="C191">
        <v>62.466965012151277</v>
      </c>
      <c r="D191">
        <v>28.711111076297104</v>
      </c>
      <c r="E191">
        <v>0</v>
      </c>
      <c r="F191">
        <v>92.861603098731308</v>
      </c>
      <c r="G191">
        <v>24.661000162159219</v>
      </c>
    </row>
    <row r="192" spans="1:7" x14ac:dyDescent="0.2">
      <c r="A192" t="s">
        <v>505</v>
      </c>
      <c r="B192">
        <v>45.600062519796822</v>
      </c>
      <c r="C192">
        <v>78.358445132758533</v>
      </c>
      <c r="D192">
        <v>46.970021479619042</v>
      </c>
      <c r="E192">
        <v>0</v>
      </c>
      <c r="F192">
        <v>119.56642691109873</v>
      </c>
      <c r="G192">
        <v>56.148999751925814</v>
      </c>
    </row>
    <row r="193" spans="1:7" x14ac:dyDescent="0.2">
      <c r="A193" t="s">
        <v>506</v>
      </c>
      <c r="B193">
        <v>30.532526816903911</v>
      </c>
      <c r="C193">
        <v>54.766788298082901</v>
      </c>
      <c r="D193">
        <v>31.449813030287288</v>
      </c>
      <c r="E193">
        <v>0</v>
      </c>
      <c r="F193">
        <v>54.766788298082901</v>
      </c>
      <c r="G193">
        <v>31.449813030287288</v>
      </c>
    </row>
    <row r="194" spans="1:7" x14ac:dyDescent="0.2">
      <c r="A194" t="s">
        <v>507</v>
      </c>
      <c r="B194">
        <v>32.540481696522825</v>
      </c>
      <c r="C194">
        <v>73.458866907932659</v>
      </c>
      <c r="D194">
        <v>33.518092734615784</v>
      </c>
      <c r="E194">
        <v>0</v>
      </c>
      <c r="F194">
        <v>73.458866907932659</v>
      </c>
      <c r="G194">
        <v>33.518092734615784</v>
      </c>
    </row>
    <row r="195" spans="1:7" x14ac:dyDescent="0.2">
      <c r="A195" t="s">
        <v>508</v>
      </c>
      <c r="B195">
        <v>27.436570484156164</v>
      </c>
      <c r="C195">
        <v>61.755323925419972</v>
      </c>
      <c r="D195">
        <v>28.260845133894762</v>
      </c>
      <c r="E195">
        <v>0</v>
      </c>
      <c r="F195">
        <v>61.755323925419972</v>
      </c>
      <c r="G195">
        <v>28.260845133894762</v>
      </c>
    </row>
    <row r="196" spans="1:7" x14ac:dyDescent="0.2">
      <c r="A196" t="s">
        <v>509</v>
      </c>
      <c r="B196">
        <v>40.024396448131938</v>
      </c>
      <c r="C196">
        <v>139.26106652967871</v>
      </c>
      <c r="D196">
        <v>41.226846126831184</v>
      </c>
      <c r="E196">
        <v>0</v>
      </c>
      <c r="F196">
        <v>139.26106652967871</v>
      </c>
      <c r="G196">
        <v>41.226846126831184</v>
      </c>
    </row>
    <row r="197" spans="1:7" x14ac:dyDescent="0.2">
      <c r="A197" t="s">
        <v>510</v>
      </c>
      <c r="B197">
        <v>14.241973892158539</v>
      </c>
      <c r="C197">
        <v>56.243033997043902</v>
      </c>
      <c r="D197">
        <v>14.669844352437979</v>
      </c>
      <c r="E197">
        <v>0</v>
      </c>
      <c r="F197">
        <v>56.243033997043902</v>
      </c>
      <c r="G197">
        <v>14.669844352437979</v>
      </c>
    </row>
    <row r="198" spans="1:7" x14ac:dyDescent="0.2">
      <c r="A198" t="s">
        <v>511</v>
      </c>
      <c r="B198">
        <v>16.484019610999241</v>
      </c>
      <c r="C198">
        <v>86.950084658102398</v>
      </c>
      <c r="D198">
        <v>16.979247667982051</v>
      </c>
      <c r="E198">
        <v>0</v>
      </c>
      <c r="F198">
        <v>86.950084658102398</v>
      </c>
      <c r="G198">
        <v>16.979247667982051</v>
      </c>
    </row>
    <row r="199" spans="1:7" x14ac:dyDescent="0.2">
      <c r="A199" t="s">
        <v>512</v>
      </c>
      <c r="B199">
        <v>19.128215757296868</v>
      </c>
      <c r="C199">
        <v>46.462191878410337</v>
      </c>
      <c r="D199">
        <v>19.702883183481749</v>
      </c>
      <c r="E199">
        <v>0</v>
      </c>
      <c r="F199">
        <v>46.462191878410337</v>
      </c>
      <c r="G199">
        <v>19.702883183481749</v>
      </c>
    </row>
    <row r="200" spans="1:7" x14ac:dyDescent="0.2">
      <c r="A200" t="s">
        <v>513</v>
      </c>
      <c r="B200">
        <v>32.641828092264504</v>
      </c>
      <c r="C200">
        <v>47.577347448285551</v>
      </c>
      <c r="D200">
        <v>33.622483871860432</v>
      </c>
      <c r="E200">
        <v>0</v>
      </c>
      <c r="F200">
        <v>47.577347448285551</v>
      </c>
      <c r="G200">
        <v>33.622483871860432</v>
      </c>
    </row>
    <row r="201" spans="1:7" x14ac:dyDescent="0.2">
      <c r="A201" t="s">
        <v>514</v>
      </c>
      <c r="B201">
        <v>40.823667472879848</v>
      </c>
      <c r="C201">
        <v>82.599858611892685</v>
      </c>
      <c r="D201">
        <v>42.050129585798985</v>
      </c>
      <c r="E201">
        <v>0</v>
      </c>
      <c r="F201">
        <v>82.599858611892685</v>
      </c>
      <c r="G201">
        <v>42.050129585798985</v>
      </c>
    </row>
    <row r="202" spans="1:7" x14ac:dyDescent="0.2">
      <c r="A202" t="s">
        <v>0</v>
      </c>
      <c r="B202">
        <v>142.84497776301282</v>
      </c>
      <c r="C202">
        <v>344.57306291148342</v>
      </c>
      <c r="D202">
        <v>147.13645778164411</v>
      </c>
      <c r="E202">
        <v>0</v>
      </c>
      <c r="F202">
        <v>488.56479292965281</v>
      </c>
      <c r="G202">
        <v>89.662264179768982</v>
      </c>
    </row>
    <row r="203" spans="1:7" x14ac:dyDescent="0.2">
      <c r="A203" t="s">
        <v>10</v>
      </c>
      <c r="B203">
        <v>20.850938837325607</v>
      </c>
      <c r="C203">
        <v>77.784113432463982</v>
      </c>
      <c r="D203">
        <v>21.477361892524229</v>
      </c>
      <c r="E203">
        <v>0</v>
      </c>
      <c r="F203">
        <v>103.712353996388</v>
      </c>
      <c r="G203">
        <v>-10.050266025781363</v>
      </c>
    </row>
    <row r="204" spans="1:7" x14ac:dyDescent="0.2">
      <c r="A204" t="s">
        <v>515</v>
      </c>
      <c r="B204">
        <v>21.439558519853026</v>
      </c>
      <c r="C204">
        <v>66.254054724144268</v>
      </c>
      <c r="D204">
        <v>22.08366542817479</v>
      </c>
      <c r="E204">
        <v>0</v>
      </c>
      <c r="F204">
        <v>91.63616180324496</v>
      </c>
      <c r="G204">
        <v>2.3939466159611644</v>
      </c>
    </row>
    <row r="205" spans="1:7" x14ac:dyDescent="0.2">
      <c r="A205" t="s">
        <v>516</v>
      </c>
      <c r="B205">
        <v>51.415128151889341</v>
      </c>
      <c r="C205">
        <v>97.886303677010787</v>
      </c>
      <c r="D205">
        <v>52.959788654306614</v>
      </c>
      <c r="E205">
        <v>0</v>
      </c>
      <c r="F205">
        <v>141.40934751271485</v>
      </c>
      <c r="G205">
        <v>50.639449978076442</v>
      </c>
    </row>
    <row r="206" spans="1:7" x14ac:dyDescent="0.2">
      <c r="A206" t="s">
        <v>1</v>
      </c>
      <c r="B206">
        <v>-20.05407191165818</v>
      </c>
      <c r="C206">
        <v>29.062874905731999</v>
      </c>
      <c r="D206">
        <v>-20.65655475878954</v>
      </c>
      <c r="E206">
        <v>4.1546242380832269E-7</v>
      </c>
      <c r="F206">
        <v>36.279845343847171</v>
      </c>
      <c r="G206">
        <v>-64.173696661363607</v>
      </c>
    </row>
    <row r="207" spans="1:7" x14ac:dyDescent="0.2">
      <c r="A207" t="s">
        <v>517</v>
      </c>
      <c r="B207">
        <v>35.330175094179069</v>
      </c>
      <c r="C207">
        <v>71.915134235732438</v>
      </c>
      <c r="D207">
        <v>36.391596663532084</v>
      </c>
      <c r="E207">
        <v>0</v>
      </c>
      <c r="F207">
        <v>97.601797024438568</v>
      </c>
      <c r="G207">
        <v>25.82975193679756</v>
      </c>
    </row>
    <row r="208" spans="1:7" x14ac:dyDescent="0.2">
      <c r="A208" t="s">
        <v>518</v>
      </c>
      <c r="B208">
        <v>39.41887997056925</v>
      </c>
      <c r="C208">
        <v>76.640678069147924</v>
      </c>
      <c r="D208">
        <v>40.603138167109961</v>
      </c>
      <c r="E208">
        <v>0</v>
      </c>
      <c r="F208">
        <v>106.93857546051886</v>
      </c>
      <c r="G208">
        <v>34.128035267070771</v>
      </c>
    </row>
    <row r="209" spans="1:7" x14ac:dyDescent="0.2">
      <c r="A209" t="s">
        <v>33</v>
      </c>
      <c r="B209">
        <v>64.694163130422965</v>
      </c>
      <c r="C209">
        <v>133.95520606278646</v>
      </c>
      <c r="D209">
        <v>66.637764597860553</v>
      </c>
      <c r="E209">
        <v>0</v>
      </c>
      <c r="F209">
        <v>182.49412975425898</v>
      </c>
      <c r="G209">
        <v>46.485421796916874</v>
      </c>
    </row>
    <row r="210" spans="1:7" x14ac:dyDescent="0.2">
      <c r="A210" t="s">
        <v>34</v>
      </c>
      <c r="B210">
        <v>12.670770301762454</v>
      </c>
      <c r="C210">
        <v>40.620626045371608</v>
      </c>
      <c r="D210">
        <v>13.051437220699523</v>
      </c>
      <c r="E210">
        <v>0</v>
      </c>
      <c r="F210">
        <v>52.977711939511572</v>
      </c>
      <c r="G210">
        <v>-2.7233021105965598</v>
      </c>
    </row>
    <row r="211" spans="1:7" x14ac:dyDescent="0.2">
      <c r="A211" t="s">
        <v>35</v>
      </c>
      <c r="B211">
        <v>26.904427432076172</v>
      </c>
      <c r="C211">
        <v>79.530576953997951</v>
      </c>
      <c r="D211">
        <v>27.712714951494767</v>
      </c>
      <c r="E211">
        <v>0</v>
      </c>
      <c r="F211">
        <v>102.35553186521754</v>
      </c>
      <c r="G211">
        <v>-2.3376994388145653</v>
      </c>
    </row>
    <row r="212" spans="1:7" x14ac:dyDescent="0.2">
      <c r="A212" t="s">
        <v>36</v>
      </c>
      <c r="B212">
        <v>-13.52138734318727</v>
      </c>
      <c r="C212">
        <v>152.40184370155484</v>
      </c>
      <c r="D212">
        <v>-13.927609280536242</v>
      </c>
      <c r="E212">
        <v>8.3735075362965618E-8</v>
      </c>
      <c r="F212">
        <v>198.88432525607081</v>
      </c>
      <c r="G212">
        <v>-137.16905889491446</v>
      </c>
    </row>
    <row r="213" spans="1:7" x14ac:dyDescent="0.2">
      <c r="A213" t="s">
        <v>37</v>
      </c>
      <c r="B213">
        <v>13.540788226410008</v>
      </c>
      <c r="C213">
        <v>69.388195413193671</v>
      </c>
      <c r="D213">
        <v>13.947593022911597</v>
      </c>
      <c r="E213">
        <v>0</v>
      </c>
      <c r="F213">
        <v>91.736960908783232</v>
      </c>
      <c r="G213">
        <v>-20.275685232477187</v>
      </c>
    </row>
    <row r="214" spans="1:7" x14ac:dyDescent="0.2">
      <c r="A214" t="s">
        <v>519</v>
      </c>
      <c r="B214">
        <v>-256.17297243575638</v>
      </c>
      <c r="C214">
        <v>16.038950738583903</v>
      </c>
      <c r="D214">
        <v>-263.86915615700229</v>
      </c>
      <c r="E214">
        <v>4.9999999999999998E-7</v>
      </c>
      <c r="F214">
        <v>23.58046464610501</v>
      </c>
      <c r="G214">
        <v>-586.70916330533203</v>
      </c>
    </row>
    <row r="215" spans="1:7" x14ac:dyDescent="0.2">
      <c r="A215" t="s">
        <v>520</v>
      </c>
      <c r="B215">
        <v>-92.034234728539786</v>
      </c>
      <c r="C215">
        <v>88.003133307171851</v>
      </c>
      <c r="D215">
        <v>-94.799211737551701</v>
      </c>
      <c r="E215">
        <v>4.9999999999999998E-7</v>
      </c>
      <c r="F215">
        <v>119.87728096416396</v>
      </c>
      <c r="G215">
        <v>-270.10105478823772</v>
      </c>
    </row>
    <row r="216" spans="1:7" x14ac:dyDescent="0.2">
      <c r="A216" t="s">
        <v>521</v>
      </c>
      <c r="B216">
        <v>56.730773676366198</v>
      </c>
      <c r="C216">
        <v>80.307869915610326</v>
      </c>
      <c r="D216">
        <v>58.435131683810667</v>
      </c>
      <c r="E216">
        <v>0</v>
      </c>
      <c r="F216">
        <v>113.6513204970968</v>
      </c>
      <c r="G216">
        <v>66.98947935443924</v>
      </c>
    </row>
    <row r="217" spans="1:7" x14ac:dyDescent="0.2">
      <c r="A217" t="s">
        <v>522</v>
      </c>
      <c r="B217">
        <v>67.74347561851252</v>
      </c>
      <c r="C217">
        <v>106.80844509782884</v>
      </c>
      <c r="D217">
        <v>69.778687332373408</v>
      </c>
      <c r="E217">
        <v>0</v>
      </c>
      <c r="F217">
        <v>151.79370312005571</v>
      </c>
      <c r="G217">
        <v>72.796886531525047</v>
      </c>
    </row>
    <row r="218" spans="1:7" x14ac:dyDescent="0.2">
      <c r="A218" t="s">
        <v>523</v>
      </c>
      <c r="B218">
        <v>-15.289767236741946</v>
      </c>
      <c r="C218">
        <v>59.500646416540164</v>
      </c>
      <c r="D218">
        <v>-15.749116467030332</v>
      </c>
      <c r="E218">
        <v>2.0929124376641569E-7</v>
      </c>
      <c r="F218">
        <v>82.927903292543576</v>
      </c>
      <c r="G218">
        <v>-77.604924068410796</v>
      </c>
    </row>
    <row r="219" spans="1:7" x14ac:dyDescent="0.2">
      <c r="A219" t="s">
        <v>524</v>
      </c>
      <c r="B219">
        <v>2.4350762381689459</v>
      </c>
      <c r="C219">
        <v>82.007676346452243</v>
      </c>
      <c r="D219">
        <v>2.5082330350238071</v>
      </c>
      <c r="E219">
        <v>0</v>
      </c>
      <c r="F219">
        <v>114.56387552381371</v>
      </c>
      <c r="G219">
        <v>-55.034937051260918</v>
      </c>
    </row>
    <row r="220" spans="1:7" x14ac:dyDescent="0.2">
      <c r="A220" t="s">
        <v>525</v>
      </c>
      <c r="B220">
        <v>-50.131814572074902</v>
      </c>
      <c r="C220">
        <v>50.721868363227635</v>
      </c>
      <c r="D220">
        <v>-51.637920589261704</v>
      </c>
      <c r="E220">
        <v>4.9999999999999998E-7</v>
      </c>
      <c r="F220">
        <v>66.997577950330111</v>
      </c>
      <c r="G220">
        <v>-151.36997140208112</v>
      </c>
    </row>
    <row r="221" spans="1:7" x14ac:dyDescent="0.2">
      <c r="A221" t="s">
        <v>526</v>
      </c>
      <c r="B221">
        <v>59.41931804642109</v>
      </c>
      <c r="C221">
        <v>107.28130717345695</v>
      </c>
      <c r="D221">
        <v>61.204447773137602</v>
      </c>
      <c r="E221">
        <v>0</v>
      </c>
      <c r="F221">
        <v>150.04293773602211</v>
      </c>
      <c r="G221">
        <v>51.745638119443328</v>
      </c>
    </row>
    <row r="222" spans="1:7" x14ac:dyDescent="0.2">
      <c r="A222" t="s">
        <v>527</v>
      </c>
      <c r="B222">
        <v>70.233551935229514</v>
      </c>
      <c r="C222">
        <v>91.530226639802805</v>
      </c>
      <c r="D222">
        <v>72.343572808820099</v>
      </c>
      <c r="E222">
        <v>0</v>
      </c>
      <c r="F222">
        <v>128.47008064349657</v>
      </c>
      <c r="G222">
        <v>87.538552467040176</v>
      </c>
    </row>
    <row r="223" spans="1:7" x14ac:dyDescent="0.2">
      <c r="A223" t="s">
        <v>528</v>
      </c>
      <c r="B223">
        <v>33.383994864471312</v>
      </c>
      <c r="C223">
        <v>111.45725742327936</v>
      </c>
      <c r="D223">
        <v>34.386947499884613</v>
      </c>
      <c r="E223">
        <v>0</v>
      </c>
      <c r="F223">
        <v>158.44037126415043</v>
      </c>
      <c r="G223">
        <v>-5.9762897466300728</v>
      </c>
    </row>
    <row r="224" spans="1:7" x14ac:dyDescent="0.2">
      <c r="A224" t="s">
        <v>529</v>
      </c>
      <c r="B224">
        <v>-5.5964609523867708</v>
      </c>
      <c r="C224">
        <v>107.27551584208301</v>
      </c>
      <c r="D224">
        <v>-5.7645949724155567</v>
      </c>
      <c r="E224">
        <v>5.0996013104369576E-8</v>
      </c>
      <c r="F224">
        <v>151.07064169646287</v>
      </c>
      <c r="G224">
        <v>-90.081594562180015</v>
      </c>
    </row>
    <row r="225" spans="1:7" x14ac:dyDescent="0.2">
      <c r="A225" t="s">
        <v>530</v>
      </c>
      <c r="B225">
        <v>34.531632137092053</v>
      </c>
      <c r="C225">
        <v>71.096720781308548</v>
      </c>
      <c r="D225">
        <v>35.569063145502547</v>
      </c>
      <c r="E225">
        <v>0</v>
      </c>
      <c r="F225">
        <v>101.28215411270612</v>
      </c>
      <c r="G225">
        <v>25.489817491589175</v>
      </c>
    </row>
    <row r="226" spans="1:7" x14ac:dyDescent="0.2">
      <c r="A226" t="s">
        <v>531</v>
      </c>
      <c r="B226">
        <v>-544.61263912863183</v>
      </c>
      <c r="C226">
        <v>86.940963117624705</v>
      </c>
      <c r="D226">
        <v>-560.97439223550055</v>
      </c>
      <c r="E226">
        <v>4.9999999999999998E-7</v>
      </c>
      <c r="F226">
        <v>125.03904193286444</v>
      </c>
      <c r="G226">
        <v>-1257.1803826357068</v>
      </c>
    </row>
    <row r="227" spans="1:7" x14ac:dyDescent="0.2">
      <c r="A227" t="s">
        <v>270</v>
      </c>
      <c r="B227">
        <v>36.272130561983488</v>
      </c>
      <c r="C227">
        <v>55.50188822042513</v>
      </c>
      <c r="D227">
        <v>37.361851222643935</v>
      </c>
      <c r="E227">
        <v>0</v>
      </c>
      <c r="F227">
        <v>78.793495752442027</v>
      </c>
      <c r="G227">
        <v>40.094750625159442</v>
      </c>
    </row>
    <row r="228" spans="1:7" x14ac:dyDescent="0.2">
      <c r="A228" t="s">
        <v>532</v>
      </c>
      <c r="B228">
        <v>18.435701692395014</v>
      </c>
      <c r="C228">
        <v>56.494610694636322</v>
      </c>
      <c r="D228">
        <v>18.989563974999154</v>
      </c>
      <c r="E228">
        <v>0</v>
      </c>
      <c r="F228">
        <v>71.359389440818177</v>
      </c>
      <c r="G228">
        <v>-8.6513766405901613</v>
      </c>
    </row>
    <row r="229" spans="1:7" x14ac:dyDescent="0.2">
      <c r="A229" t="s">
        <v>533</v>
      </c>
      <c r="B229">
        <v>15.722803939477227</v>
      </c>
      <c r="C229">
        <v>35.256271633540926</v>
      </c>
      <c r="D229">
        <v>16.195162856113882</v>
      </c>
      <c r="E229">
        <v>0</v>
      </c>
      <c r="F229">
        <v>43.782905709468942</v>
      </c>
      <c r="G229">
        <v>3.1192069083631933</v>
      </c>
    </row>
    <row r="230" spans="1:7" x14ac:dyDescent="0.2">
      <c r="A230" t="s">
        <v>534</v>
      </c>
      <c r="B230">
        <v>49.503414466311746</v>
      </c>
      <c r="C230">
        <v>84.958043632951615</v>
      </c>
      <c r="D230">
        <v>50.990641510364028</v>
      </c>
      <c r="E230">
        <v>0</v>
      </c>
      <c r="F230">
        <v>118.66124106219191</v>
      </c>
      <c r="G230">
        <v>46.197449438100726</v>
      </c>
    </row>
    <row r="231" spans="1:7" x14ac:dyDescent="0.2">
      <c r="A231" t="s">
        <v>535</v>
      </c>
      <c r="B231">
        <v>9.0740674793916263</v>
      </c>
      <c r="C231">
        <v>37.008470591848123</v>
      </c>
      <c r="D231">
        <v>9.3466789487295721</v>
      </c>
      <c r="E231">
        <v>0</v>
      </c>
      <c r="F231">
        <v>41.353465670746864</v>
      </c>
      <c r="G231">
        <v>-17.658356580136889</v>
      </c>
    </row>
    <row r="232" spans="1:7" x14ac:dyDescent="0.2">
      <c r="A232" t="s">
        <v>259</v>
      </c>
      <c r="B232">
        <v>31.741293500895146</v>
      </c>
      <c r="C232">
        <v>71.224914186369048</v>
      </c>
      <c r="D232">
        <v>32.694894593196715</v>
      </c>
      <c r="E232">
        <v>0</v>
      </c>
      <c r="F232">
        <v>94.526056407480922</v>
      </c>
      <c r="G232">
        <v>12.328681054268717</v>
      </c>
    </row>
    <row r="233" spans="1:7" x14ac:dyDescent="0.2">
      <c r="A233" t="s">
        <v>536</v>
      </c>
      <c r="B233">
        <v>29.414816298210695</v>
      </c>
      <c r="C233">
        <v>74.169120632494113</v>
      </c>
      <c r="D233">
        <v>30.298523225624749</v>
      </c>
      <c r="E233">
        <v>0</v>
      </c>
      <c r="F233">
        <v>100.33562270711643</v>
      </c>
      <c r="G233">
        <v>6.7450148311735987</v>
      </c>
    </row>
    <row r="234" spans="1:7" x14ac:dyDescent="0.2">
      <c r="A234" t="s">
        <v>537</v>
      </c>
      <c r="B234">
        <v>36.50712369540323</v>
      </c>
      <c r="C234">
        <v>71.340232230091928</v>
      </c>
      <c r="D234">
        <v>37.603904235608482</v>
      </c>
      <c r="E234">
        <v>0</v>
      </c>
      <c r="F234">
        <v>97.072685261677549</v>
      </c>
      <c r="G234">
        <v>25.101852175194441</v>
      </c>
    </row>
    <row r="235" spans="1:7" x14ac:dyDescent="0.2">
      <c r="A235" t="s">
        <v>538</v>
      </c>
      <c r="B235">
        <v>54.54177177589812</v>
      </c>
      <c r="C235">
        <v>78.867416757366357</v>
      </c>
      <c r="D235">
        <v>56.180365777749138</v>
      </c>
      <c r="E235">
        <v>0</v>
      </c>
      <c r="F235">
        <v>109.06939556523086</v>
      </c>
      <c r="G235">
        <v>60.670353667516665</v>
      </c>
    </row>
    <row r="236" spans="1:7" x14ac:dyDescent="0.2">
      <c r="A236" t="s">
        <v>539</v>
      </c>
      <c r="B236">
        <v>21.13825327028577</v>
      </c>
      <c r="C236">
        <v>38.164822577670321</v>
      </c>
      <c r="D236">
        <v>21.77330808956474</v>
      </c>
      <c r="E236">
        <v>0</v>
      </c>
      <c r="F236">
        <v>45.496933015165439</v>
      </c>
      <c r="G236">
        <v>10.528368336378277</v>
      </c>
    </row>
    <row r="237" spans="1:7" x14ac:dyDescent="0.2">
      <c r="A237" t="s">
        <v>269</v>
      </c>
      <c r="B237">
        <v>9.3039953211805742</v>
      </c>
      <c r="C237">
        <v>33.241862634746639</v>
      </c>
      <c r="D237">
        <v>9.5835144939199051</v>
      </c>
      <c r="E237">
        <v>0</v>
      </c>
      <c r="F237">
        <v>40.088911991078447</v>
      </c>
      <c r="G237">
        <v>-10.382231065684014</v>
      </c>
    </row>
    <row r="238" spans="1:7" x14ac:dyDescent="0.2">
      <c r="A238" t="s">
        <v>540</v>
      </c>
      <c r="B238">
        <v>-50.02681807410346</v>
      </c>
      <c r="C238">
        <v>45.42323192421776</v>
      </c>
      <c r="D238">
        <v>-51.529769690063645</v>
      </c>
      <c r="E238">
        <v>4.9999999999999998E-7</v>
      </c>
      <c r="F238">
        <v>58.547513285044253</v>
      </c>
      <c r="G238">
        <v>-148.28555718625054</v>
      </c>
    </row>
    <row r="239" spans="1:7" x14ac:dyDescent="0.2">
      <c r="A239" t="s">
        <v>541</v>
      </c>
      <c r="B239">
        <v>-5.3944835599649936</v>
      </c>
      <c r="C239">
        <v>47.424003019805355</v>
      </c>
      <c r="D239">
        <v>-5.5565495896635131</v>
      </c>
      <c r="E239">
        <v>1.0487904176126746E-7</v>
      </c>
      <c r="F239">
        <v>63.110939747873601</v>
      </c>
      <c r="G239">
        <v>-49.914238880395544</v>
      </c>
    </row>
    <row r="240" spans="1:7" x14ac:dyDescent="0.2">
      <c r="A240" t="s">
        <v>542</v>
      </c>
      <c r="B240">
        <v>-4.043844535261087</v>
      </c>
      <c r="C240">
        <v>21.224846100272231</v>
      </c>
      <c r="D240">
        <v>-4.165333426878373</v>
      </c>
      <c r="E240">
        <v>1.6405293323838992E-7</v>
      </c>
      <c r="F240">
        <v>22.770145599159999</v>
      </c>
      <c r="G240">
        <v>-31.395570224317282</v>
      </c>
    </row>
    <row r="241" spans="1:7" x14ac:dyDescent="0.2">
      <c r="A241" t="s">
        <v>543</v>
      </c>
      <c r="B241">
        <v>8.9021806557047043</v>
      </c>
      <c r="C241">
        <v>34.591497181601447</v>
      </c>
      <c r="D241">
        <v>9.1696281432151459</v>
      </c>
      <c r="E241">
        <v>0</v>
      </c>
      <c r="F241">
        <v>44.662386875858381</v>
      </c>
      <c r="G241">
        <v>-9.5709334336210414</v>
      </c>
    </row>
    <row r="242" spans="1:7" x14ac:dyDescent="0.2">
      <c r="A242" t="s">
        <v>544</v>
      </c>
      <c r="B242">
        <v>69.783247742246061</v>
      </c>
      <c r="C242">
        <v>107.22616857440734</v>
      </c>
      <c r="D242">
        <v>71.879740163686932</v>
      </c>
      <c r="E242">
        <v>0</v>
      </c>
      <c r="F242">
        <v>153.63791550239097</v>
      </c>
      <c r="G242">
        <v>78.232201631536697</v>
      </c>
    </row>
    <row r="243" spans="1:7" x14ac:dyDescent="0.2">
      <c r="A243" t="s">
        <v>545</v>
      </c>
      <c r="B243">
        <v>31.804324836857731</v>
      </c>
      <c r="C243">
        <v>51.405214637152149</v>
      </c>
      <c r="D243">
        <v>32.759819574445729</v>
      </c>
      <c r="E243">
        <v>0</v>
      </c>
      <c r="F243">
        <v>68.184933657028552</v>
      </c>
      <c r="G243">
        <v>28.408090836711541</v>
      </c>
    </row>
    <row r="244" spans="1:7" x14ac:dyDescent="0.2">
      <c r="A244" t="s">
        <v>546</v>
      </c>
      <c r="B244">
        <v>-4.6323265687409352</v>
      </c>
      <c r="C244">
        <v>21.714303706927137</v>
      </c>
      <c r="D244">
        <v>-4.7714951781022501</v>
      </c>
      <c r="E244">
        <v>1.801529641909065E-7</v>
      </c>
      <c r="F244">
        <v>21.714303706927137</v>
      </c>
      <c r="G244">
        <v>-34.78873391447015</v>
      </c>
    </row>
    <row r="245" spans="1:7" x14ac:dyDescent="0.2">
      <c r="A245" t="s">
        <v>547</v>
      </c>
      <c r="B245">
        <v>18.148982056454738</v>
      </c>
      <c r="C245">
        <v>35.030679640256409</v>
      </c>
      <c r="D245">
        <v>18.694230444416895</v>
      </c>
      <c r="E245">
        <v>0</v>
      </c>
      <c r="F245">
        <v>46.784952318826726</v>
      </c>
      <c r="G245">
        <v>11.933861022468225</v>
      </c>
    </row>
    <row r="246" spans="1:7" x14ac:dyDescent="0.2">
      <c r="A246" t="s">
        <v>548</v>
      </c>
      <c r="B246">
        <v>45.177952948742629</v>
      </c>
      <c r="C246">
        <v>67.48482744329975</v>
      </c>
      <c r="D246">
        <v>46.535230505142621</v>
      </c>
      <c r="E246">
        <v>0</v>
      </c>
      <c r="F246">
        <v>93.538005112875311</v>
      </c>
      <c r="G246">
        <v>48.845531975232348</v>
      </c>
    </row>
    <row r="247" spans="1:7" x14ac:dyDescent="0.2">
      <c r="A247" t="s">
        <v>549</v>
      </c>
      <c r="B247">
        <v>0.54422130353884113</v>
      </c>
      <c r="C247">
        <v>1.4784117292601016</v>
      </c>
      <c r="D247">
        <v>0.5605712997824972</v>
      </c>
      <c r="E247">
        <v>0</v>
      </c>
      <c r="F247">
        <v>1.4784117292601016</v>
      </c>
      <c r="G247">
        <v>0.5605712997824972</v>
      </c>
    </row>
    <row r="248" spans="1:7" x14ac:dyDescent="0.2">
      <c r="A248" t="s">
        <v>261</v>
      </c>
      <c r="B248">
        <v>65.204669822224702</v>
      </c>
      <c r="C248">
        <v>85.466129581691717</v>
      </c>
      <c r="D248">
        <v>67.163608400574788</v>
      </c>
      <c r="E248">
        <v>0</v>
      </c>
      <c r="F248">
        <v>85.466129581691717</v>
      </c>
      <c r="G248">
        <v>67.163608400574788</v>
      </c>
    </row>
    <row r="249" spans="1:7" x14ac:dyDescent="0.2">
      <c r="A249" t="s">
        <v>32</v>
      </c>
      <c r="B249">
        <v>50.693109995779793</v>
      </c>
      <c r="C249">
        <v>72.884165055863946</v>
      </c>
      <c r="D249">
        <v>52.21607896561008</v>
      </c>
      <c r="E249">
        <v>0</v>
      </c>
      <c r="F249">
        <v>92.269351795089548</v>
      </c>
      <c r="G249">
        <v>-11.071078395404131</v>
      </c>
    </row>
    <row r="250" spans="1:7" x14ac:dyDescent="0.2">
      <c r="A250" t="s">
        <v>550</v>
      </c>
      <c r="B250">
        <v>69.412753169181698</v>
      </c>
      <c r="C250">
        <v>119.33874162162145</v>
      </c>
      <c r="D250">
        <v>71.498114852376006</v>
      </c>
      <c r="E250">
        <v>0</v>
      </c>
      <c r="F250">
        <v>119.33874162162145</v>
      </c>
      <c r="G250">
        <v>71.498114852376006</v>
      </c>
    </row>
    <row r="251" spans="1:7" x14ac:dyDescent="0.2">
      <c r="A251" t="s">
        <v>50</v>
      </c>
      <c r="B251">
        <v>85.307023014355565</v>
      </c>
      <c r="C251">
        <v>107.2197928365435</v>
      </c>
      <c r="D251">
        <v>87.869894950409162</v>
      </c>
      <c r="E251">
        <v>0</v>
      </c>
      <c r="F251">
        <v>146.74913933122559</v>
      </c>
      <c r="G251">
        <v>69.349547292010186</v>
      </c>
    </row>
    <row r="252" spans="1:7" x14ac:dyDescent="0.2">
      <c r="A252" t="s">
        <v>61</v>
      </c>
      <c r="B252">
        <v>119.4361915719596</v>
      </c>
      <c r="C252">
        <v>149.11604021547876</v>
      </c>
      <c r="D252">
        <v>123.02440333592405</v>
      </c>
      <c r="E252">
        <v>0</v>
      </c>
      <c r="F252">
        <v>149.11604021547876</v>
      </c>
      <c r="G252">
        <v>123.02440333592405</v>
      </c>
    </row>
    <row r="253" spans="1:7" x14ac:dyDescent="0.2">
      <c r="A253" t="s">
        <v>68</v>
      </c>
      <c r="B253">
        <v>61.806845116562236</v>
      </c>
      <c r="C253">
        <v>88.513849648173263</v>
      </c>
      <c r="D253">
        <v>63.663703124355948</v>
      </c>
      <c r="E253">
        <v>0</v>
      </c>
      <c r="F253">
        <v>88.513849648173263</v>
      </c>
      <c r="G253">
        <v>63.663703124355948</v>
      </c>
    </row>
    <row r="254" spans="1:7" x14ac:dyDescent="0.2">
      <c r="A254" t="s">
        <v>79</v>
      </c>
      <c r="B254">
        <v>37.858998008817707</v>
      </c>
      <c r="C254">
        <v>69.216063709774545</v>
      </c>
      <c r="D254">
        <v>38.996392798782182</v>
      </c>
      <c r="E254">
        <v>0</v>
      </c>
      <c r="F254">
        <v>69.216063709774545</v>
      </c>
      <c r="G254">
        <v>38.996392798782182</v>
      </c>
    </row>
    <row r="255" spans="1:7" x14ac:dyDescent="0.2">
      <c r="A255" t="s">
        <v>80</v>
      </c>
      <c r="B255">
        <v>49.587928280820847</v>
      </c>
      <c r="C255">
        <v>65.701605356378423</v>
      </c>
      <c r="D255">
        <v>51.077694366510741</v>
      </c>
      <c r="E255">
        <v>0</v>
      </c>
      <c r="F255">
        <v>65.701605356378423</v>
      </c>
      <c r="G255">
        <v>51.077694366510741</v>
      </c>
    </row>
    <row r="256" spans="1:7" x14ac:dyDescent="0.2">
      <c r="A256" t="s">
        <v>97</v>
      </c>
      <c r="B256">
        <v>73.23611175050533</v>
      </c>
      <c r="C256">
        <v>98.794175492826412</v>
      </c>
      <c r="D256">
        <v>75.436338283782305</v>
      </c>
      <c r="E256">
        <v>0</v>
      </c>
      <c r="F256">
        <v>130.99205898211594</v>
      </c>
      <c r="G256">
        <v>84.276384074740221</v>
      </c>
    </row>
    <row r="257" spans="1:7" x14ac:dyDescent="0.2">
      <c r="A257" t="s">
        <v>100</v>
      </c>
      <c r="B257">
        <v>58.981417939499359</v>
      </c>
      <c r="C257">
        <v>110.73822928493132</v>
      </c>
      <c r="D257">
        <v>60.753391869012205</v>
      </c>
      <c r="E257">
        <v>0</v>
      </c>
      <c r="F257">
        <v>115.19090725873042</v>
      </c>
      <c r="G257">
        <v>-234.70295462650375</v>
      </c>
    </row>
    <row r="258" spans="1:7" x14ac:dyDescent="0.2">
      <c r="A258" t="s">
        <v>15</v>
      </c>
      <c r="B258">
        <v>37.843291693771114</v>
      </c>
      <c r="C258">
        <v>61.655477252781829</v>
      </c>
      <c r="D258">
        <v>38.980214620193422</v>
      </c>
      <c r="E258">
        <v>0</v>
      </c>
      <c r="F258">
        <v>61.655477252781829</v>
      </c>
      <c r="G258">
        <v>38.980214620193422</v>
      </c>
    </row>
    <row r="259" spans="1:7" x14ac:dyDescent="0.2">
      <c r="A259" t="s">
        <v>243</v>
      </c>
      <c r="B259">
        <v>42.782357874856132</v>
      </c>
      <c r="C259">
        <v>76.239041547803211</v>
      </c>
      <c r="D259">
        <v>44.067664763800302</v>
      </c>
      <c r="E259">
        <v>0</v>
      </c>
      <c r="F259">
        <v>76.239041547803211</v>
      </c>
      <c r="G259">
        <v>44.067664763800302</v>
      </c>
    </row>
    <row r="260" spans="1:7" x14ac:dyDescent="0.2">
      <c r="A260" t="s">
        <v>262</v>
      </c>
      <c r="B260">
        <v>-6.9307299008538843</v>
      </c>
      <c r="C260">
        <v>3.516411829616076</v>
      </c>
      <c r="D260">
        <v>-7.1389492540984207</v>
      </c>
      <c r="E260">
        <v>4.9999999999999998E-7</v>
      </c>
      <c r="F260">
        <v>3.516411829616076</v>
      </c>
      <c r="G260">
        <v>-7.1389492540984207</v>
      </c>
    </row>
    <row r="261" spans="1:7" x14ac:dyDescent="0.2">
      <c r="A261" t="s">
        <v>263</v>
      </c>
      <c r="B261">
        <v>-4.8289664493060132</v>
      </c>
      <c r="C261">
        <v>3.0103163123082233</v>
      </c>
      <c r="D261">
        <v>-4.9740426945641332</v>
      </c>
      <c r="E261">
        <v>4.9999999999999998E-7</v>
      </c>
      <c r="F261">
        <v>3.0103163123082233</v>
      </c>
      <c r="G261">
        <v>-4.9740426945641332</v>
      </c>
    </row>
    <row r="262" spans="1:7" x14ac:dyDescent="0.2">
      <c r="A262" t="s">
        <v>264</v>
      </c>
      <c r="B262">
        <v>-11.748709653643756</v>
      </c>
      <c r="C262">
        <v>3.2081874087533908</v>
      </c>
      <c r="D262">
        <v>-12.101675179718889</v>
      </c>
      <c r="E262">
        <v>4.9999999999999998E-7</v>
      </c>
      <c r="F262">
        <v>3.2081874087533908</v>
      </c>
      <c r="G262">
        <v>-12.101675179718889</v>
      </c>
    </row>
    <row r="263" spans="1:7" x14ac:dyDescent="0.2">
      <c r="A263" t="s">
        <v>551</v>
      </c>
      <c r="B263">
        <v>-10.985774063887597</v>
      </c>
      <c r="C263">
        <v>2.4258188987036173</v>
      </c>
      <c r="D263">
        <v>-11.315818778253316</v>
      </c>
      <c r="E263">
        <v>4.9999999999999998E-7</v>
      </c>
      <c r="F263">
        <v>2.4258188987036173</v>
      </c>
      <c r="G263">
        <v>-11.315818778253316</v>
      </c>
    </row>
    <row r="264" spans="1:7" x14ac:dyDescent="0.2">
      <c r="A264" t="s">
        <v>265</v>
      </c>
      <c r="B264">
        <v>-6.4129634417100219</v>
      </c>
      <c r="C264">
        <v>1.650314750437992</v>
      </c>
      <c r="D264">
        <v>-6.6056275794437997</v>
      </c>
      <c r="E264">
        <v>4.9999999999999998E-7</v>
      </c>
      <c r="F264">
        <v>1.650314750437992</v>
      </c>
      <c r="G264">
        <v>-6.6056275794437997</v>
      </c>
    </row>
    <row r="265" spans="1:7" x14ac:dyDescent="0.2">
      <c r="A265" t="s">
        <v>266</v>
      </c>
      <c r="B265">
        <v>-14.339554041369949</v>
      </c>
      <c r="C265">
        <v>2.1635060361259448</v>
      </c>
      <c r="D265">
        <v>-14.770356094114966</v>
      </c>
      <c r="E265">
        <v>4.9999999999999998E-7</v>
      </c>
      <c r="F265">
        <v>2.1635060361259448</v>
      </c>
      <c r="G265">
        <v>-14.770356094114966</v>
      </c>
    </row>
    <row r="266" spans="1:7" x14ac:dyDescent="0.2">
      <c r="A266" t="s">
        <v>249</v>
      </c>
      <c r="B266">
        <v>-8.6579745580437226</v>
      </c>
      <c r="C266">
        <v>3.0996441992404526</v>
      </c>
      <c r="D266">
        <v>-8.9180853816759367</v>
      </c>
      <c r="E266">
        <v>4.9999999999999998E-7</v>
      </c>
      <c r="F266">
        <v>3.5672974820664245</v>
      </c>
      <c r="G266">
        <v>-11.454864776905112</v>
      </c>
    </row>
    <row r="267" spans="1:7" x14ac:dyDescent="0.2">
      <c r="A267" t="s">
        <v>250</v>
      </c>
      <c r="B267">
        <v>-5.3140729903014474</v>
      </c>
      <c r="C267">
        <v>2.814982929860038</v>
      </c>
      <c r="D267">
        <v>-5.4737232518126486</v>
      </c>
      <c r="E267">
        <v>4.9999999999999998E-7</v>
      </c>
      <c r="F267">
        <v>4.372881712201413</v>
      </c>
      <c r="G267">
        <v>-5.9880007972302352</v>
      </c>
    </row>
    <row r="268" spans="1:7" x14ac:dyDescent="0.2">
      <c r="A268" t="s">
        <v>251</v>
      </c>
      <c r="B268">
        <v>-10.703564012050283</v>
      </c>
      <c r="C268">
        <v>3.2450698342769133</v>
      </c>
      <c r="D268">
        <v>-11.025130312841492</v>
      </c>
      <c r="E268">
        <v>4.9999999999999998E-7</v>
      </c>
      <c r="F268">
        <v>4.1042627444937185</v>
      </c>
      <c r="G268">
        <v>-13.733487349621729</v>
      </c>
    </row>
    <row r="269" spans="1:7" x14ac:dyDescent="0.2">
      <c r="A269" t="s">
        <v>253</v>
      </c>
      <c r="B269">
        <v>-6.083189928099892</v>
      </c>
      <c r="C269">
        <v>3.1975501136660456</v>
      </c>
      <c r="D269">
        <v>-6.265946707055682</v>
      </c>
      <c r="E269">
        <v>4.9999999999999998E-7</v>
      </c>
      <c r="F269">
        <v>3.7594449754980013</v>
      </c>
      <c r="G269">
        <v>-8.069925912235103</v>
      </c>
    </row>
    <row r="270" spans="1:7" x14ac:dyDescent="0.2">
      <c r="A270" t="s">
        <v>254</v>
      </c>
      <c r="B270">
        <v>-7.7021582421736738</v>
      </c>
      <c r="C270">
        <v>2.2775611168523038</v>
      </c>
      <c r="D270">
        <v>-7.9335535541703068</v>
      </c>
      <c r="E270">
        <v>4.9999999999999998E-7</v>
      </c>
      <c r="F270">
        <v>2.5233240314339174</v>
      </c>
      <c r="G270">
        <v>-10.240569221925815</v>
      </c>
    </row>
    <row r="271" spans="1:7" x14ac:dyDescent="0.2">
      <c r="A271" t="s">
        <v>552</v>
      </c>
      <c r="B271">
        <v>-522.66987696609215</v>
      </c>
      <c r="C271">
        <v>1038.9175612753381</v>
      </c>
      <c r="D271">
        <v>-538.37240545863574</v>
      </c>
      <c r="E271">
        <v>3.4132747739048902E-7</v>
      </c>
      <c r="F271">
        <v>2151.371506066725</v>
      </c>
      <c r="G271">
        <v>-687.75043384580704</v>
      </c>
    </row>
    <row r="272" spans="1:7" x14ac:dyDescent="0.2">
      <c r="A272" t="s">
        <v>255</v>
      </c>
      <c r="B272">
        <v>-3.0390220222450086</v>
      </c>
      <c r="C272">
        <v>2.6952282714914038</v>
      </c>
      <c r="D272">
        <v>-3.1303231130420688</v>
      </c>
      <c r="E272">
        <v>4.9999999999999998E-7</v>
      </c>
      <c r="F272">
        <v>3.036032084832756</v>
      </c>
      <c r="G272">
        <v>-4.2459069591751302</v>
      </c>
    </row>
    <row r="273" spans="1:7" x14ac:dyDescent="0.2">
      <c r="A273" t="s">
        <v>256</v>
      </c>
      <c r="B273">
        <v>-6.1877560932869153</v>
      </c>
      <c r="C273">
        <v>2.4277068710677887</v>
      </c>
      <c r="D273">
        <v>-6.3736543450165648</v>
      </c>
      <c r="E273">
        <v>4.9999999999999998E-7</v>
      </c>
      <c r="F273">
        <v>2.7660741185534854</v>
      </c>
      <c r="G273">
        <v>-8.2356276490376814</v>
      </c>
    </row>
    <row r="274" spans="1:7" x14ac:dyDescent="0.2">
      <c r="A274" t="s">
        <v>760</v>
      </c>
      <c r="B274"/>
      <c r="C274">
        <v>43.377000000000002</v>
      </c>
      <c r="D274"/>
      <c r="E274">
        <v>4.9999999999999998E-7</v>
      </c>
      <c r="F274">
        <v>43.377000000000002</v>
      </c>
      <c r="G274">
        <v>43.377000000000002</v>
      </c>
    </row>
    <row r="275" spans="1:7" x14ac:dyDescent="0.2">
      <c r="A275" t="s">
        <v>761</v>
      </c>
      <c r="B275"/>
      <c r="C275">
        <v>17.571999999999999</v>
      </c>
      <c r="D275"/>
      <c r="E275">
        <v>4.9999999999999998E-7</v>
      </c>
      <c r="F275">
        <v>17.571999999999999</v>
      </c>
      <c r="G275">
        <v>-2.5182797704851811</v>
      </c>
    </row>
    <row r="276" spans="1:7" x14ac:dyDescent="0.2">
      <c r="A276" t="s">
        <v>252</v>
      </c>
      <c r="B276">
        <v>-6.1535369983996224</v>
      </c>
      <c r="C276">
        <v>1.6113229152058888</v>
      </c>
      <c r="D276">
        <v>-6.3384072086519723</v>
      </c>
      <c r="E276">
        <v>4.9999999999999998E-7</v>
      </c>
      <c r="F276">
        <v>1.9332569152058887</v>
      </c>
      <c r="G276">
        <v>-8.0039057396168012</v>
      </c>
    </row>
    <row r="277" spans="1:7" x14ac:dyDescent="0.2">
      <c r="A277" t="s">
        <v>553</v>
      </c>
      <c r="B277">
        <v>12.274157900475107</v>
      </c>
      <c r="C277">
        <v>31.522290924271129</v>
      </c>
      <c r="D277">
        <v>12.642909425382083</v>
      </c>
      <c r="E277">
        <v>0</v>
      </c>
      <c r="F277">
        <v>40.074314867967146</v>
      </c>
      <c r="G277">
        <v>2.3155519264935029</v>
      </c>
    </row>
    <row r="278" spans="1:7" x14ac:dyDescent="0.2">
      <c r="A278" t="s">
        <v>554</v>
      </c>
      <c r="B278">
        <v>-8.9916674539248049</v>
      </c>
      <c r="C278">
        <v>22.786706639060334</v>
      </c>
      <c r="D278">
        <v>-9.2618033860169664</v>
      </c>
      <c r="E278">
        <v>2.8899325986667703E-7</v>
      </c>
      <c r="F278">
        <v>27.170502954610491</v>
      </c>
      <c r="G278">
        <v>-34.310312511088469</v>
      </c>
    </row>
    <row r="279" spans="1:7" x14ac:dyDescent="0.2">
      <c r="A279" t="s">
        <v>555</v>
      </c>
      <c r="B279">
        <v>-4.1812775569875074</v>
      </c>
      <c r="C279">
        <v>98.114919374497646</v>
      </c>
      <c r="D279">
        <v>-4.3068953376695358</v>
      </c>
      <c r="E279">
        <v>4.2050566568978181E-8</v>
      </c>
      <c r="F279">
        <v>127.76395921520964</v>
      </c>
      <c r="G279">
        <v>-68.718705583537727</v>
      </c>
    </row>
    <row r="280" spans="1:7" x14ac:dyDescent="0.2">
      <c r="A280" t="s">
        <v>556</v>
      </c>
      <c r="B280">
        <v>-25.418877839367472</v>
      </c>
      <c r="C280">
        <v>36.231881899998548</v>
      </c>
      <c r="D280">
        <v>-26.182535113511559</v>
      </c>
      <c r="E280">
        <v>4.1949498795837727E-7</v>
      </c>
      <c r="F280">
        <v>46.130582031607354</v>
      </c>
      <c r="G280">
        <v>-73.603197676938692</v>
      </c>
    </row>
    <row r="281" spans="1:7" x14ac:dyDescent="0.2">
      <c r="A281" t="s">
        <v>557</v>
      </c>
      <c r="B281">
        <v>2.4906081445823824</v>
      </c>
      <c r="C281">
        <v>30.5728677120286</v>
      </c>
      <c r="D281">
        <v>2.5654332819732693</v>
      </c>
      <c r="E281">
        <v>0</v>
      </c>
      <c r="F281">
        <v>30.5728677120286</v>
      </c>
      <c r="G281">
        <v>2.5654332819732693</v>
      </c>
    </row>
    <row r="282" spans="1:7" x14ac:dyDescent="0.2">
      <c r="A282" t="s">
        <v>558</v>
      </c>
      <c r="B282">
        <v>9.8311242806575514</v>
      </c>
      <c r="C282">
        <v>27.406116734275823</v>
      </c>
      <c r="D282">
        <v>10.126479945741684</v>
      </c>
      <c r="E282">
        <v>0</v>
      </c>
      <c r="F282">
        <v>27.406116734275823</v>
      </c>
      <c r="G282">
        <v>10.126479945741684</v>
      </c>
    </row>
    <row r="283" spans="1:7" x14ac:dyDescent="0.2">
      <c r="A283" t="s">
        <v>559</v>
      </c>
      <c r="B283">
        <v>25.508551751596816</v>
      </c>
      <c r="C283">
        <v>44.26575165643488</v>
      </c>
      <c r="D283">
        <v>26.274903091773542</v>
      </c>
      <c r="E283">
        <v>0</v>
      </c>
      <c r="F283">
        <v>44.26575165643488</v>
      </c>
      <c r="G283">
        <v>26.274903091773542</v>
      </c>
    </row>
    <row r="284" spans="1:7" x14ac:dyDescent="0.2">
      <c r="A284" t="s">
        <v>560</v>
      </c>
      <c r="B284">
        <v>13.84028993536918</v>
      </c>
      <c r="C284">
        <v>34.682861278267964</v>
      </c>
      <c r="D284">
        <v>14.256092637290143</v>
      </c>
      <c r="E284">
        <v>0</v>
      </c>
      <c r="F284">
        <v>34.682861278267964</v>
      </c>
      <c r="G284">
        <v>14.256092637290143</v>
      </c>
    </row>
    <row r="285" spans="1:7" x14ac:dyDescent="0.2">
      <c r="A285" t="s">
        <v>561</v>
      </c>
      <c r="B285">
        <v>2.2663421468742877</v>
      </c>
      <c r="C285">
        <v>38.159632839913158</v>
      </c>
      <c r="D285">
        <v>2.3344296791838155</v>
      </c>
      <c r="E285">
        <v>0</v>
      </c>
      <c r="F285">
        <v>38.159632839913158</v>
      </c>
      <c r="G285">
        <v>2.3344296791838155</v>
      </c>
    </row>
    <row r="286" spans="1:7" x14ac:dyDescent="0.2">
      <c r="A286" t="s">
        <v>18</v>
      </c>
      <c r="B286">
        <v>-9.725943046023497</v>
      </c>
      <c r="C286">
        <v>2.5657549882619404</v>
      </c>
      <c r="D286">
        <v>-10.018138759852528</v>
      </c>
      <c r="E286">
        <v>4.9999999999999998E-7</v>
      </c>
      <c r="F286">
        <v>2.8734500041381965</v>
      </c>
      <c r="G286">
        <v>-9.7104437598525646</v>
      </c>
    </row>
    <row r="287" spans="1:7" x14ac:dyDescent="0.2">
      <c r="A287" t="s">
        <v>562</v>
      </c>
      <c r="B287">
        <v>13.633829190215394</v>
      </c>
      <c r="C287">
        <v>51.202389735345371</v>
      </c>
      <c r="D287">
        <v>14.043429208805556</v>
      </c>
      <c r="E287">
        <v>0</v>
      </c>
      <c r="F287">
        <v>51.202389735345371</v>
      </c>
      <c r="G287">
        <v>14.043429208805556</v>
      </c>
    </row>
    <row r="288" spans="1:7" x14ac:dyDescent="0.2">
      <c r="A288" t="s">
        <v>563</v>
      </c>
      <c r="B288">
        <v>37.201402854583066</v>
      </c>
      <c r="C288">
        <v>78.475178857572431</v>
      </c>
      <c r="D288">
        <v>38.319041566952514</v>
      </c>
      <c r="E288">
        <v>0</v>
      </c>
      <c r="F288">
        <v>78.475178857572431</v>
      </c>
      <c r="G288">
        <v>38.319041566952514</v>
      </c>
    </row>
    <row r="289" spans="1:7" x14ac:dyDescent="0.2">
      <c r="A289" t="s">
        <v>564</v>
      </c>
      <c r="B289">
        <v>8.6583927201614639</v>
      </c>
      <c r="C289">
        <v>38.218855796875253</v>
      </c>
      <c r="D289">
        <v>8.9185161066040823</v>
      </c>
      <c r="E289">
        <v>0</v>
      </c>
      <c r="F289">
        <v>38.218855796875253</v>
      </c>
      <c r="G289">
        <v>8.9185161066040823</v>
      </c>
    </row>
    <row r="290" spans="1:7" x14ac:dyDescent="0.2">
      <c r="A290" t="s">
        <v>565</v>
      </c>
      <c r="B290">
        <v>-3.5129449680981595</v>
      </c>
      <c r="C290">
        <v>31.907983629189662</v>
      </c>
      <c r="D290">
        <v>-3.6184840873114084</v>
      </c>
      <c r="E290">
        <v>1.0185319058980698E-7</v>
      </c>
      <c r="F290">
        <v>42.287668412177979</v>
      </c>
      <c r="G290">
        <v>-29.49029675720913</v>
      </c>
    </row>
    <row r="291" spans="1:7" x14ac:dyDescent="0.2">
      <c r="A291" t="s">
        <v>38</v>
      </c>
      <c r="B291">
        <v>-20.39490866597917</v>
      </c>
      <c r="C291">
        <v>3.6000499098769883</v>
      </c>
      <c r="D291">
        <v>-21.00763124392704</v>
      </c>
      <c r="E291">
        <v>4.9999999999999998E-7</v>
      </c>
      <c r="F291">
        <v>3.7929909098769881</v>
      </c>
      <c r="G291">
        <v>-51.57429168618151</v>
      </c>
    </row>
    <row r="292" spans="1:7" x14ac:dyDescent="0.2">
      <c r="A292" t="s">
        <v>286</v>
      </c>
      <c r="B292">
        <v>-5.3392406312026921</v>
      </c>
      <c r="C292">
        <v>1.5762423726874923</v>
      </c>
      <c r="D292">
        <v>-5.499647002097193</v>
      </c>
      <c r="E292">
        <v>4.9999999999999998E-7</v>
      </c>
      <c r="F292">
        <v>1.5762423726874923</v>
      </c>
      <c r="G292">
        <v>-5.499647002097193</v>
      </c>
    </row>
    <row r="293" spans="1:7" x14ac:dyDescent="0.2">
      <c r="A293" t="s">
        <v>566</v>
      </c>
      <c r="B293">
        <v>-12.581167070857708</v>
      </c>
      <c r="C293">
        <v>2.3651165913667911</v>
      </c>
      <c r="D293">
        <v>-12.959142047235407</v>
      </c>
      <c r="E293">
        <v>4.9999999999999998E-7</v>
      </c>
      <c r="F293">
        <v>2.3651165913667911</v>
      </c>
      <c r="G293">
        <v>-12.959142047235407</v>
      </c>
    </row>
    <row r="294" spans="1:7" x14ac:dyDescent="0.2">
      <c r="A294" t="s">
        <v>39</v>
      </c>
      <c r="B294">
        <v>-20.119521393681072</v>
      </c>
      <c r="C294">
        <v>25.543910122146578</v>
      </c>
      <c r="D294">
        <v>-20.723970534263763</v>
      </c>
      <c r="E294">
        <v>4.4791268241054594E-7</v>
      </c>
      <c r="F294">
        <v>30.119602335348361</v>
      </c>
      <c r="G294">
        <v>-63.360401653050559</v>
      </c>
    </row>
    <row r="295" spans="1:7" x14ac:dyDescent="0.2">
      <c r="A295" t="s">
        <v>289</v>
      </c>
      <c r="B295">
        <v>44.872225946617107</v>
      </c>
      <c r="C295">
        <v>65.138040044069768</v>
      </c>
      <c r="D295">
        <v>46.220318571622769</v>
      </c>
      <c r="E295">
        <v>0</v>
      </c>
      <c r="F295">
        <v>65.138040044069768</v>
      </c>
      <c r="G295">
        <v>46.220318571622769</v>
      </c>
    </row>
    <row r="296" spans="1:7" x14ac:dyDescent="0.2">
      <c r="A296" t="s">
        <v>567</v>
      </c>
      <c r="B296">
        <v>13.516833217108335</v>
      </c>
      <c r="C296">
        <v>46.879236462902128</v>
      </c>
      <c r="D296">
        <v>13.922918335218887</v>
      </c>
      <c r="E296">
        <v>0</v>
      </c>
      <c r="F296">
        <v>46.879236462902128</v>
      </c>
      <c r="G296">
        <v>13.922918335218887</v>
      </c>
    </row>
    <row r="297" spans="1:7" x14ac:dyDescent="0.2">
      <c r="A297" t="s">
        <v>19</v>
      </c>
      <c r="B297">
        <v>-23.886883165371625</v>
      </c>
      <c r="C297">
        <v>3.9727765730644666</v>
      </c>
      <c r="D297">
        <v>-24.604514848451458</v>
      </c>
      <c r="E297">
        <v>4.9999999999999998E-7</v>
      </c>
      <c r="F297">
        <v>4.8416623134283574</v>
      </c>
      <c r="G297">
        <v>-23.735628848451711</v>
      </c>
    </row>
    <row r="298" spans="1:7" x14ac:dyDescent="0.2">
      <c r="A298" t="s">
        <v>568</v>
      </c>
      <c r="B298">
        <v>-26.710988604724097</v>
      </c>
      <c r="C298">
        <v>44.701361182512542</v>
      </c>
      <c r="D298">
        <v>-27.513464657226535</v>
      </c>
      <c r="E298">
        <v>3.8099468270248404E-7</v>
      </c>
      <c r="F298">
        <v>44.701361182512542</v>
      </c>
      <c r="G298">
        <v>-27.513464657226535</v>
      </c>
    </row>
    <row r="299" spans="1:7" x14ac:dyDescent="0.2">
      <c r="A299" t="s">
        <v>248</v>
      </c>
      <c r="B299">
        <v>15.291687622496921</v>
      </c>
      <c r="C299">
        <v>55.522702114007906</v>
      </c>
      <c r="D299">
        <v>15.751094546777944</v>
      </c>
      <c r="E299">
        <v>0</v>
      </c>
      <c r="F299">
        <v>74.420322956436706</v>
      </c>
      <c r="G299">
        <v>-5.93455748100771</v>
      </c>
    </row>
    <row r="300" spans="1:7" x14ac:dyDescent="0.2">
      <c r="A300" t="s">
        <v>569</v>
      </c>
      <c r="B300">
        <v>-0.99628717946644685</v>
      </c>
      <c r="C300">
        <v>30.403533092936811</v>
      </c>
      <c r="D300">
        <v>-1.0262185539568551</v>
      </c>
      <c r="E300">
        <v>3.2651182404690767E-8</v>
      </c>
      <c r="F300">
        <v>30.403533092936811</v>
      </c>
      <c r="G300">
        <v>-1.0262185539568551</v>
      </c>
    </row>
    <row r="301" spans="1:7" x14ac:dyDescent="0.2">
      <c r="A301" t="s">
        <v>570</v>
      </c>
      <c r="B301">
        <v>-12.912082690665674</v>
      </c>
      <c r="C301">
        <v>16.690115145903913</v>
      </c>
      <c r="D301">
        <v>-13.299999338024728</v>
      </c>
      <c r="E301">
        <v>4.4347944537364285E-7</v>
      </c>
      <c r="F301">
        <v>16.690115145903913</v>
      </c>
      <c r="G301">
        <v>-13.299999338024728</v>
      </c>
    </row>
    <row r="302" spans="1:7" x14ac:dyDescent="0.2">
      <c r="A302" t="s">
        <v>571</v>
      </c>
      <c r="B302">
        <v>6.8274189236951148</v>
      </c>
      <c r="C302">
        <v>22.034636182175817</v>
      </c>
      <c r="D302">
        <v>7.0325345136773709</v>
      </c>
      <c r="E302">
        <v>0</v>
      </c>
      <c r="F302">
        <v>22.034636182175817</v>
      </c>
      <c r="G302">
        <v>7.0325345136773709</v>
      </c>
    </row>
    <row r="303" spans="1:7" x14ac:dyDescent="0.2">
      <c r="A303" t="s">
        <v>572</v>
      </c>
      <c r="B303">
        <v>-1.1289509397634161</v>
      </c>
      <c r="C303">
        <v>56.883568675373219</v>
      </c>
      <c r="D303">
        <v>-1.1628679207863513</v>
      </c>
      <c r="E303">
        <v>2.0033407543630132E-8</v>
      </c>
      <c r="F303">
        <v>56.883568675373219</v>
      </c>
      <c r="G303">
        <v>-1.1628679207863513</v>
      </c>
    </row>
    <row r="304" spans="1:7" x14ac:dyDescent="0.2">
      <c r="A304" t="s">
        <v>573</v>
      </c>
      <c r="B304">
        <v>6.4929486107546142</v>
      </c>
      <c r="C304">
        <v>46.673476255896205</v>
      </c>
      <c r="D304">
        <v>6.6880157363996018</v>
      </c>
      <c r="E304">
        <v>0</v>
      </c>
      <c r="F304">
        <v>63.630060497087342</v>
      </c>
      <c r="G304">
        <v>-17.156890589615472</v>
      </c>
    </row>
    <row r="305" spans="1:7" x14ac:dyDescent="0.2">
      <c r="A305" t="s">
        <v>574</v>
      </c>
      <c r="B305">
        <v>4.3158204157098972</v>
      </c>
      <c r="C305">
        <v>53.246910670791088</v>
      </c>
      <c r="D305">
        <v>4.4454802565252161</v>
      </c>
      <c r="E305">
        <v>0</v>
      </c>
      <c r="F305">
        <v>70.304606584636943</v>
      </c>
      <c r="G305">
        <v>-28.294201717214719</v>
      </c>
    </row>
    <row r="306" spans="1:7" x14ac:dyDescent="0.2">
      <c r="A306" t="s">
        <v>41</v>
      </c>
      <c r="B306">
        <v>42.889420518529811</v>
      </c>
      <c r="C306">
        <v>97.46835395147545</v>
      </c>
      <c r="D306">
        <v>44.177943881747439</v>
      </c>
      <c r="E306">
        <v>0</v>
      </c>
      <c r="F306">
        <v>97.46835395147545</v>
      </c>
      <c r="G306">
        <v>44.177943881747439</v>
      </c>
    </row>
    <row r="307" spans="1:7" x14ac:dyDescent="0.2">
      <c r="A307" t="s">
        <v>575</v>
      </c>
      <c r="B307">
        <v>-0.9828734067631385</v>
      </c>
      <c r="C307">
        <v>4.2848449384874199</v>
      </c>
      <c r="D307">
        <v>-1.0124017923740483</v>
      </c>
      <c r="E307">
        <v>1.9111848924760309E-7</v>
      </c>
      <c r="F307">
        <v>4.2848449384874199</v>
      </c>
      <c r="G307">
        <v>-1.0124017923740483</v>
      </c>
    </row>
    <row r="308" spans="1:7" x14ac:dyDescent="0.2">
      <c r="A308" t="s">
        <v>21</v>
      </c>
      <c r="B308">
        <v>-9.3343913508939735</v>
      </c>
      <c r="C308">
        <v>2.8768673291981002</v>
      </c>
      <c r="D308">
        <v>-9.6148237090753366</v>
      </c>
      <c r="E308">
        <v>4.9999999999999998E-7</v>
      </c>
      <c r="F308">
        <v>3.5708667989493184</v>
      </c>
      <c r="G308">
        <v>-8.9208247090751769</v>
      </c>
    </row>
    <row r="309" spans="1:7" x14ac:dyDescent="0.2">
      <c r="A309" t="s">
        <v>83</v>
      </c>
      <c r="B309">
        <v>28.757993712652386</v>
      </c>
      <c r="C309">
        <v>70.093286549385709</v>
      </c>
      <c r="D309">
        <v>29.62196777268915</v>
      </c>
      <c r="E309">
        <v>0</v>
      </c>
      <c r="F309">
        <v>70.093286549385709</v>
      </c>
      <c r="G309">
        <v>29.62196777268915</v>
      </c>
    </row>
    <row r="310" spans="1:7" x14ac:dyDescent="0.2">
      <c r="A310" t="s">
        <v>576</v>
      </c>
      <c r="B310">
        <v>-16.137825110714683</v>
      </c>
      <c r="C310">
        <v>31.061041197572152</v>
      </c>
      <c r="D310">
        <v>-16.622652474555895</v>
      </c>
      <c r="E310">
        <v>3.486024507424459E-7</v>
      </c>
      <c r="F310">
        <v>31.061041197572152</v>
      </c>
      <c r="G310">
        <v>-16.622652474555895</v>
      </c>
    </row>
    <row r="311" spans="1:7" x14ac:dyDescent="0.2">
      <c r="A311" t="s">
        <v>9</v>
      </c>
      <c r="B311">
        <v>26.690305081486088</v>
      </c>
      <c r="C311">
        <v>42.812554644106974</v>
      </c>
      <c r="D311">
        <v>27.492159740586526</v>
      </c>
      <c r="E311">
        <v>0</v>
      </c>
      <c r="F311">
        <v>42.812554644106974</v>
      </c>
      <c r="G311">
        <v>27.492159740586526</v>
      </c>
    </row>
    <row r="312" spans="1:7" x14ac:dyDescent="0.2">
      <c r="A312" t="s">
        <v>258</v>
      </c>
      <c r="B312">
        <v>88.617317487642694</v>
      </c>
      <c r="C312">
        <v>108.57673950662279</v>
      </c>
      <c r="D312">
        <v>91.279640330619088</v>
      </c>
      <c r="E312">
        <v>0</v>
      </c>
      <c r="F312">
        <v>137.20979059688781</v>
      </c>
      <c r="G312">
        <v>43.03669499282271</v>
      </c>
    </row>
    <row r="313" spans="1:7" x14ac:dyDescent="0.2">
      <c r="A313" t="s">
        <v>577</v>
      </c>
      <c r="B313">
        <v>26.682238653778143</v>
      </c>
      <c r="C313">
        <v>38.571139371029929</v>
      </c>
      <c r="D313">
        <v>27.483850973848732</v>
      </c>
      <c r="E313">
        <v>0</v>
      </c>
      <c r="F313">
        <v>38.571139371029929</v>
      </c>
      <c r="G313">
        <v>27.483850973848732</v>
      </c>
    </row>
    <row r="314" spans="1:7" x14ac:dyDescent="0.2">
      <c r="A314" t="s">
        <v>578</v>
      </c>
      <c r="B314">
        <v>58.613988146328687</v>
      </c>
      <c r="C314">
        <v>72.20624253235799</v>
      </c>
      <c r="D314">
        <v>60.374923412527394</v>
      </c>
      <c r="E314">
        <v>0</v>
      </c>
      <c r="F314">
        <v>72.20624253235799</v>
      </c>
      <c r="G314">
        <v>60.374923412527394</v>
      </c>
    </row>
    <row r="315" spans="1:7" x14ac:dyDescent="0.2">
      <c r="A315" t="s">
        <v>579</v>
      </c>
      <c r="B315">
        <v>69.45894530951891</v>
      </c>
      <c r="C315">
        <v>115.67493814298466</v>
      </c>
      <c r="D315">
        <v>71.545694739418607</v>
      </c>
      <c r="E315">
        <v>0</v>
      </c>
      <c r="F315">
        <v>115.67493814298466</v>
      </c>
      <c r="G315">
        <v>71.545694739418607</v>
      </c>
    </row>
    <row r="316" spans="1:7" x14ac:dyDescent="0.2">
      <c r="A316" t="s">
        <v>40</v>
      </c>
      <c r="B316">
        <v>37.681175501632396</v>
      </c>
      <c r="C316">
        <v>59.518676755862522</v>
      </c>
      <c r="D316">
        <v>38.81322798451405</v>
      </c>
      <c r="E316">
        <v>0</v>
      </c>
      <c r="F316">
        <v>59.518676755862522</v>
      </c>
      <c r="G316">
        <v>38.81322798451405</v>
      </c>
    </row>
    <row r="317" spans="1:7" x14ac:dyDescent="0.2">
      <c r="A317" t="s">
        <v>84</v>
      </c>
      <c r="B317">
        <v>71.828108151955391</v>
      </c>
      <c r="C317">
        <v>97.339025968354633</v>
      </c>
      <c r="D317">
        <v>73.986034147936877</v>
      </c>
      <c r="E317">
        <v>0</v>
      </c>
      <c r="F317">
        <v>97.339025968354633</v>
      </c>
      <c r="G317">
        <v>73.986034147936877</v>
      </c>
    </row>
    <row r="318" spans="1:7" x14ac:dyDescent="0.2">
      <c r="A318" t="s">
        <v>580</v>
      </c>
      <c r="B318">
        <v>-8.9033169744642464</v>
      </c>
      <c r="C318">
        <v>16.191005423862649</v>
      </c>
      <c r="D318">
        <v>-9.1707986003065205</v>
      </c>
      <c r="E318">
        <v>3.6159882757421262E-7</v>
      </c>
      <c r="F318">
        <v>20.635515552838157</v>
      </c>
      <c r="G318">
        <v>-30.605680461704349</v>
      </c>
    </row>
    <row r="319" spans="1:7" x14ac:dyDescent="0.2">
      <c r="A319" t="s">
        <v>581</v>
      </c>
      <c r="B319">
        <v>-20.395529728949384</v>
      </c>
      <c r="C319">
        <v>17.411631834338948</v>
      </c>
      <c r="D319">
        <v>-21.008270965441426</v>
      </c>
      <c r="E319">
        <v>4.9999999999999998E-7</v>
      </c>
      <c r="F319">
        <v>17.531586663639438</v>
      </c>
      <c r="G319">
        <v>-60.092298414196776</v>
      </c>
    </row>
    <row r="320" spans="1:7" x14ac:dyDescent="0.2">
      <c r="A320" t="s">
        <v>582</v>
      </c>
      <c r="B320">
        <v>-27.275544737296805</v>
      </c>
      <c r="C320">
        <v>29.526238158345752</v>
      </c>
      <c r="D320">
        <v>-28.094981703653357</v>
      </c>
      <c r="E320">
        <v>4.8758047418884737E-7</v>
      </c>
      <c r="F320">
        <v>35.735714774908168</v>
      </c>
      <c r="G320">
        <v>-80.68266782814085</v>
      </c>
    </row>
    <row r="321" spans="1:7" x14ac:dyDescent="0.2">
      <c r="A321" t="s">
        <v>583</v>
      </c>
      <c r="B321">
        <v>-18.439586465654394</v>
      </c>
      <c r="C321">
        <v>29.128451358262016</v>
      </c>
      <c r="D321">
        <v>-18.993565458184779</v>
      </c>
      <c r="E321">
        <v>3.9469595654381003E-7</v>
      </c>
      <c r="F321">
        <v>38.808855089167025</v>
      </c>
      <c r="G321">
        <v>-58.417260250478712</v>
      </c>
    </row>
    <row r="322" spans="1:7" x14ac:dyDescent="0.2">
      <c r="A322" t="s">
        <v>584</v>
      </c>
      <c r="B322">
        <v>-28.761760936750125</v>
      </c>
      <c r="C322">
        <v>12.24302231307062</v>
      </c>
      <c r="D322">
        <v>-29.625848175193262</v>
      </c>
      <c r="E322">
        <v>4.9999999999999998E-7</v>
      </c>
      <c r="F322">
        <v>12.794217908092177</v>
      </c>
      <c r="G322">
        <v>-71.797989408116138</v>
      </c>
    </row>
    <row r="323" spans="1:7" x14ac:dyDescent="0.2">
      <c r="A323" t="s">
        <v>585</v>
      </c>
      <c r="B323">
        <v>-18.189878397897303</v>
      </c>
      <c r="C323">
        <v>13.583676081846013</v>
      </c>
      <c r="D323">
        <v>-18.736355431310528</v>
      </c>
      <c r="E323">
        <v>4.9999999999999998E-7</v>
      </c>
      <c r="F323">
        <v>13.583676081846013</v>
      </c>
      <c r="G323">
        <v>-51.715979424327735</v>
      </c>
    </row>
    <row r="324" spans="1:7" x14ac:dyDescent="0.2">
      <c r="A324" t="s">
        <v>586</v>
      </c>
      <c r="B324">
        <v>-17.341573218682019</v>
      </c>
      <c r="C324">
        <v>4.4090586666377503</v>
      </c>
      <c r="D324">
        <v>-17.862564688771176</v>
      </c>
      <c r="E324">
        <v>4.9999999999999998E-7</v>
      </c>
      <c r="F324">
        <v>4.4090586666377503</v>
      </c>
      <c r="G324">
        <v>-17.862564688771176</v>
      </c>
    </row>
    <row r="325" spans="1:7" x14ac:dyDescent="0.2">
      <c r="A325" t="s">
        <v>587</v>
      </c>
      <c r="B325">
        <v>-2.2980964872709175</v>
      </c>
      <c r="C325">
        <v>40.41151884169701</v>
      </c>
      <c r="D325">
        <v>-2.3671380126395718</v>
      </c>
      <c r="E325">
        <v>5.533455668558722E-8</v>
      </c>
      <c r="F325">
        <v>40.41151884169701</v>
      </c>
      <c r="G325">
        <v>-2.3671380126395718</v>
      </c>
    </row>
    <row r="326" spans="1:7" x14ac:dyDescent="0.2">
      <c r="A326" t="s">
        <v>588</v>
      </c>
      <c r="B326">
        <v>-10.689874192222632</v>
      </c>
      <c r="C326">
        <v>1.8549315152872594</v>
      </c>
      <c r="D326">
        <v>-11.011029210873097</v>
      </c>
      <c r="E326">
        <v>4.9999999999999998E-7</v>
      </c>
      <c r="F326">
        <v>2.1823825152872596</v>
      </c>
      <c r="G326">
        <v>-10.683578210872705</v>
      </c>
    </row>
    <row r="327" spans="1:7" x14ac:dyDescent="0.2">
      <c r="A327" t="s">
        <v>276</v>
      </c>
      <c r="B327">
        <v>12.038275319594778</v>
      </c>
      <c r="C327">
        <v>34.729122805016715</v>
      </c>
      <c r="D327">
        <v>12.399940243359428</v>
      </c>
      <c r="E327">
        <v>0</v>
      </c>
      <c r="F327">
        <v>52.682811937114096</v>
      </c>
      <c r="G327">
        <v>7.5687490784010665</v>
      </c>
    </row>
    <row r="328" spans="1:7" x14ac:dyDescent="0.2">
      <c r="A328" t="s">
        <v>277</v>
      </c>
      <c r="B328">
        <v>-15.895626446592283</v>
      </c>
      <c r="C328">
        <v>30.137271536081641</v>
      </c>
      <c r="D328">
        <v>-16.373177455717371</v>
      </c>
      <c r="E328">
        <v>3.5203223814511842E-7</v>
      </c>
      <c r="F328">
        <v>30.137271536081641</v>
      </c>
      <c r="G328">
        <v>-16.373177455717371</v>
      </c>
    </row>
    <row r="329" spans="1:7" x14ac:dyDescent="0.2">
      <c r="A329" t="s">
        <v>25</v>
      </c>
      <c r="B329">
        <v>13.897382838991634</v>
      </c>
      <c r="C329">
        <v>56.113653026208901</v>
      </c>
      <c r="D329">
        <v>14.31490077836048</v>
      </c>
      <c r="E329">
        <v>0</v>
      </c>
      <c r="F329">
        <v>72.436398588400607</v>
      </c>
      <c r="G329">
        <v>-12.014141229649201</v>
      </c>
    </row>
    <row r="330" spans="1:7" x14ac:dyDescent="0.2">
      <c r="A330" t="s">
        <v>26</v>
      </c>
      <c r="B330">
        <v>14.119917379767626</v>
      </c>
      <c r="C330">
        <v>31.301511887341576</v>
      </c>
      <c r="D330">
        <v>14.544120906198412</v>
      </c>
      <c r="E330">
        <v>0</v>
      </c>
      <c r="F330">
        <v>41.611624758644389</v>
      </c>
      <c r="G330">
        <v>7.7548553540110587</v>
      </c>
    </row>
    <row r="331" spans="1:7" x14ac:dyDescent="0.2">
      <c r="A331" t="s">
        <v>589</v>
      </c>
      <c r="B331">
        <v>11.686792125990339</v>
      </c>
      <c r="C331">
        <v>33.950651814760313</v>
      </c>
      <c r="D331">
        <v>12.037897468831249</v>
      </c>
      <c r="E331">
        <v>0</v>
      </c>
      <c r="F331">
        <v>33.950651814760313</v>
      </c>
      <c r="G331">
        <v>12.037897468831249</v>
      </c>
    </row>
    <row r="332" spans="1:7" x14ac:dyDescent="0.2">
      <c r="A332" t="s">
        <v>267</v>
      </c>
      <c r="B332">
        <v>-21.071657797857476</v>
      </c>
      <c r="C332">
        <v>31.942676526206053</v>
      </c>
      <c r="D332">
        <v>-21.704711894788812</v>
      </c>
      <c r="E332">
        <v>4.0458095973772866E-7</v>
      </c>
      <c r="F332">
        <v>31.942676526206053</v>
      </c>
      <c r="G332">
        <v>-21.704711894788812</v>
      </c>
    </row>
    <row r="333" spans="1:7" x14ac:dyDescent="0.2">
      <c r="A333" t="s">
        <v>590</v>
      </c>
      <c r="B333">
        <v>8.8153071335975071</v>
      </c>
      <c r="C333">
        <v>31.398023322064692</v>
      </c>
      <c r="D333">
        <v>9.0801446869673885</v>
      </c>
      <c r="E333">
        <v>0</v>
      </c>
      <c r="F333">
        <v>31.398023322064692</v>
      </c>
      <c r="G333">
        <v>9.0801446869673885</v>
      </c>
    </row>
    <row r="334" spans="1:7" x14ac:dyDescent="0.2">
      <c r="A334" t="s">
        <v>591</v>
      </c>
      <c r="B334">
        <v>-4.6625334300468095</v>
      </c>
      <c r="C334">
        <v>1.7587588168110158</v>
      </c>
      <c r="D334">
        <v>-4.802609541679117</v>
      </c>
      <c r="E334">
        <v>4.9999999999999998E-7</v>
      </c>
      <c r="F334">
        <v>1.7587588168110158</v>
      </c>
      <c r="G334">
        <v>-4.802609541679117</v>
      </c>
    </row>
    <row r="335" spans="1:7" x14ac:dyDescent="0.2">
      <c r="A335" t="s">
        <v>592</v>
      </c>
      <c r="B335">
        <v>3.9938022600516789</v>
      </c>
      <c r="C335">
        <v>46.378377933564629</v>
      </c>
      <c r="D335">
        <v>4.1137877356755483</v>
      </c>
      <c r="E335">
        <v>0</v>
      </c>
      <c r="F335">
        <v>58.684663184106022</v>
      </c>
      <c r="G335">
        <v>-26.707060119311937</v>
      </c>
    </row>
    <row r="336" spans="1:7" x14ac:dyDescent="0.2">
      <c r="A336" t="s">
        <v>593</v>
      </c>
      <c r="B336">
        <v>22.663740447554016</v>
      </c>
      <c r="C336">
        <v>42.869271340373871</v>
      </c>
      <c r="D336">
        <v>23.344625353703705</v>
      </c>
      <c r="E336">
        <v>0</v>
      </c>
      <c r="F336">
        <v>42.869271340373871</v>
      </c>
      <c r="G336">
        <v>23.344625353703705</v>
      </c>
    </row>
    <row r="337" spans="1:7" x14ac:dyDescent="0.2">
      <c r="A337" t="s">
        <v>22</v>
      </c>
      <c r="B337">
        <v>-8.5507666539067237</v>
      </c>
      <c r="C337">
        <v>3.2645722241581203</v>
      </c>
      <c r="D337">
        <v>-8.8076566392172264</v>
      </c>
      <c r="E337">
        <v>4.9999999999999998E-7</v>
      </c>
      <c r="F337">
        <v>3.6850486703077974</v>
      </c>
      <c r="G337">
        <v>-8.3871806392173891</v>
      </c>
    </row>
    <row r="338" spans="1:7" x14ac:dyDescent="0.2">
      <c r="A338" t="s">
        <v>594</v>
      </c>
      <c r="B338">
        <v>22.851281834435365</v>
      </c>
      <c r="C338">
        <v>46.467341560043891</v>
      </c>
      <c r="D338">
        <v>23.537801031178056</v>
      </c>
      <c r="E338">
        <v>0</v>
      </c>
      <c r="F338">
        <v>46.467341560043891</v>
      </c>
      <c r="G338">
        <v>23.537801031178056</v>
      </c>
    </row>
    <row r="339" spans="1:7" x14ac:dyDescent="0.2">
      <c r="A339" t="s">
        <v>595</v>
      </c>
      <c r="B339">
        <v>26.635630838956597</v>
      </c>
      <c r="C339">
        <v>92.901233198376744</v>
      </c>
      <c r="D339">
        <v>27.435842924247137</v>
      </c>
      <c r="E339">
        <v>0</v>
      </c>
      <c r="F339">
        <v>92.901233198376744</v>
      </c>
      <c r="G339">
        <v>27.435842924247137</v>
      </c>
    </row>
    <row r="340" spans="1:7" x14ac:dyDescent="0.2">
      <c r="A340" t="s">
        <v>596</v>
      </c>
      <c r="B340">
        <v>4.3987541261760814</v>
      </c>
      <c r="C340">
        <v>37.265364669519784</v>
      </c>
      <c r="D340">
        <v>4.5309055376921004</v>
      </c>
      <c r="E340">
        <v>0</v>
      </c>
      <c r="F340">
        <v>37.265364669519784</v>
      </c>
      <c r="G340">
        <v>4.5309055376921004</v>
      </c>
    </row>
    <row r="341" spans="1:7" x14ac:dyDescent="0.2">
      <c r="A341" t="s">
        <v>597</v>
      </c>
      <c r="B341">
        <v>37.679631700660039</v>
      </c>
      <c r="C341">
        <v>62.902753697843409</v>
      </c>
      <c r="D341">
        <v>38.811637803254975</v>
      </c>
      <c r="E341">
        <v>0</v>
      </c>
      <c r="F341">
        <v>62.902753697843409</v>
      </c>
      <c r="G341">
        <v>38.811637803254975</v>
      </c>
    </row>
    <row r="342" spans="1:7" x14ac:dyDescent="0.2">
      <c r="A342" t="s">
        <v>17</v>
      </c>
      <c r="B342">
        <v>75.32258427627967</v>
      </c>
      <c r="C342">
        <v>98.742233081518705</v>
      </c>
      <c r="D342">
        <v>77.58549453350696</v>
      </c>
      <c r="E342">
        <v>0</v>
      </c>
      <c r="F342">
        <v>121.0188462406857</v>
      </c>
      <c r="G342">
        <v>-17.675328844331116</v>
      </c>
    </row>
    <row r="343" spans="1:7" x14ac:dyDescent="0.2">
      <c r="A343" t="s">
        <v>232</v>
      </c>
      <c r="B343">
        <v>124.08434217624423</v>
      </c>
      <c r="C343">
        <v>169.91062379301866</v>
      </c>
      <c r="D343">
        <v>127.81219794977945</v>
      </c>
      <c r="E343">
        <v>0</v>
      </c>
      <c r="F343">
        <v>169.91062379301866</v>
      </c>
      <c r="G343">
        <v>127.81219794977945</v>
      </c>
    </row>
    <row r="344" spans="1:7" x14ac:dyDescent="0.2">
      <c r="A344" t="s">
        <v>290</v>
      </c>
      <c r="B344">
        <v>129.21441885846369</v>
      </c>
      <c r="C344">
        <v>180.74352665585829</v>
      </c>
      <c r="D344">
        <v>133.09639710743039</v>
      </c>
      <c r="E344">
        <v>0</v>
      </c>
      <c r="F344">
        <v>218.38359637585449</v>
      </c>
      <c r="G344">
        <v>-93.969808161612804</v>
      </c>
    </row>
    <row r="345" spans="1:7" x14ac:dyDescent="0.2">
      <c r="A345" t="s">
        <v>217</v>
      </c>
      <c r="B345">
        <v>147.62106325369439</v>
      </c>
      <c r="C345">
        <v>182.26420753558352</v>
      </c>
      <c r="D345">
        <v>152.05603081925599</v>
      </c>
      <c r="E345">
        <v>0</v>
      </c>
      <c r="F345">
        <v>182.26420753558352</v>
      </c>
      <c r="G345">
        <v>152.05603081925599</v>
      </c>
    </row>
    <row r="346" spans="1:7" x14ac:dyDescent="0.2">
      <c r="A346" t="s">
        <v>69</v>
      </c>
      <c r="B346">
        <v>83.329374050979595</v>
      </c>
      <c r="C346">
        <v>104.752151230998</v>
      </c>
      <c r="D346">
        <v>85.832831640494007</v>
      </c>
      <c r="E346">
        <v>0</v>
      </c>
      <c r="F346">
        <v>104.752151230998</v>
      </c>
      <c r="G346">
        <v>85.832831640494007</v>
      </c>
    </row>
    <row r="347" spans="1:7" x14ac:dyDescent="0.2">
      <c r="A347" t="s">
        <v>20</v>
      </c>
      <c r="B347">
        <v>-3.7632380566400201</v>
      </c>
      <c r="C347">
        <v>2.1288102448568997</v>
      </c>
      <c r="D347">
        <v>-3.8762967107021664</v>
      </c>
      <c r="E347">
        <v>4.9999999999999998E-7</v>
      </c>
      <c r="F347">
        <v>2.682583732626127</v>
      </c>
      <c r="G347">
        <v>-3.3225237107026055</v>
      </c>
    </row>
    <row r="348" spans="1:7" x14ac:dyDescent="0.2">
      <c r="A348" t="s">
        <v>101</v>
      </c>
      <c r="B348">
        <v>43.816493479229393</v>
      </c>
      <c r="C348">
        <v>61.071100559909659</v>
      </c>
      <c r="D348">
        <v>45.132868819807101</v>
      </c>
      <c r="E348">
        <v>0</v>
      </c>
      <c r="F348">
        <v>61.071100559909659</v>
      </c>
      <c r="G348">
        <v>45.132868819807101</v>
      </c>
    </row>
    <row r="349" spans="1:7" x14ac:dyDescent="0.2">
      <c r="A349" t="s">
        <v>598</v>
      </c>
      <c r="B349">
        <v>25.805818096460612</v>
      </c>
      <c r="C349">
        <v>107.86609067602923</v>
      </c>
      <c r="D349">
        <v>26.581100185195474</v>
      </c>
      <c r="E349">
        <v>0</v>
      </c>
      <c r="F349">
        <v>165.81766364816576</v>
      </c>
      <c r="G349">
        <v>3.2476826943597494</v>
      </c>
    </row>
    <row r="350" spans="1:7" x14ac:dyDescent="0.2">
      <c r="A350" t="s">
        <v>599</v>
      </c>
      <c r="B350">
        <v>67.934271580969792</v>
      </c>
      <c r="C350">
        <v>122.4539759323506</v>
      </c>
      <c r="D350">
        <v>69.975215362372325</v>
      </c>
      <c r="E350">
        <v>0</v>
      </c>
      <c r="F350">
        <v>122.4539759323506</v>
      </c>
      <c r="G350">
        <v>69.975215362372325</v>
      </c>
    </row>
    <row r="351" spans="1:7" x14ac:dyDescent="0.2">
      <c r="A351" t="s">
        <v>600</v>
      </c>
      <c r="B351">
        <v>25.756929737942823</v>
      </c>
      <c r="C351">
        <v>66.290533097351826</v>
      </c>
      <c r="D351">
        <v>26.530743077709342</v>
      </c>
      <c r="E351">
        <v>0</v>
      </c>
      <c r="F351">
        <v>66.290533097351826</v>
      </c>
      <c r="G351">
        <v>26.530743077709342</v>
      </c>
    </row>
    <row r="352" spans="1:7" x14ac:dyDescent="0.2">
      <c r="A352" t="s">
        <v>601</v>
      </c>
      <c r="B352">
        <v>9.2897664947106726</v>
      </c>
      <c r="C352">
        <v>49.134875596063473</v>
      </c>
      <c r="D352">
        <v>9.5688581919766573</v>
      </c>
      <c r="E352">
        <v>0</v>
      </c>
      <c r="F352">
        <v>49.134875596063473</v>
      </c>
      <c r="G352">
        <v>9.5688581919766573</v>
      </c>
    </row>
    <row r="353" spans="1:7" x14ac:dyDescent="0.2">
      <c r="A353" t="s">
        <v>602</v>
      </c>
      <c r="B353">
        <v>-13.338577410241387</v>
      </c>
      <c r="C353">
        <v>55.685445808675176</v>
      </c>
      <c r="D353">
        <v>-13.739307203682113</v>
      </c>
      <c r="E353">
        <v>1.9790214019539367E-7</v>
      </c>
      <c r="F353">
        <v>55.685445808675176</v>
      </c>
      <c r="G353">
        <v>-13.739307203682113</v>
      </c>
    </row>
    <row r="354" spans="1:7" x14ac:dyDescent="0.2">
      <c r="A354" t="s">
        <v>230</v>
      </c>
      <c r="B354">
        <v>-23.023404955529696</v>
      </c>
      <c r="C354">
        <v>40.916775442648792</v>
      </c>
      <c r="D354">
        <v>-23.715095233163638</v>
      </c>
      <c r="E354">
        <v>3.6692571304513826E-7</v>
      </c>
      <c r="F354">
        <v>40.916775442648792</v>
      </c>
      <c r="G354">
        <v>-23.715095233163638</v>
      </c>
    </row>
    <row r="355" spans="1:7" x14ac:dyDescent="0.2">
      <c r="A355" t="s">
        <v>231</v>
      </c>
      <c r="B355">
        <v>-16.87686687336878</v>
      </c>
      <c r="C355">
        <v>50.936509230666132</v>
      </c>
      <c r="D355">
        <v>-17.383897208620201</v>
      </c>
      <c r="E355">
        <v>2.5444663043784129E-7</v>
      </c>
      <c r="F355">
        <v>50.936509230666132</v>
      </c>
      <c r="G355">
        <v>-17.383897208620201</v>
      </c>
    </row>
    <row r="356" spans="1:7" x14ac:dyDescent="0.2">
      <c r="A356" t="s">
        <v>603</v>
      </c>
      <c r="B356">
        <v>2.3122794634271413</v>
      </c>
      <c r="C356">
        <v>30.915557219477822</v>
      </c>
      <c r="D356">
        <v>2.3817470867919051</v>
      </c>
      <c r="E356">
        <v>0</v>
      </c>
      <c r="F356">
        <v>30.915557219477822</v>
      </c>
      <c r="G356">
        <v>2.3817470867919051</v>
      </c>
    </row>
    <row r="357" spans="1:7" x14ac:dyDescent="0.2">
      <c r="A357" t="s">
        <v>604</v>
      </c>
      <c r="B357">
        <v>-6.4812792498764242</v>
      </c>
      <c r="C357">
        <v>30.948054960567006</v>
      </c>
      <c r="D357">
        <v>-6.6759957938641286</v>
      </c>
      <c r="E357">
        <v>1.774395807999985E-7</v>
      </c>
      <c r="F357">
        <v>30.948054960567006</v>
      </c>
      <c r="G357">
        <v>-6.6759957938641286</v>
      </c>
    </row>
    <row r="358" spans="1:7" x14ac:dyDescent="0.2">
      <c r="A358" t="s">
        <v>24</v>
      </c>
      <c r="B358">
        <v>-2.2480205699261626</v>
      </c>
      <c r="C358">
        <v>2.2898962947734849</v>
      </c>
      <c r="D358">
        <v>-2.3155576685934722</v>
      </c>
      <c r="E358">
        <v>4.9999999999999998E-7</v>
      </c>
      <c r="F358">
        <v>3.1097172472246468</v>
      </c>
      <c r="G358">
        <v>-1.4957366685938933</v>
      </c>
    </row>
    <row r="359" spans="1:7" x14ac:dyDescent="0.2">
      <c r="A359" t="s">
        <v>23</v>
      </c>
      <c r="B359">
        <v>-3.0121100927861568</v>
      </c>
      <c r="C359">
        <v>1.5852080457196513</v>
      </c>
      <c r="D359">
        <v>-3.1026026706810197</v>
      </c>
      <c r="E359">
        <v>4.9999999999999998E-7</v>
      </c>
      <c r="F359">
        <v>1.9578460457196514</v>
      </c>
      <c r="G359">
        <v>-2.7299646706811962</v>
      </c>
    </row>
    <row r="360" spans="1:7" x14ac:dyDescent="0.2">
      <c r="A360" t="s">
        <v>605</v>
      </c>
      <c r="B360">
        <v>-6.325022407870609</v>
      </c>
      <c r="C360">
        <v>0.95756817000130301</v>
      </c>
      <c r="D360">
        <v>-6.5150445402959063</v>
      </c>
      <c r="E360">
        <v>4.9999999999999998E-7</v>
      </c>
      <c r="F360">
        <v>0.95756817000130301</v>
      </c>
      <c r="G360">
        <v>-6.5150445402959063</v>
      </c>
    </row>
    <row r="361" spans="1:7" x14ac:dyDescent="0.2">
      <c r="A361" t="s">
        <v>606</v>
      </c>
      <c r="B361">
        <v>-4.2069794064182542</v>
      </c>
      <c r="C361">
        <v>1.5961453999980733</v>
      </c>
      <c r="D361">
        <v>-4.3333693456668714</v>
      </c>
      <c r="E361">
        <v>4.9999999999999998E-7</v>
      </c>
      <c r="F361">
        <v>1.5961453999980733</v>
      </c>
      <c r="G361">
        <v>-4.3333693456668714</v>
      </c>
    </row>
    <row r="362" spans="1:7" x14ac:dyDescent="0.2">
      <c r="A362" t="s">
        <v>607</v>
      </c>
      <c r="B362">
        <v>-6.0933553081402652</v>
      </c>
      <c r="C362">
        <v>1.1117216121154556</v>
      </c>
      <c r="D362">
        <v>-6.2764174847796719</v>
      </c>
      <c r="E362">
        <v>4.9999999999999998E-7</v>
      </c>
      <c r="F362">
        <v>1.1117216121154556</v>
      </c>
      <c r="G362">
        <v>-6.2764174847796719</v>
      </c>
    </row>
    <row r="363" spans="1:7" x14ac:dyDescent="0.2">
      <c r="A363" t="s">
        <v>608</v>
      </c>
      <c r="B363">
        <v>9.857437456527558</v>
      </c>
      <c r="C363">
        <v>15.323376160163976</v>
      </c>
      <c r="D363">
        <v>10.153583646208642</v>
      </c>
      <c r="E363">
        <v>0</v>
      </c>
      <c r="F363">
        <v>15.323376160163976</v>
      </c>
      <c r="G363">
        <v>10.153583646208642</v>
      </c>
    </row>
    <row r="364" spans="1:7" x14ac:dyDescent="0.2">
      <c r="A364" t="s">
        <v>609</v>
      </c>
      <c r="B364">
        <v>5.0212793968910798</v>
      </c>
      <c r="C364">
        <v>10.055822249202128</v>
      </c>
      <c r="D364">
        <v>5.1721332843513261</v>
      </c>
      <c r="E364">
        <v>0</v>
      </c>
      <c r="F364">
        <v>10.055822249202128</v>
      </c>
      <c r="G364">
        <v>5.1721332843513261</v>
      </c>
    </row>
    <row r="365" spans="1:7" x14ac:dyDescent="0.2">
      <c r="A365" t="s">
        <v>610</v>
      </c>
      <c r="B365">
        <v>-9.7439788936126774</v>
      </c>
      <c r="C365">
        <v>2.8123208616661644</v>
      </c>
      <c r="D365">
        <v>-10.036716456940097</v>
      </c>
      <c r="E365">
        <v>4.9999999999999998E-7</v>
      </c>
      <c r="F365">
        <v>2.8123208616661644</v>
      </c>
      <c r="G365">
        <v>-10.036716456940097</v>
      </c>
    </row>
    <row r="366" spans="1:7" x14ac:dyDescent="0.2">
      <c r="A366" t="s">
        <v>611</v>
      </c>
      <c r="B366">
        <v>-4.5466311600635736</v>
      </c>
      <c r="C366">
        <v>1.9615703566919491</v>
      </c>
      <c r="D366">
        <v>-4.6832252292500325</v>
      </c>
      <c r="E366">
        <v>4.9999999999999998E-7</v>
      </c>
      <c r="F366">
        <v>1.9615703566919491</v>
      </c>
      <c r="G366">
        <v>-4.6832252292500325</v>
      </c>
    </row>
    <row r="367" spans="1:7" x14ac:dyDescent="0.2">
      <c r="A367" t="s">
        <v>612</v>
      </c>
      <c r="B367">
        <v>-7.4406169968167388</v>
      </c>
      <c r="C367">
        <v>1.3286434606237496</v>
      </c>
      <c r="D367">
        <v>-7.6641548465065119</v>
      </c>
      <c r="E367">
        <v>4.9999999999999998E-7</v>
      </c>
      <c r="F367">
        <v>1.3286434606237496</v>
      </c>
      <c r="G367">
        <v>-7.6641548465065119</v>
      </c>
    </row>
    <row r="368" spans="1:7" x14ac:dyDescent="0.2">
      <c r="A368" t="s">
        <v>613</v>
      </c>
      <c r="B368">
        <v>-10.359295831812895</v>
      </c>
      <c r="C368">
        <v>3.513124702434486</v>
      </c>
      <c r="D368">
        <v>-10.670519311738605</v>
      </c>
      <c r="E368">
        <v>4.9999999999999998E-7</v>
      </c>
      <c r="F368">
        <v>3.513124702434486</v>
      </c>
      <c r="G368">
        <v>-10.670519311738605</v>
      </c>
    </row>
    <row r="369" spans="1:7" x14ac:dyDescent="0.2">
      <c r="A369" t="s">
        <v>614</v>
      </c>
      <c r="B369">
        <v>-5.3331117608871983</v>
      </c>
      <c r="C369">
        <v>3.6740849744609831</v>
      </c>
      <c r="D369">
        <v>-5.4933340026305908</v>
      </c>
      <c r="E369">
        <v>4.9999999999999998E-7</v>
      </c>
      <c r="F369">
        <v>3.6740849744609831</v>
      </c>
      <c r="G369">
        <v>-5.4933340026305908</v>
      </c>
    </row>
    <row r="370" spans="1:7" x14ac:dyDescent="0.2">
      <c r="A370" t="s">
        <v>615</v>
      </c>
      <c r="B370">
        <v>-7.2916783934304803</v>
      </c>
      <c r="C370">
        <v>2.1574620211197453</v>
      </c>
      <c r="D370">
        <v>-7.5107416928039283</v>
      </c>
      <c r="E370">
        <v>4.9999999999999998E-7</v>
      </c>
      <c r="F370">
        <v>2.1574620211197453</v>
      </c>
      <c r="G370">
        <v>-7.5107416928039283</v>
      </c>
    </row>
    <row r="371" spans="1:7" x14ac:dyDescent="0.2">
      <c r="A371" t="s">
        <v>616</v>
      </c>
      <c r="B371">
        <v>-4.773990060735275</v>
      </c>
      <c r="C371">
        <v>2.2849590496508765</v>
      </c>
      <c r="D371">
        <v>-4.9174146548346176</v>
      </c>
      <c r="E371">
        <v>4.9999999999999998E-7</v>
      </c>
      <c r="F371">
        <v>2.2849590496508765</v>
      </c>
      <c r="G371">
        <v>-4.9174146548346176</v>
      </c>
    </row>
    <row r="372" spans="1:7" x14ac:dyDescent="0.2">
      <c r="A372" t="s">
        <v>617</v>
      </c>
      <c r="B372">
        <v>-9.2469369718975116</v>
      </c>
      <c r="C372">
        <v>2.840440549233441</v>
      </c>
      <c r="D372">
        <v>-9.5247419453021571</v>
      </c>
      <c r="E372">
        <v>4.9999999999999998E-7</v>
      </c>
      <c r="F372">
        <v>2.840440549233441</v>
      </c>
      <c r="G372">
        <v>-9.5247419453021571</v>
      </c>
    </row>
    <row r="373" spans="1:7" x14ac:dyDescent="0.2">
      <c r="A373" t="s">
        <v>268</v>
      </c>
      <c r="B373">
        <v>-23.99431649368282</v>
      </c>
      <c r="C373">
        <v>5.4843806584747083</v>
      </c>
      <c r="D373">
        <v>-24.715175787484448</v>
      </c>
      <c r="E373">
        <v>4.9999999999999998E-7</v>
      </c>
      <c r="F373">
        <v>5.4843806584747083</v>
      </c>
      <c r="G373">
        <v>-24.715175787484448</v>
      </c>
    </row>
    <row r="374" spans="1:7" x14ac:dyDescent="0.2">
      <c r="A374" t="s">
        <v>233</v>
      </c>
      <c r="B374">
        <v>-12.353714799278663</v>
      </c>
      <c r="C374">
        <v>3.3541602309897587</v>
      </c>
      <c r="D374">
        <v>-12.724856445608923</v>
      </c>
      <c r="E374">
        <v>4.9999999999999998E-7</v>
      </c>
      <c r="F374">
        <v>3.3541602309897587</v>
      </c>
      <c r="G374">
        <v>-12.724856445608923</v>
      </c>
    </row>
    <row r="375" spans="1:7" x14ac:dyDescent="0.2">
      <c r="A375" t="s">
        <v>618</v>
      </c>
      <c r="B375">
        <v>5.7284365287618835</v>
      </c>
      <c r="C375">
        <v>10.492035980286753</v>
      </c>
      <c r="D375">
        <v>5.9005354802697507</v>
      </c>
      <c r="E375">
        <v>0</v>
      </c>
      <c r="F375">
        <v>10.492035980286753</v>
      </c>
      <c r="G375">
        <v>5.9005354802697507</v>
      </c>
    </row>
    <row r="376" spans="1:7" x14ac:dyDescent="0.2">
      <c r="A376" t="s">
        <v>619</v>
      </c>
      <c r="B376">
        <v>6.9443512366970479</v>
      </c>
      <c r="C376">
        <v>9.0084994342599547</v>
      </c>
      <c r="D376">
        <v>7.1529798146235679</v>
      </c>
      <c r="E376">
        <v>0</v>
      </c>
      <c r="F376">
        <v>9.0084994342599547</v>
      </c>
      <c r="G376">
        <v>7.1529798146235679</v>
      </c>
    </row>
    <row r="377" spans="1:7" x14ac:dyDescent="0.2">
      <c r="A377" t="s">
        <v>620</v>
      </c>
      <c r="B377">
        <v>9.1207953369861023</v>
      </c>
      <c r="C377">
        <v>12.297080003557367</v>
      </c>
      <c r="D377">
        <v>9.394810647539332</v>
      </c>
      <c r="E377">
        <v>0</v>
      </c>
      <c r="F377">
        <v>12.297080003557367</v>
      </c>
      <c r="G377">
        <v>9.394810647539332</v>
      </c>
    </row>
    <row r="378" spans="1:7" x14ac:dyDescent="0.2">
      <c r="A378" t="s">
        <v>621</v>
      </c>
      <c r="B378">
        <v>2.7900283902274059</v>
      </c>
      <c r="C378">
        <v>5.9203668189368761</v>
      </c>
      <c r="D378">
        <v>2.8738489856419629</v>
      </c>
      <c r="E378">
        <v>0</v>
      </c>
      <c r="F378">
        <v>5.9203668189368761</v>
      </c>
      <c r="G378">
        <v>2.8738489856419629</v>
      </c>
    </row>
    <row r="379" spans="1:7" x14ac:dyDescent="0.2">
      <c r="A379" t="s">
        <v>622</v>
      </c>
      <c r="B379">
        <v>3.5854904381658876</v>
      </c>
      <c r="C379">
        <v>5.7157180694540539</v>
      </c>
      <c r="D379">
        <v>3.693209035020657</v>
      </c>
      <c r="E379">
        <v>0</v>
      </c>
      <c r="F379">
        <v>5.7157180694540539</v>
      </c>
      <c r="G379">
        <v>3.693209035020657</v>
      </c>
    </row>
    <row r="380" spans="1:7" x14ac:dyDescent="0.2">
      <c r="A380" t="s">
        <v>228</v>
      </c>
      <c r="B380">
        <v>1.7231554012011112</v>
      </c>
      <c r="C380">
        <v>4.9496739511516994</v>
      </c>
      <c r="D380">
        <v>1.774924018404578</v>
      </c>
      <c r="E380">
        <v>0</v>
      </c>
      <c r="F380">
        <v>4.9496739511516994</v>
      </c>
      <c r="G380">
        <v>1.774924018404578</v>
      </c>
    </row>
    <row r="381" spans="1:7" x14ac:dyDescent="0.2">
      <c r="A381" t="s">
        <v>257</v>
      </c>
      <c r="B381">
        <v>5.7347704277126805</v>
      </c>
      <c r="C381">
        <v>8.6411217178631539</v>
      </c>
      <c r="D381">
        <v>5.9070596680302287</v>
      </c>
      <c r="E381">
        <v>0</v>
      </c>
      <c r="F381">
        <v>13.352083288024851</v>
      </c>
      <c r="G381">
        <v>10.61802166803038</v>
      </c>
    </row>
    <row r="382" spans="1:7" x14ac:dyDescent="0.2">
      <c r="A382" t="s">
        <v>623</v>
      </c>
      <c r="B382">
        <v>5.314461579091101</v>
      </c>
      <c r="C382">
        <v>6.8517517272883595</v>
      </c>
      <c r="D382">
        <v>5.4741235149436234</v>
      </c>
      <c r="E382">
        <v>0</v>
      </c>
      <c r="F382">
        <v>6.8517517272883595</v>
      </c>
      <c r="G382">
        <v>5.4741235149436234</v>
      </c>
    </row>
    <row r="383" spans="1:7" x14ac:dyDescent="0.2">
      <c r="A383" t="s">
        <v>624</v>
      </c>
      <c r="B383">
        <v>4.8263875970521291</v>
      </c>
      <c r="C383">
        <v>7.467982048557869</v>
      </c>
      <c r="D383">
        <v>4.971386366062279</v>
      </c>
      <c r="E383">
        <v>0</v>
      </c>
      <c r="F383">
        <v>7.467982048557869</v>
      </c>
      <c r="G383">
        <v>4.971386366062279</v>
      </c>
    </row>
    <row r="384" spans="1:7" x14ac:dyDescent="0.2">
      <c r="A384" t="s">
        <v>234</v>
      </c>
      <c r="B384">
        <v>-9.4697308399752931</v>
      </c>
      <c r="C384">
        <v>1.5960627520210626</v>
      </c>
      <c r="D384">
        <v>-9.754229191390861</v>
      </c>
      <c r="E384">
        <v>4.9999999999999998E-7</v>
      </c>
      <c r="F384">
        <v>1.5960627520210626</v>
      </c>
      <c r="G384">
        <v>-9.754229191390861</v>
      </c>
    </row>
    <row r="385" spans="1:7" x14ac:dyDescent="0.2">
      <c r="A385" t="s">
        <v>625</v>
      </c>
      <c r="B385">
        <v>7.0846576768613554</v>
      </c>
      <c r="C385">
        <v>14.012452682533773</v>
      </c>
      <c r="D385">
        <v>7.2975014697284344</v>
      </c>
      <c r="E385">
        <v>0</v>
      </c>
      <c r="F385">
        <v>14.012452682533773</v>
      </c>
      <c r="G385">
        <v>7.2975014697284344</v>
      </c>
    </row>
    <row r="386" spans="1:7" x14ac:dyDescent="0.2">
      <c r="A386" t="s">
        <v>49</v>
      </c>
      <c r="B386">
        <v>5.0155605663585892</v>
      </c>
      <c r="C386">
        <v>8.6646386794119241</v>
      </c>
      <c r="D386">
        <v>5.1662426434594915</v>
      </c>
      <c r="E386">
        <v>0</v>
      </c>
      <c r="F386">
        <v>8.6646386794119241</v>
      </c>
      <c r="G386">
        <v>5.1662426434594915</v>
      </c>
    </row>
    <row r="387" spans="1:7" x14ac:dyDescent="0.2">
      <c r="A387" t="s">
        <v>85</v>
      </c>
      <c r="B387">
        <v>5.6618399628910367</v>
      </c>
      <c r="C387">
        <v>9.2525318362953097</v>
      </c>
      <c r="D387">
        <v>5.8319381592010675</v>
      </c>
      <c r="E387">
        <v>0</v>
      </c>
      <c r="F387">
        <v>9.2525318362953097</v>
      </c>
      <c r="G387">
        <v>5.8319381592010675</v>
      </c>
    </row>
    <row r="388" spans="1:7" x14ac:dyDescent="0.2">
      <c r="A388" t="s">
        <v>626</v>
      </c>
      <c r="B388">
        <v>1.8246273491930705</v>
      </c>
      <c r="C388">
        <v>6.8558088735822498</v>
      </c>
      <c r="D388">
        <v>1.8794444798555232</v>
      </c>
      <c r="E388">
        <v>0</v>
      </c>
      <c r="F388">
        <v>6.8558088735822498</v>
      </c>
      <c r="G388">
        <v>1.8794444798555232</v>
      </c>
    </row>
    <row r="389" spans="1:7" x14ac:dyDescent="0.2">
      <c r="A389" t="s">
        <v>627</v>
      </c>
      <c r="B389">
        <v>2.2636460774232807</v>
      </c>
      <c r="C389">
        <v>5.8826717850185766</v>
      </c>
      <c r="D389">
        <v>2.3316526119381433</v>
      </c>
      <c r="E389">
        <v>0</v>
      </c>
      <c r="F389">
        <v>5.8826717850185766</v>
      </c>
      <c r="G389">
        <v>2.3316526119381433</v>
      </c>
    </row>
    <row r="390" spans="1:7" x14ac:dyDescent="0.2">
      <c r="A390" t="s">
        <v>628</v>
      </c>
      <c r="B390">
        <v>4.8445839693895758</v>
      </c>
      <c r="C390">
        <v>9.1085705039181057</v>
      </c>
      <c r="D390">
        <v>4.9901294105300344</v>
      </c>
      <c r="E390">
        <v>0</v>
      </c>
      <c r="F390">
        <v>9.1085705039181057</v>
      </c>
      <c r="G390">
        <v>4.9901294105300344</v>
      </c>
    </row>
    <row r="391" spans="1:7" x14ac:dyDescent="0.2">
      <c r="A391" t="s">
        <v>240</v>
      </c>
      <c r="B391">
        <v>9.3891377981274449</v>
      </c>
      <c r="C391">
        <v>15.890215697783777</v>
      </c>
      <c r="D391">
        <v>9.6712148993587395</v>
      </c>
      <c r="E391">
        <v>0</v>
      </c>
      <c r="F391">
        <v>15.890215697783777</v>
      </c>
      <c r="G391">
        <v>9.6712148993587395</v>
      </c>
    </row>
    <row r="392" spans="1:7" x14ac:dyDescent="0.2">
      <c r="A392" t="s">
        <v>629</v>
      </c>
      <c r="B392">
        <v>3.1491300782744198</v>
      </c>
      <c r="C392">
        <v>5.4711310710545877</v>
      </c>
      <c r="D392">
        <v>3.243739136420003</v>
      </c>
      <c r="E392">
        <v>0</v>
      </c>
      <c r="F392">
        <v>5.4711310710545877</v>
      </c>
      <c r="G392">
        <v>3.243739136420003</v>
      </c>
    </row>
    <row r="393" spans="1:7" x14ac:dyDescent="0.2">
      <c r="A393" t="s">
        <v>235</v>
      </c>
      <c r="B393">
        <v>-3.6102757246893282</v>
      </c>
      <c r="C393">
        <v>2.1770603854753068</v>
      </c>
      <c r="D393">
        <v>-3.7187389438860028</v>
      </c>
      <c r="E393">
        <v>4.9999999999999998E-7</v>
      </c>
      <c r="F393">
        <v>2.1770603854753068</v>
      </c>
      <c r="G393">
        <v>-3.7187389438860028</v>
      </c>
    </row>
    <row r="394" spans="1:7" x14ac:dyDescent="0.2">
      <c r="A394" t="s">
        <v>292</v>
      </c>
      <c r="B394">
        <v>7.9401389894596148</v>
      </c>
      <c r="C394">
        <v>14.335675788803668</v>
      </c>
      <c r="D394">
        <v>8.1786839376408054</v>
      </c>
      <c r="E394">
        <v>0</v>
      </c>
      <c r="F394">
        <v>21.598171659039437</v>
      </c>
      <c r="G394">
        <v>15.441179937641035</v>
      </c>
    </row>
    <row r="395" spans="1:7" x14ac:dyDescent="0.2">
      <c r="A395" t="s">
        <v>630</v>
      </c>
      <c r="B395">
        <v>10.545901414617802</v>
      </c>
      <c r="C395">
        <v>15.084423735677472</v>
      </c>
      <c r="D395">
        <v>10.862731070850955</v>
      </c>
      <c r="E395">
        <v>0</v>
      </c>
      <c r="F395">
        <v>15.084423735677472</v>
      </c>
      <c r="G395">
        <v>10.862731070850955</v>
      </c>
    </row>
    <row r="396" spans="1:7" x14ac:dyDescent="0.2">
      <c r="A396" t="s">
        <v>631</v>
      </c>
      <c r="B396">
        <v>6.7858039515080009</v>
      </c>
      <c r="C396">
        <v>10.433425449149619</v>
      </c>
      <c r="D396">
        <v>6.9896693062743349</v>
      </c>
      <c r="E396">
        <v>0</v>
      </c>
      <c r="F396">
        <v>10.433425449149619</v>
      </c>
      <c r="G396">
        <v>6.9896693062743349</v>
      </c>
    </row>
    <row r="397" spans="1:7" x14ac:dyDescent="0.2">
      <c r="A397" t="s">
        <v>632</v>
      </c>
      <c r="B397">
        <v>2.2277592064513358</v>
      </c>
      <c r="C397">
        <v>3.772147115544485</v>
      </c>
      <c r="D397">
        <v>2.2946875946279852</v>
      </c>
      <c r="E397">
        <v>0</v>
      </c>
      <c r="F397">
        <v>3.772147115544485</v>
      </c>
      <c r="G397">
        <v>2.2946875946279852</v>
      </c>
    </row>
    <row r="398" spans="1:7" x14ac:dyDescent="0.2">
      <c r="A398" t="s">
        <v>633</v>
      </c>
      <c r="B398">
        <v>-25.717608058356891</v>
      </c>
      <c r="C398">
        <v>3.2783665644127158</v>
      </c>
      <c r="D398">
        <v>-26.490240060110104</v>
      </c>
      <c r="E398">
        <v>4.9999999999999998E-7</v>
      </c>
      <c r="F398">
        <v>3.2783665644127158</v>
      </c>
      <c r="G398">
        <v>-26.490240060110104</v>
      </c>
    </row>
    <row r="399" spans="1:7" x14ac:dyDescent="0.2">
      <c r="A399" t="s">
        <v>236</v>
      </c>
      <c r="B399">
        <v>-18.735046499917384</v>
      </c>
      <c r="C399">
        <v>4.1621575089771676</v>
      </c>
      <c r="D399">
        <v>-19.297901974163828</v>
      </c>
      <c r="E399">
        <v>4.9999999999999998E-7</v>
      </c>
      <c r="F399">
        <v>4.1621575089771676</v>
      </c>
      <c r="G399">
        <v>-19.297901974163828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C43B488-6B7E-44CF-9F0C-1F6CFDDEF6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Pool Dropdown</vt:lpstr>
      <vt:lpstr>Key Information 2017-18</vt:lpstr>
      <vt:lpstr>Key Information 2018-19</vt:lpstr>
      <vt:lpstr>Lookup1</vt:lpstr>
      <vt:lpstr>input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Farhad Chikhalia</dc:creator>
  <cp:lastModifiedBy>James Caddick</cp:lastModifiedBy>
  <dcterms:created xsi:type="dcterms:W3CDTF">2015-12-10T14:56:33Z</dcterms:created>
  <dcterms:modified xsi:type="dcterms:W3CDTF">2018-01-04T16:00:01Z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55ac2714-98e2-4cdc-8caf-1bbd6ff28eaa</vt:lpwstr>
  </property>
  <property fmtid="{D5CDD505-2E9C-101B-9397-08002B2CF9AE}" pid="3" name="bjSaver">
    <vt:lpwstr>m5jS0LVHdCX04/2siV3Kk/yXBjUuMvBB</vt:lpwstr>
  </property>
  <property fmtid="{D5CDD505-2E9C-101B-9397-08002B2CF9AE}" pid="4" name="bjDocumentSecurityLabel">
    <vt:lpwstr>No Marking</vt:lpwstr>
  </property>
</Properties>
</file>