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PerformanceManagementGroup\Transforming Rehabilitation Programme\Performance Management\Publications\2017-18_Q1\1718_Q1_Publication\Final Version\"/>
    </mc:Choice>
  </mc:AlternateContent>
  <bookViews>
    <workbookView xWindow="0" yWindow="0" windowWidth="19200" windowHeight="11295" activeTab="2"/>
  </bookViews>
  <sheets>
    <sheet name="Contents" sheetId="4" r:id="rId1"/>
    <sheet name="Notes" sheetId="25" r:id="rId2"/>
    <sheet name="CRC National" sheetId="2" r:id="rId3"/>
    <sheet name="CRC charts" sheetId="26" r:id="rId4"/>
    <sheet name="AM_A" sheetId="27" r:id="rId5"/>
    <sheet name="AM_B" sheetId="28" r:id="rId6"/>
    <sheet name="AM_C" sheetId="29" r:id="rId7"/>
    <sheet name="AM_D" sheetId="30" r:id="rId8"/>
    <sheet name="AM_E" sheetId="31" r:id="rId9"/>
    <sheet name="AM_F" sheetId="32" r:id="rId10"/>
    <sheet name="SLM001" sheetId="33" r:id="rId11"/>
    <sheet name="SLM002" sheetId="34" r:id="rId12"/>
    <sheet name="SLM003" sheetId="35" r:id="rId13"/>
    <sheet name="SLM004" sheetId="36" r:id="rId14"/>
    <sheet name="SLM005" sheetId="37" r:id="rId15"/>
    <sheet name="SLM006" sheetId="38" r:id="rId16"/>
    <sheet name="SLM007" sheetId="39" r:id="rId17"/>
    <sheet name="SLM008" sheetId="40" r:id="rId18"/>
    <sheet name="SLM009a" sheetId="41" r:id="rId19"/>
    <sheet name="SLM010" sheetId="42" r:id="rId20"/>
    <sheet name="SLM011" sheetId="43" r:id="rId21"/>
    <sheet name="SLM013" sheetId="44" r:id="rId22"/>
    <sheet name="SLM015" sheetId="45" r:id="rId23"/>
    <sheet name="SLM016" sheetId="46" r:id="rId24"/>
    <sheet name="SLM017" sheetId="47" r:id="rId25"/>
  </sheets>
  <definedNames>
    <definedName name="NPS_RAG" localSheetId="7">#REF!</definedName>
    <definedName name="NPS_RAG">#REF!</definedName>
    <definedName name="NPS_Regions" localSheetId="7">#REF!</definedName>
    <definedName name="NPS_Regions">#REF!</definedName>
    <definedName name="NPS_SLs" localSheetId="7">#REF!</definedName>
    <definedName name="NPS_SL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6" l="1"/>
  <c r="M4" i="26" l="1"/>
  <c r="B45" i="26"/>
  <c r="B42" i="26"/>
  <c r="B44" i="26" s="1"/>
  <c r="U13" i="26"/>
  <c r="Y13" i="26"/>
  <c r="W13" i="26"/>
  <c r="X13" i="26"/>
  <c r="V13" i="26"/>
  <c r="V11" i="26" l="1"/>
  <c r="W11" i="26"/>
  <c r="Y11" i="26"/>
  <c r="X11" i="26"/>
  <c r="U11" i="26"/>
  <c r="U12" i="26"/>
  <c r="Y12" i="26"/>
  <c r="V12" i="26"/>
  <c r="W12" i="26"/>
  <c r="X12" i="26"/>
  <c r="B43" i="26"/>
  <c r="Q10" i="26"/>
  <c r="C8" i="26" l="1"/>
  <c r="T11" i="26"/>
  <c r="B11" i="26"/>
  <c r="Q13" i="26" l="1"/>
  <c r="Q12" i="26" s="1"/>
  <c r="Q11" i="26" s="1"/>
  <c r="M13" i="26"/>
  <c r="M12" i="26" s="1"/>
  <c r="M11" i="26" s="1"/>
  <c r="I13" i="26"/>
  <c r="I12" i="26" s="1"/>
  <c r="I11" i="26" s="1"/>
  <c r="E13" i="26"/>
  <c r="E12" i="26" s="1"/>
  <c r="E11" i="26" s="1"/>
  <c r="H13" i="26"/>
  <c r="H12" i="26" s="1"/>
  <c r="H11" i="26" s="1"/>
  <c r="O13" i="26"/>
  <c r="O12" i="26" s="1"/>
  <c r="O11" i="26" s="1"/>
  <c r="K13" i="26"/>
  <c r="K12" i="26" s="1"/>
  <c r="K11" i="26" s="1"/>
  <c r="G13" i="26"/>
  <c r="G12" i="26" s="1"/>
  <c r="G11" i="26" s="1"/>
  <c r="C13" i="26"/>
  <c r="C12" i="26" s="1"/>
  <c r="C11" i="26" s="1"/>
  <c r="N13" i="26"/>
  <c r="N12" i="26" s="1"/>
  <c r="N11" i="26" s="1"/>
  <c r="J13" i="26"/>
  <c r="J12" i="26" s="1"/>
  <c r="J11" i="26" s="1"/>
  <c r="F13" i="26"/>
  <c r="F12" i="26" s="1"/>
  <c r="F11" i="26" s="1"/>
  <c r="P13" i="26"/>
  <c r="P12" i="26" s="1"/>
  <c r="P11" i="26" s="1"/>
  <c r="L13" i="26"/>
  <c r="L12" i="26" s="1"/>
  <c r="L11" i="26" s="1"/>
  <c r="D13" i="26"/>
  <c r="D12" i="26" s="1"/>
  <c r="D11" i="26" s="1"/>
  <c r="U8" i="26"/>
  <c r="Q4" i="2" l="1"/>
  <c r="P4" i="2" l="1"/>
  <c r="P10" i="26"/>
  <c r="O4" i="2" l="1"/>
  <c r="O10" i="26"/>
  <c r="N4" i="2" l="1"/>
  <c r="N10" i="26"/>
  <c r="M4" i="2" l="1"/>
  <c r="M10" i="26"/>
  <c r="L4" i="2" l="1"/>
  <c r="L10" i="26"/>
  <c r="K4" i="2" l="1"/>
  <c r="K10" i="26"/>
  <c r="J4" i="2" l="1"/>
  <c r="J10" i="26"/>
  <c r="I4" i="2" l="1"/>
  <c r="I10" i="26"/>
  <c r="H4" i="2" l="1"/>
  <c r="H10" i="26"/>
  <c r="G4" i="2" l="1"/>
  <c r="G10" i="26"/>
  <c r="F10" i="26" l="1"/>
  <c r="F4" i="2"/>
  <c r="E4" i="2" l="1"/>
  <c r="E10" i="26"/>
  <c r="D4" i="2" l="1"/>
  <c r="C10" i="26" s="1"/>
  <c r="D10" i="26"/>
</calcChain>
</file>

<file path=xl/sharedStrings.xml><?xml version="1.0" encoding="utf-8"?>
<sst xmlns="http://schemas.openxmlformats.org/spreadsheetml/2006/main" count="1253" uniqueCount="292">
  <si>
    <t>Community Performance Quarterly Management Information release</t>
  </si>
  <si>
    <t>Link</t>
  </si>
  <si>
    <t>Table</t>
  </si>
  <si>
    <t>CRC Performance of SCH9 Service Levels by month. England and Wales.</t>
  </si>
  <si>
    <t>Table CNAT:</t>
  </si>
  <si>
    <t>CRC National</t>
  </si>
  <si>
    <t>Table CNAT: CRC Performance of SCH9 Service Levels by month. England and Wales.</t>
  </si>
  <si>
    <t>Symbols and conventions</t>
  </si>
  <si>
    <t>The following symbols have been used throughout the tables in this bulletin:</t>
  </si>
  <si>
    <t xml:space="preserve">.. </t>
  </si>
  <si>
    <t xml:space="preserve">not available </t>
  </si>
  <si>
    <t xml:space="preserve">nil or less than half the final digit shown </t>
  </si>
  <si>
    <t xml:space="preserve">- </t>
  </si>
  <si>
    <t>not applicable or unreliable (less than 30 observations)</t>
  </si>
  <si>
    <t xml:space="preserve">(p) </t>
  </si>
  <si>
    <t xml:space="preserve">Provisional data </t>
  </si>
  <si>
    <t xml:space="preserve">(r) </t>
  </si>
  <si>
    <t xml:space="preserve">Revised data </t>
  </si>
  <si>
    <t>Select CRC area:</t>
  </si>
  <si>
    <t>National (all CRCs)</t>
  </si>
  <si>
    <t>Select Service Level:</t>
  </si>
  <si>
    <t>SCH9 AA</t>
  </si>
  <si>
    <t>Figure CNAT:</t>
  </si>
  <si>
    <t>Figure CB:</t>
  </si>
  <si>
    <t>16/17 Q1</t>
  </si>
  <si>
    <t>16/17 Q2</t>
  </si>
  <si>
    <t>16/17 Q3</t>
  </si>
  <si>
    <t>Measure name</t>
  </si>
  <si>
    <t>Sheet name</t>
  </si>
  <si>
    <t>AM_A</t>
  </si>
  <si>
    <t>SCH9 AC</t>
  </si>
  <si>
    <t>AM_C</t>
  </si>
  <si>
    <t>SCH9 AE</t>
  </si>
  <si>
    <t>AM_E</t>
  </si>
  <si>
    <t>SCH9 AF</t>
  </si>
  <si>
    <t>AM_F</t>
  </si>
  <si>
    <t>SCH9 SL001</t>
  </si>
  <si>
    <t>SLM001</t>
  </si>
  <si>
    <t>SCH9 SL002</t>
  </si>
  <si>
    <t>SLM002</t>
  </si>
  <si>
    <t>SCH9 SL003</t>
  </si>
  <si>
    <t>SLM003</t>
  </si>
  <si>
    <t>SCH9 SL004</t>
  </si>
  <si>
    <t>SLM004</t>
  </si>
  <si>
    <t>SCH9 SL005</t>
  </si>
  <si>
    <t>SLM005</t>
  </si>
  <si>
    <t>SCH9 SL006</t>
  </si>
  <si>
    <t>SLM006</t>
  </si>
  <si>
    <t>SCH9 SL007</t>
  </si>
  <si>
    <t>SLM007</t>
  </si>
  <si>
    <t>SCH9 SL008</t>
  </si>
  <si>
    <t>SLM008</t>
  </si>
  <si>
    <t>SCH9 SL009a</t>
  </si>
  <si>
    <t>SLM009a</t>
  </si>
  <si>
    <t>SCH9 SL010</t>
  </si>
  <si>
    <t>SLM010</t>
  </si>
  <si>
    <t>SCH9 SL011</t>
  </si>
  <si>
    <t>SLM011</t>
  </si>
  <si>
    <t>SCH9 SL013</t>
  </si>
  <si>
    <t>SLM013</t>
  </si>
  <si>
    <t>SCH9 SL015</t>
  </si>
  <si>
    <t>SLM015</t>
  </si>
  <si>
    <t>SCH9 SL016</t>
  </si>
  <si>
    <t>SLM016</t>
  </si>
  <si>
    <t>SCH9 SL017</t>
  </si>
  <si>
    <t>SLM017</t>
  </si>
  <si>
    <t>Long name</t>
  </si>
  <si>
    <t>Short name</t>
  </si>
  <si>
    <t>National</t>
  </si>
  <si>
    <t>Bedfordshire, Northamptonshire, Cambridgeshire &amp; Hertfordshire CRC</t>
  </si>
  <si>
    <t>BeNCH CRC</t>
  </si>
  <si>
    <t>Bristol, Gloucestershire, Somerset &amp; Wiltshire CRC</t>
  </si>
  <si>
    <t>BGSW CRC</t>
  </si>
  <si>
    <t>Cheshire &amp; Greater Manchester CRC</t>
  </si>
  <si>
    <t>CGM CRC</t>
  </si>
  <si>
    <t>Cumbria &amp; Lancashire CRC</t>
  </si>
  <si>
    <t>C&amp;L CRC</t>
  </si>
  <si>
    <t>Derbyshire, Leicestershire, Nottinghamshire &amp; Rutland CRC</t>
  </si>
  <si>
    <t>DLNR CRC</t>
  </si>
  <si>
    <t>Dorset, Devon &amp; Cornwall CRC</t>
  </si>
  <si>
    <t>DDC CRC</t>
  </si>
  <si>
    <t>Durham Tees Valley CRC</t>
  </si>
  <si>
    <t>DTV CRC</t>
  </si>
  <si>
    <t>Essex CRC</t>
  </si>
  <si>
    <t>Hampshire &amp; Isle of Wight CRC</t>
  </si>
  <si>
    <t>HIoW CRC</t>
  </si>
  <si>
    <t>Humberside, Lincolnshire &amp; North Yorkshire CRC</t>
  </si>
  <si>
    <t>HLNY CRC</t>
  </si>
  <si>
    <t>Kent, Surrey &amp; Sussex CRC</t>
  </si>
  <si>
    <t>KSS CRC</t>
  </si>
  <si>
    <t>London CRC</t>
  </si>
  <si>
    <t>Merseyside CRC</t>
  </si>
  <si>
    <t>Norfolk &amp; Suffolk CRC</t>
  </si>
  <si>
    <t>N&amp;S CRC</t>
  </si>
  <si>
    <t>Northumbria CRC</t>
  </si>
  <si>
    <t>South Yorkshire CRC</t>
  </si>
  <si>
    <t>S. Yorkshire CRC</t>
  </si>
  <si>
    <t>Staffordshire &amp; West Midlands CRC</t>
  </si>
  <si>
    <t>SWM CRC</t>
  </si>
  <si>
    <t>Thames Valley CRC</t>
  </si>
  <si>
    <t>T. Valley CRC</t>
  </si>
  <si>
    <t>Wales CRC</t>
  </si>
  <si>
    <t>Warwickshire &amp; West Mercia CRC</t>
  </si>
  <si>
    <t>WWM CRC</t>
  </si>
  <si>
    <t>West Yorkshire CRC</t>
  </si>
  <si>
    <t>W. Yorkshire CRC</t>
  </si>
  <si>
    <t>CRC Charts</t>
  </si>
  <si>
    <t>Figure CNAT: National CRC Performance by month.  &amp;  Figure CB: Performance by quarter.</t>
  </si>
  <si>
    <t>* This data is only published bi-annually.</t>
  </si>
  <si>
    <t>SCH9 AB</t>
  </si>
  <si>
    <t>AM_B</t>
  </si>
  <si>
    <t>SCH9 AD</t>
  </si>
  <si>
    <t>AM_D</t>
  </si>
  <si>
    <t>* Note that this is an audit based measure and therefore monthly and quartely data is not available.</t>
  </si>
  <si>
    <t>Notes</t>
  </si>
  <si>
    <t>n/a</t>
  </si>
  <si>
    <t>February 2015</t>
  </si>
  <si>
    <t>February 2017</t>
  </si>
  <si>
    <t>End-state target</t>
  </si>
  <si>
    <t>Target from</t>
  </si>
  <si>
    <t>Applicable from</t>
  </si>
  <si>
    <t>-</t>
  </si>
  <si>
    <t>Table CAB:</t>
  </si>
  <si>
    <t>CRC SCH9 AA Performance - Quality of Engagement with Allocated Persons from Apr-16 to Jun-17 by quarter. England and Wales.</t>
  </si>
  <si>
    <t>End-state target for Service Level (applicable from February 2015): 75%</t>
  </si>
  <si>
    <t>16/17 Q4</t>
  </si>
  <si>
    <t>17/18 Q1</t>
  </si>
  <si>
    <t>17/18 Year to date</t>
  </si>
  <si>
    <t>(Apr-Jun 16)</t>
  </si>
  <si>
    <t>(Jul-Sep 16)</t>
  </si>
  <si>
    <t>(Oct-Dec 16)</t>
  </si>
  <si>
    <t>(Jan-Mar 17)</t>
  </si>
  <si>
    <t>(Apr-Jun 17)</t>
  </si>
  <si>
    <t xml:space="preserve">   Bedfordshire, Northamptonshire, Cambridgeshire &amp; Hertfordshire CRC</t>
  </si>
  <si>
    <t xml:space="preserve">   Bristol, Gloucestershire, Somerset &amp; Wiltshire CRC</t>
  </si>
  <si>
    <t xml:space="preserve">   Cheshire &amp; Greater Manchester CRC</t>
  </si>
  <si>
    <t xml:space="preserve">   Cumbria &amp; Lancashire CRC</t>
  </si>
  <si>
    <t xml:space="preserve">   Derbyshire, Leicestershire, Nottinghamshire &amp; Rutland CRC</t>
  </si>
  <si>
    <t xml:space="preserve">   Dorset, Devon &amp; Cornwall CRC</t>
  </si>
  <si>
    <t xml:space="preserve">   Durham Tees Valley CRC</t>
  </si>
  <si>
    <t xml:space="preserve">   Essex CRC</t>
  </si>
  <si>
    <t xml:space="preserve">   Hampshire &amp; Isle of Wight CRC</t>
  </si>
  <si>
    <t xml:space="preserve">   Humberside, Lincolnshire &amp; North Yorkshire CRC</t>
  </si>
  <si>
    <t xml:space="preserve">   Kent, Surrey &amp; Sussex CRC</t>
  </si>
  <si>
    <t xml:space="preserve">   London CRC</t>
  </si>
  <si>
    <t xml:space="preserve">   Merseyside CRC</t>
  </si>
  <si>
    <t xml:space="preserve">   Norfolk &amp; Suffolk CRC</t>
  </si>
  <si>
    <t xml:space="preserve">   Northumbria CRC</t>
  </si>
  <si>
    <t xml:space="preserve">   South Yorkshire CRC</t>
  </si>
  <si>
    <t xml:space="preserve">   Staffordshire &amp; West Midlands CRC</t>
  </si>
  <si>
    <t xml:space="preserve">   Thames Valley CRC</t>
  </si>
  <si>
    <t xml:space="preserve">   Wales CRC</t>
  </si>
  <si>
    <t xml:space="preserve">   Warwickshire &amp; West Mercia CRC</t>
  </si>
  <si>
    <t xml:space="preserve">   West Yorkshire CRC</t>
  </si>
  <si>
    <t xml:space="preserve">   </t>
  </si>
  <si>
    <t>Table CAB: CRC SCH9 AA Performance - Quality of Engagement with Allocated Persons from Apr-17 to Jun-17 by quarter. England and Wales</t>
  </si>
  <si>
    <t>Table CBB:</t>
  </si>
  <si>
    <t>CRC SCH9 AB Performance - Serious further offence (SFO) Reviews from Apr-16 to Jun-17 by quarter. England and Wales.</t>
  </si>
  <si>
    <t>End-state target for Service Level (applicable from February 2015): 100%</t>
  </si>
  <si>
    <t>Table CBB: CRC SCH9 AB Performance - Serious further offence (SFO) Reviews from Apr-17 to Jun-17 by quarter. England and Wales</t>
  </si>
  <si>
    <t>Table CCB:</t>
  </si>
  <si>
    <t>CRC SCH9 AC Performance - Allocated Person Resettlement Services - Accommodation from Apr-16 to Jun-17 by quarter. England and Wales.</t>
  </si>
  <si>
    <t>End-state target for Service Level (applicable from February 2015): 90%</t>
  </si>
  <si>
    <t>Table CCB: CRC SCH9 AC Performance - Allocated Person Resettlement Services - Accommodation from Apr-17 to Jun-17 by quarter. England and Wales</t>
  </si>
  <si>
    <t>Table CDB:</t>
  </si>
  <si>
    <t>CRC SCH9 AD Performance - Accredited Programme Quality from Apr-17 to Jun-17 by quarter. England and Wales.</t>
  </si>
  <si>
    <t>Table CDB: CRC SCH9 AD Performance - Accredited Programme Quality from Apr-17 to Jun-17 by quarter. England and Wales</t>
  </si>
  <si>
    <t>Table CEB:</t>
  </si>
  <si>
    <t>CRC SCH9 AE Performance - Breach Referral Timeliness from Apr-16 to Jun-17 by quarter. England and Wales.</t>
  </si>
  <si>
    <t>End-state target for Service Level (applicable from February 2015): 95%</t>
  </si>
  <si>
    <t>Table CEB: CRC SCH9 AE Performance - Breach Referral Timeliness from Apr-17 to Jun-17 by quarter. England and Wales</t>
  </si>
  <si>
    <t>Table CFB:</t>
  </si>
  <si>
    <t>CRC SCH9 AF Performance - Recall Referral Timeliness from Apr-16 to Jun-17 by quarter. England and Wales.</t>
  </si>
  <si>
    <t>Table CFB: CRC SCH9 AF Performance - Recall Referral Timeliness from Apr-17 to Jun-17 by quarter. England and Wales</t>
  </si>
  <si>
    <t>Table C1B:</t>
  </si>
  <si>
    <t>CRC SCH9 SL001 Performance - Initial Offender Contact (CO &amp; SSO) from Apr-16 to Jun-17 by quarter. England and Wales.</t>
  </si>
  <si>
    <t>End-state target for Service Level (applicable from February 2017): 97%</t>
  </si>
  <si>
    <t>Table C1B: CRC SCH9 SL001 Performance - Initial Offender Contact (CO &amp; SSO) from Apr-17 to Jun-17 by quarter. England and Wales</t>
  </si>
  <si>
    <t>Table C2B:</t>
  </si>
  <si>
    <t>CRC SCH9 SL002 Performance - Initial Offender Contact (License) from Apr-16 to Jun-17 by quarter. England and Wales.</t>
  </si>
  <si>
    <t>Table C2B: CRC SCH9 SL002 Performance - Initial Offender Contact (License) from Apr-17 to Jun-17 by quarter. England and Wales</t>
  </si>
  <si>
    <t>Table C3B:</t>
  </si>
  <si>
    <t>CRC SCH9 SL003 Performance - Plan Completion (CO &amp; SSO) from Apr-16 to Jun-17 by quarter. England and Wales.</t>
  </si>
  <si>
    <t>Table C3B: CRC SCH9 SL003 Performance - Plan Completion (CO &amp; SSO) from Apr-17 to Jun-17 by quarter. England and Wales</t>
  </si>
  <si>
    <t>Table C4B:</t>
  </si>
  <si>
    <t>CRC SCH9 SL004 Performance - Plan Completion (Licence) from Apr-16 to Jun-17 by quarter. England and Wales.</t>
  </si>
  <si>
    <t>Table C4B: CRC SCH9 SL004 Performance - Plan Completion (Licence) from Apr-17 to Jun-17 by quarter. England and Wales</t>
  </si>
  <si>
    <t>Table C5B:</t>
  </si>
  <si>
    <t>CRC SCH9 SL005 Performance - Arrangement of Unpaid Work from Apr-16 to Jun-17 by quarter. England and Wales.</t>
  </si>
  <si>
    <t>Table C5B: CRC SCH9 SL005 Performance - Arrangement of Unpaid Work from Apr-17 to Jun-17 by quarter. England and Wales</t>
  </si>
  <si>
    <t>Table C6B:</t>
  </si>
  <si>
    <t>CRC SCH9 SL006 Performance - Priority of Arrangement of Unpaid Work from Apr-16 to Jun-17 by quarter. England and Wales.</t>
  </si>
  <si>
    <t>End-state target for Service Level (applicable from February 2017): 75%</t>
  </si>
  <si>
    <t>Table C6B: CRC SCH9 SL006 Performance - Priority of Arrangement of Unpaid Work from Apr-17 to Jun-17 by quarter. England and Wales</t>
  </si>
  <si>
    <t>Table C7B:</t>
  </si>
  <si>
    <t>CRC SCH9 SL007 Performance - Completion of the Sentence of the Court from Apr-16 to Jun-17 by quarter. England and Wales.</t>
  </si>
  <si>
    <t>End-state target for Service Level (applicable from February 2015): 99%</t>
  </si>
  <si>
    <t>Table C7B: CRC SCH9 SL007 Performance - Completion of the Sentence of the Court from Apr-17 to Jun-17 by quarter. England and Wales</t>
  </si>
  <si>
    <t>Table C8B:</t>
  </si>
  <si>
    <t>CRC SCH9 SL008 Performance - Completion of Community Orders and Suspended Sentence Orders from Apr-16 to Jun-17 by quarter. England and Wales.</t>
  </si>
  <si>
    <t>Table C8B: CRC SCH9 SL008 Performance - Completion of Community Orders and Suspended Sentence Orders from Apr-17 to Jun-17 by quarter. England and Wales</t>
  </si>
  <si>
    <t>Table C9aB:</t>
  </si>
  <si>
    <t>CRC SCH9 SL009a Performance - Completion of Licenses and Post Sentence Supervision (&gt;= 12m) from Apr-16 to Jun-17 by quarter. England and Wales.</t>
  </si>
  <si>
    <t>End-state target for Service Level (applicable from February 2015): 65%</t>
  </si>
  <si>
    <t>Table C9aB: CRC SCH9 SL009a Performance - Completion of Licenses and Post Sentence Supervision (&gt;= 12m) from Apr-17 to Jun-17 by quarter. England and Wales</t>
  </si>
  <si>
    <t>Table C10B:</t>
  </si>
  <si>
    <t>CRC SCH9 SL010 Performance - Contractor Delivery of Unpaid Work Requirement from Apr-16 to Jun-17 by quarter. England and Wales.</t>
  </si>
  <si>
    <t>End-state target for Service Level (applicable from February 2017): 90%</t>
  </si>
  <si>
    <t>Table C10B: CRC SCH9 SL010 Performance - Contractor Delivery of Unpaid Work Requirement from Apr-17 to Jun-17 by quarter. England and Wales</t>
  </si>
  <si>
    <t>Table C11B:</t>
  </si>
  <si>
    <t>CRC SCH9 SL011 Performance - Contractor Delivery of Programme Requirement from Apr-16 to Jun-17 by quarter. England and Wales.</t>
  </si>
  <si>
    <t>Table C11B: CRC SCH9 SL011 Performance - Contractor Delivery of Programme Requirement from Apr-17 to Jun-17 by quarter. England and Wales</t>
  </si>
  <si>
    <t>Table C13B:</t>
  </si>
  <si>
    <t>CRC SCH9 SL013 Performance - Completion of Resettlement Plans from Apr-16 to Jun-17 by quarter. England and Wales.</t>
  </si>
  <si>
    <t>End-state target for Service Level (applicable from February 2017): 95%</t>
  </si>
  <si>
    <t>Table C13B: CRC SCH9 SL013 Performance - Completion of Resettlement Plans from Apr-17 to Jun-17 by quarter. England and Wales</t>
  </si>
  <si>
    <t>Table C15B:</t>
  </si>
  <si>
    <t>CRC SCH9 SL015 Performance - Contribution to Assessments for Discharge from Apr-16 to Jun-17 by quarter. England and Wales.</t>
  </si>
  <si>
    <t>Table C15B: CRC SCH9 SL015 Performance - Contribution to Assessments for Discharge from Apr-17 to Jun-17 by quarter. England and Wales</t>
  </si>
  <si>
    <t>Table C16B:</t>
  </si>
  <si>
    <t>CRC SCH9 SL016 Performance - Quality of Breach Referral from Apr-16 to Jun-17 by quarter. England and Wales.</t>
  </si>
  <si>
    <t>Table C16B: CRC SCH9 SL016 Performance - Quality of Breach Referral from Apr-17 to Jun-17 by quarter. England and Wales</t>
  </si>
  <si>
    <t>Table C17B:</t>
  </si>
  <si>
    <t>CRC SCH9 SL017 Performance - Recall Referral Quality from Apr-16 to Jun-17 by quarter. England and Wales.</t>
  </si>
  <si>
    <t>Table C17B: CRC SCH9 SL017 Performance - Recall Referral Quality from Apr-17 to Jun-17 by quarter. England and Wales</t>
  </si>
  <si>
    <t>Community Rehabilitation Companies performance tables (April 2016 to June 2017)</t>
  </si>
  <si>
    <t>This information will next be published on 25th January 2018 covering performance data for July - September 2017.</t>
  </si>
  <si>
    <t>* Due to insufficiently robust coverage, London CRC data for Allocated Person Resettlement Services – Accommodation (AM C) has been removed. National performance does not include London CRC performance.</t>
  </si>
  <si>
    <t xml:space="preserve">   London CRC *</t>
  </si>
  <si>
    <t>.. *</t>
  </si>
  <si>
    <t xml:space="preserve">   Bedfordshire, Northamptonshire, Cambridgeshire &amp; Hertfordshire CRC *</t>
  </si>
  <si>
    <t xml:space="preserve">   Staffordshire &amp; West Midlands CRC *</t>
  </si>
  <si>
    <t>91.9% (r)</t>
  </si>
  <si>
    <t>90.5% (r)</t>
  </si>
  <si>
    <t>87.9% (r)</t>
  </si>
  <si>
    <t>* Due to ongoing data quality investigations, data for contractor delivery of unpaid work requirement (SL010) has been removed for London CRC (16/17 Q3 - 17/18 Q1). National figures do not include London CRC performance where the CRC's data is removed for that quarter.</t>
  </si>
  <si>
    <t>* Due to ongoing data quality investigations, data for completing sentence plans (SL003) have been removed for London CRC (16/17 Q1 - 17/18 Q1), Bedfordshire, Northamptonshire, Cambridgeshire &amp; Hertfordshire CRC (16/17 Q1) and Staffordshire &amp; West Midlands CRC (16/17 Q3 - 17/18 Q1). National figures do not include London CRC, Bedfordshire, Northamptonshire, Cambridgeshire &amp; Hertfordshire CRC or Staffordshire &amp; West Midlands CRC performance where the CRC's data is removed for that quarter.</t>
  </si>
  <si>
    <t>* Due to ongoing data quality investigations, data for completing sentence plans (SL004) have been removed for London CRC (16/17 Q1 - 17/18 Q1), Bedfordshire, Northamptonshire, Cambridgeshire &amp; Hertfordshire CRC (16/17 Q1) and Staffordshire &amp; West Midlands CRC (16/17 Q3 - 17/18 Q1). National figures do not include London CRC, Bedfordshire, Northamptonshire, Cambridgeshire &amp; Hertfordshire CRC or Staffordshire &amp; West Midlands CRC performance where the CRC's data is removed for that quarter.</t>
  </si>
  <si>
    <t>Note that because this is a bi-annual measure all quarters do not have data available.</t>
  </si>
  <si>
    <t>16/17 Year to date</t>
  </si>
  <si>
    <t>National (all CRCs) *</t>
  </si>
  <si>
    <t>(Apr-Jun 18)</t>
  </si>
  <si>
    <t>* Due to ongoing data quality investigations, data for contractor delivery of programme requirement (SL011) have been removed for Bristol, Gloucestershire, Somerset &amp; Wiltshire CRC (16/17 Q3), Cheshire &amp; Greater Manchester CRC (16/17 Q3), Durham Tees Valley CRC (16/17 Q3), Kent, Surrey &amp; Sussex CRC (15/16 Q3 - 15/16 Q4), London CRC (16/17 Q1 - 16/17 Q3), Merseyside CRC (15/16 Q3 - 16/17 Q1 and 16/17 Q3), Norfolk &amp; Suffolk CRC (15/16 Q3 - 16/17 Q1), and South Yorkshire CRC (16/17 Q2 - 16/17 Q3). National figures do not include the performance of these CRCs, where removed.</t>
  </si>
  <si>
    <t xml:space="preserve">   Bristol, Gloucestershire, Somerset &amp; Wiltshire CRC *</t>
  </si>
  <si>
    <t xml:space="preserve">   Cheshire &amp; Greater Manchester CRC *</t>
  </si>
  <si>
    <t xml:space="preserve">   Merseyside CRC *</t>
  </si>
  <si>
    <t xml:space="preserve">   Norfolk &amp; Suffolk CRC *</t>
  </si>
  <si>
    <t>- (r)</t>
  </si>
  <si>
    <t>83.3% (r)</t>
  </si>
  <si>
    <t>89.0% (r)</t>
  </si>
  <si>
    <t>100.0% (r)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</si>
  <si>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Note that because this is a bi-annual measure the national month-by-month data is not available.</t>
    </r>
  </si>
  <si>
    <r>
      <t>SCH9 AA</t>
    </r>
    <r>
      <rPr>
        <vertAlign val="superscript"/>
        <sz val="11"/>
        <color theme="1"/>
        <rFont val="Arial"/>
        <family val="2"/>
      </rPr>
      <t>1</t>
    </r>
  </si>
  <si>
    <r>
      <t>SCH9 AB</t>
    </r>
    <r>
      <rPr>
        <vertAlign val="superscript"/>
        <sz val="11"/>
        <color theme="1"/>
        <rFont val="Arial"/>
        <family val="2"/>
      </rPr>
      <t>2</t>
    </r>
  </si>
  <si>
    <t>* 17/18 Q1 data is currently unavailable for this measure. This data will be published in the 17/18 Q2 publication.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</si>
  <si>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Due to low volumes this data is only presented at a national quarterly level.</t>
    </r>
  </si>
  <si>
    <t>* Due to low volumes this data is only presented at a national quarterly level.</t>
  </si>
  <si>
    <t>* Due to insufficiently robust coverage, national performance does not include London CRC performance.</t>
  </si>
  <si>
    <t>82.4% (r)</t>
  </si>
  <si>
    <t>83.1% (r)</t>
  </si>
  <si>
    <t>80.6% (r)</t>
  </si>
  <si>
    <t>90.9% (r)</t>
  </si>
  <si>
    <t>89.9% (r)</t>
  </si>
  <si>
    <t>91.6% (r)</t>
  </si>
  <si>
    <t>90.4% (r)</t>
  </si>
  <si>
    <t>80.4% (r)</t>
  </si>
  <si>
    <t>83.5% (r)</t>
  </si>
  <si>
    <t>91.1% (r)</t>
  </si>
  <si>
    <t>89.4% (r)</t>
  </si>
  <si>
    <t>89.2% (r)</t>
  </si>
  <si>
    <t>90.0% (r)</t>
  </si>
  <si>
    <t>82.9% (r)</t>
  </si>
  <si>
    <t>81.6% (r)</t>
  </si>
  <si>
    <t>85.7% (r)</t>
  </si>
  <si>
    <t>82.2% (r)</t>
  </si>
  <si>
    <t>80.7% (r)</t>
  </si>
  <si>
    <t>76.9% (r)</t>
  </si>
  <si>
    <t>64.2%(r)</t>
  </si>
  <si>
    <r>
      <t>SCH9 AC</t>
    </r>
    <r>
      <rPr>
        <vertAlign val="superscript"/>
        <sz val="11"/>
        <color theme="1"/>
        <rFont val="Arial"/>
        <family val="2"/>
      </rPr>
      <t>3</t>
    </r>
  </si>
  <si>
    <r>
      <t>SCH9 AD</t>
    </r>
    <r>
      <rPr>
        <vertAlign val="superscript"/>
        <sz val="11"/>
        <color theme="1"/>
        <rFont val="Arial"/>
        <family val="2"/>
      </rPr>
      <t>4</t>
    </r>
  </si>
  <si>
    <r>
      <t>SCH9 SL003</t>
    </r>
    <r>
      <rPr>
        <vertAlign val="superscript"/>
        <sz val="11"/>
        <color theme="1"/>
        <rFont val="Arial"/>
        <family val="2"/>
      </rPr>
      <t>5</t>
    </r>
  </si>
  <si>
    <r>
      <t>SCH9 SL004</t>
    </r>
    <r>
      <rPr>
        <vertAlign val="superscript"/>
        <sz val="11"/>
        <color theme="1"/>
        <rFont val="Arial"/>
        <family val="2"/>
      </rPr>
      <t>6</t>
    </r>
  </si>
  <si>
    <r>
      <t>SCH9 SL010</t>
    </r>
    <r>
      <rPr>
        <vertAlign val="superscript"/>
        <sz val="11"/>
        <color theme="1"/>
        <rFont val="Arial"/>
        <family val="2"/>
      </rPr>
      <t>7</t>
    </r>
  </si>
  <si>
    <r>
      <t>SCH9 SL011</t>
    </r>
    <r>
      <rPr>
        <vertAlign val="superscript"/>
        <sz val="11"/>
        <color theme="1"/>
        <rFont val="Arial"/>
        <family val="2"/>
      </rPr>
      <t>8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</si>
  <si>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Due to insufficiently robust coverage, London CRC data for Allocated Person Resettlement Services – Accommodation (AM C) has been removed. National performance does not include London CRC performance.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</si>
  <si>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Note that because this measure is based on audits on a two year cycle national month-by-month data is not available.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</si>
  <si>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Due to ongoing data quality investigations, data for completing sentence plans (SL003) have been removed for London CRC (16/17 Q1 - 17/18 Q1), Bedfordshire, Northamptonshire, Cambridgeshire &amp; Hertfordshire CRC (16/17 Q1) and Staffordshire &amp; West Midlands CRC (16/17 Q3 - 17/18 Q1). National figures do not include removed data.</t>
    </r>
  </si>
  <si>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Due to ongoing data quality investigations, data for completing sentence plans (SL004) have been removed for London CRC (16/17 Q1 - 17/18 Q1), Bedfordshire, Northamptonshire, Cambridgeshire &amp; Hertfordshire CRC (16/17 Q1) and Staffordshire &amp; West Midlands CRC (16/17 Q3 - 17/18 Q1). National figures do not include removed data.</t>
    </r>
  </si>
  <si>
    <r>
      <rPr>
        <vertAlign val="superscript"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 Due to ongoing data quality investigations, data for contractor delivery of unpaid work requirement (SL010) has been removed for London CRC (16/17 Q3 - 17/18 Q1). National figures do not include London CRC performance where the CRC's data is removed for that quarter.</t>
    </r>
  </si>
  <si>
    <r>
      <rPr>
        <vertAlign val="superscript"/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 xml:space="preserve"> Due to ongoing data quality investigations, data for contractor delivery of programme requirement (SL011) have been removed for Bristol, Gloucestershire, Somerset &amp; Wiltshire CRC (16/17 Q3), Cheshire &amp; Greater Manchester CRC (16/17 Q3), Durham Tees Valley CRC (16/17 Q3), Kent, Surrey &amp; Sussex CRC (15/16 Q3 - 15/16 Q4), London CRC (16/17 Q1 - 16/17 Q3), Merseyside CRC (15/16 Q3 - 16/17 Q1 and 16/17 Q3), Norfolk &amp; Suffolk CRC (15/16 Q3 - 16/17 Q1), and South Yorkshire CRC (16/17 Q2 - 16/17 Q3). National figures do not include the performance of these CRCs, where removed.</t>
    </r>
  </si>
  <si>
    <t>Note that because this measure is based on audits on a two year cycle national month-by-month and quarterly data is not available.</t>
  </si>
  <si>
    <r>
      <t xml:space="preserve">* Due to ongoing data quality investigations, data for contractor delivery of programme requirement (SL011) have been removed for Bristol, Gloucestershire, Somerset &amp; Wiltshire CRC (16/17 Q3), Cheshire &amp; Greater Manchester CRC (16/17 Q3), London CRC (16/17 Q1 - 17/18 Q1), Merseyside CRC (16/17 Q1 and </t>
    </r>
    <r>
      <rPr>
        <sz val="10"/>
        <rFont val="Arial"/>
        <family val="2"/>
      </rPr>
      <t>16/17 Q3 -17/18 Q1</t>
    </r>
    <r>
      <rPr>
        <sz val="10"/>
        <color theme="1"/>
        <rFont val="Arial"/>
        <family val="2"/>
      </rPr>
      <t>), Norfolk &amp; Suffolk CRC (16/17 Q1). National figures do not include the performance of these CRCs, where removed.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</si>
</sst>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8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color theme="0" tint="-0.34998626667073579"/>
      <name val="Arial"/>
      <family val="2"/>
    </font>
    <font>
      <b/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theme="0" tint="-0.3499862666707357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 tint="-0.34998626667073579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Times New Roman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1" fillId="0" borderId="0" applyNumberFormat="0" applyFill="0" applyBorder="0" applyAlignment="0" applyProtection="0"/>
  </cellStyleXfs>
  <cellXfs count="171">
    <xf numFmtId="0" fontId="0" fillId="0" borderId="0" xfId="0"/>
    <xf numFmtId="17" fontId="5" fillId="0" borderId="0" xfId="0" applyNumberFormat="1" applyFont="1" applyFill="1" applyBorder="1" applyAlignment="1">
      <alignment horizontal="right" wrapText="1"/>
    </xf>
    <xf numFmtId="17" fontId="6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1" fontId="5" fillId="0" borderId="0" xfId="2" applyNumberFormat="1" applyFont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/>
    <xf numFmtId="0" fontId="7" fillId="0" borderId="0" xfId="2" applyFont="1" applyAlignment="1">
      <alignment horizontal="right"/>
    </xf>
    <xf numFmtId="0" fontId="7" fillId="0" borderId="0" xfId="2" applyFont="1" applyBorder="1"/>
    <xf numFmtId="0" fontId="8" fillId="0" borderId="0" xfId="2" applyFont="1" applyBorder="1"/>
    <xf numFmtId="17" fontId="9" fillId="0" borderId="0" xfId="0" applyNumberFormat="1" applyFont="1" applyFill="1" applyBorder="1" applyAlignment="1">
      <alignment horizontal="right" vertical="center" wrapText="1"/>
    </xf>
    <xf numFmtId="0" fontId="10" fillId="0" borderId="1" xfId="2" applyFont="1" applyBorder="1" applyAlignment="1">
      <alignment horizontal="right" vertical="center"/>
    </xf>
    <xf numFmtId="17" fontId="10" fillId="0" borderId="1" xfId="0" applyNumberFormat="1" applyFont="1" applyFill="1" applyBorder="1" applyAlignment="1">
      <alignment horizontal="right" vertical="center" wrapText="1"/>
    </xf>
    <xf numFmtId="17" fontId="10" fillId="0" borderId="0" xfId="0" applyNumberFormat="1" applyFont="1" applyFill="1" applyBorder="1" applyAlignment="1">
      <alignment horizontal="right" vertical="center" wrapText="1"/>
    </xf>
    <xf numFmtId="9" fontId="11" fillId="0" borderId="0" xfId="1" applyFont="1"/>
    <xf numFmtId="0" fontId="12" fillId="0" borderId="0" xfId="2" applyFont="1" applyBorder="1" applyAlignment="1">
      <alignment horizontal="right"/>
    </xf>
    <xf numFmtId="0" fontId="13" fillId="0" borderId="0" xfId="2" applyFont="1" applyAlignment="1">
      <alignment horizontal="right"/>
    </xf>
    <xf numFmtId="9" fontId="15" fillId="0" borderId="0" xfId="1" applyFont="1"/>
    <xf numFmtId="9" fontId="16" fillId="0" borderId="0" xfId="1" applyFont="1" applyBorder="1" applyAlignment="1">
      <alignment horizontal="right"/>
    </xf>
    <xf numFmtId="9" fontId="17" fillId="0" borderId="0" xfId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/>
    <xf numFmtId="0" fontId="2" fillId="0" borderId="0" xfId="0" applyFont="1" applyAlignment="1">
      <alignment vertical="center"/>
    </xf>
    <xf numFmtId="0" fontId="4" fillId="0" borderId="0" xfId="2" applyFont="1" applyAlignment="1">
      <alignment vertical="center" wrapText="1"/>
    </xf>
    <xf numFmtId="0" fontId="14" fillId="0" borderId="0" xfId="0" applyFont="1" applyFill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9" fontId="9" fillId="0" borderId="0" xfId="1" applyFont="1" applyFill="1" applyBorder="1" applyAlignment="1">
      <alignment horizontal="right"/>
    </xf>
    <xf numFmtId="0" fontId="4" fillId="0" borderId="0" xfId="2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13" fillId="0" borderId="0" xfId="2" applyFont="1" applyFill="1" applyBorder="1" applyAlignment="1">
      <alignment horizontal="left" indent="2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13" fillId="0" borderId="0" xfId="2" applyFont="1" applyFill="1" applyBorder="1"/>
    <xf numFmtId="0" fontId="13" fillId="0" borderId="0" xfId="2" applyFont="1" applyFill="1" applyBorder="1" applyAlignment="1"/>
    <xf numFmtId="0" fontId="14" fillId="0" borderId="0" xfId="2" applyFont="1" applyFill="1" applyBorder="1"/>
    <xf numFmtId="0" fontId="2" fillId="0" borderId="0" xfId="0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17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13" fillId="0" borderId="0" xfId="2" applyFont="1" applyFill="1" applyBorder="1" applyAlignment="1">
      <alignment horizontal="right" wrapText="1"/>
    </xf>
    <xf numFmtId="0" fontId="13" fillId="0" borderId="0" xfId="2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8" fillId="0" borderId="0" xfId="2" applyFont="1" applyFill="1" applyBorder="1" applyAlignment="1">
      <alignment horizontal="left" vertical="center" wrapText="1"/>
    </xf>
    <xf numFmtId="9" fontId="2" fillId="0" borderId="0" xfId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1" fontId="10" fillId="0" borderId="0" xfId="2" applyNumberFormat="1" applyFont="1" applyFill="1" applyBorder="1" applyAlignment="1">
      <alignment horizontal="right" vertical="center" wrapText="1"/>
    </xf>
    <xf numFmtId="0" fontId="14" fillId="0" borderId="0" xfId="2" applyFont="1" applyFill="1" applyBorder="1" applyAlignment="1">
      <alignment horizontal="right"/>
    </xf>
    <xf numFmtId="9" fontId="12" fillId="0" borderId="0" xfId="1" applyFont="1" applyFill="1" applyBorder="1" applyAlignment="1">
      <alignment horizontal="right"/>
    </xf>
    <xf numFmtId="0" fontId="4" fillId="0" borderId="0" xfId="2" applyFont="1" applyAlignment="1">
      <alignment vertical="top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 vertical="center"/>
    </xf>
    <xf numFmtId="0" fontId="22" fillId="0" borderId="0" xfId="3" applyFont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164" fontId="2" fillId="0" borderId="0" xfId="1" applyNumberFormat="1" applyFont="1" applyFill="1" applyBorder="1" applyAlignment="1">
      <alignment horizontal="right"/>
    </xf>
    <xf numFmtId="0" fontId="4" fillId="0" borderId="0" xfId="2" applyFont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7" fillId="0" borderId="0" xfId="0" applyFont="1"/>
    <xf numFmtId="0" fontId="29" fillId="0" borderId="0" xfId="0" applyFont="1" applyAlignment="1">
      <alignment vertical="center"/>
    </xf>
    <xf numFmtId="0" fontId="28" fillId="0" borderId="0" xfId="0" applyFont="1"/>
    <xf numFmtId="0" fontId="18" fillId="0" borderId="0" xfId="2" applyFont="1" applyBorder="1" applyAlignment="1">
      <alignment horizontal="left" vertical="center"/>
    </xf>
    <xf numFmtId="0" fontId="26" fillId="0" borderId="0" xfId="0" applyFont="1"/>
    <xf numFmtId="0" fontId="26" fillId="0" borderId="0" xfId="0" applyFont="1" applyFill="1"/>
    <xf numFmtId="0" fontId="2" fillId="0" borderId="0" xfId="0" applyFont="1" applyFill="1" applyAlignment="1"/>
    <xf numFmtId="0" fontId="4" fillId="0" borderId="0" xfId="2" applyFont="1" applyAlignment="1">
      <alignment vertical="top" wrapText="1"/>
    </xf>
    <xf numFmtId="0" fontId="30" fillId="0" borderId="0" xfId="0" applyFont="1" applyAlignment="1">
      <alignment horizontal="left" vertical="center"/>
    </xf>
    <xf numFmtId="0" fontId="26" fillId="0" borderId="3" xfId="0" applyFont="1" applyBorder="1" applyAlignment="1">
      <alignment vertical="center"/>
    </xf>
    <xf numFmtId="17" fontId="30" fillId="0" borderId="4" xfId="0" applyNumberFormat="1" applyFont="1" applyBorder="1" applyAlignment="1">
      <alignment horizontal="right" vertical="center"/>
    </xf>
    <xf numFmtId="17" fontId="30" fillId="0" borderId="4" xfId="0" applyNumberFormat="1" applyFont="1" applyBorder="1" applyAlignment="1">
      <alignment horizontal="right" vertical="center" wrapText="1"/>
    </xf>
    <xf numFmtId="17" fontId="30" fillId="0" borderId="0" xfId="0" applyNumberFormat="1" applyFont="1" applyBorder="1" applyAlignment="1">
      <alignment horizontal="right" vertical="center" wrapText="1"/>
    </xf>
    <xf numFmtId="0" fontId="26" fillId="0" borderId="5" xfId="0" applyFont="1" applyBorder="1" applyAlignment="1">
      <alignment horizontal="center" vertical="center"/>
    </xf>
    <xf numFmtId="164" fontId="26" fillId="0" borderId="0" xfId="1" applyNumberFormat="1" applyFont="1" applyAlignment="1">
      <alignment horizontal="right" vertical="center"/>
    </xf>
    <xf numFmtId="164" fontId="26" fillId="0" borderId="0" xfId="1" applyNumberFormat="1" applyFont="1" applyFill="1" applyBorder="1"/>
    <xf numFmtId="164" fontId="31" fillId="0" borderId="0" xfId="1" applyNumberFormat="1" applyFont="1" applyBorder="1"/>
    <xf numFmtId="0" fontId="26" fillId="0" borderId="0" xfId="0" applyFont="1" applyBorder="1" applyAlignment="1">
      <alignment horizontal="right"/>
    </xf>
    <xf numFmtId="164" fontId="26" fillId="0" borderId="0" xfId="1" applyNumberFormat="1" applyFont="1" applyBorder="1"/>
    <xf numFmtId="164" fontId="26" fillId="0" borderId="0" xfId="1" applyNumberFormat="1" applyFont="1"/>
    <xf numFmtId="0" fontId="30" fillId="0" borderId="0" xfId="0" applyFont="1"/>
    <xf numFmtId="0" fontId="33" fillId="0" borderId="0" xfId="0" applyFont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17" fontId="12" fillId="0" borderId="1" xfId="0" applyNumberFormat="1" applyFont="1" applyFill="1" applyBorder="1" applyAlignment="1">
      <alignment horizontal="right" vertical="center" wrapText="1"/>
    </xf>
    <xf numFmtId="0" fontId="4" fillId="0" borderId="0" xfId="2" applyFont="1" applyAlignment="1">
      <alignment horizontal="left" vertical="top" wrapText="1"/>
    </xf>
    <xf numFmtId="9" fontId="33" fillId="0" borderId="0" xfId="1" applyFont="1" applyAlignment="1">
      <alignment horizontal="right" vertical="center"/>
    </xf>
    <xf numFmtId="0" fontId="34" fillId="0" borderId="0" xfId="2" applyFont="1" applyBorder="1" applyAlignment="1">
      <alignment horizontal="right" vertical="center" wrapText="1"/>
    </xf>
    <xf numFmtId="9" fontId="33" fillId="0" borderId="0" xfId="1" applyNumberFormat="1" applyFont="1" applyAlignment="1">
      <alignment horizontal="right" vertical="center"/>
    </xf>
    <xf numFmtId="9" fontId="33" fillId="0" borderId="0" xfId="0" applyNumberFormat="1" applyFont="1" applyAlignment="1">
      <alignment horizontal="right" vertical="center"/>
    </xf>
    <xf numFmtId="9" fontId="34" fillId="0" borderId="0" xfId="2" applyNumberFormat="1" applyFont="1" applyBorder="1" applyAlignment="1">
      <alignment horizontal="right" vertical="center" wrapText="1"/>
    </xf>
    <xf numFmtId="9" fontId="33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top"/>
    </xf>
    <xf numFmtId="0" fontId="14" fillId="0" borderId="0" xfId="0" applyFont="1" applyFill="1" applyBorder="1" applyAlignment="1"/>
    <xf numFmtId="0" fontId="13" fillId="0" borderId="0" xfId="2" applyFont="1"/>
    <xf numFmtId="0" fontId="13" fillId="0" borderId="0" xfId="2" applyFont="1" applyBorder="1"/>
    <xf numFmtId="0" fontId="14" fillId="0" borderId="0" xfId="2" applyFont="1"/>
    <xf numFmtId="0" fontId="10" fillId="0" borderId="0" xfId="2" applyFont="1" applyBorder="1" applyAlignment="1">
      <alignment horizontal="right" vertical="center"/>
    </xf>
    <xf numFmtId="0" fontId="10" fillId="0" borderId="6" xfId="2" applyFont="1" applyBorder="1" applyAlignment="1">
      <alignment horizontal="right" vertical="center"/>
    </xf>
    <xf numFmtId="17" fontId="9" fillId="0" borderId="6" xfId="0" applyNumberFormat="1" applyFont="1" applyFill="1" applyBorder="1" applyAlignment="1">
      <alignment horizontal="right" wrapText="1"/>
    </xf>
    <xf numFmtId="17" fontId="9" fillId="0" borderId="7" xfId="0" applyNumberFormat="1" applyFont="1" applyFill="1" applyBorder="1" applyAlignment="1">
      <alignment horizontal="right" wrapText="1"/>
    </xf>
    <xf numFmtId="0" fontId="10" fillId="0" borderId="7" xfId="0" applyFont="1" applyFill="1" applyBorder="1" applyAlignment="1">
      <alignment horizontal="right" vertical="center"/>
    </xf>
    <xf numFmtId="0" fontId="10" fillId="0" borderId="4" xfId="2" applyFont="1" applyBorder="1" applyAlignment="1">
      <alignment horizontal="right" vertical="center"/>
    </xf>
    <xf numFmtId="17" fontId="9" fillId="0" borderId="4" xfId="0" applyNumberFormat="1" applyFont="1" applyFill="1" applyBorder="1" applyAlignment="1">
      <alignment horizontal="right" vertical="top" wrapText="1"/>
    </xf>
    <xf numFmtId="17" fontId="9" fillId="0" borderId="3" xfId="0" applyNumberFormat="1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13" fillId="0" borderId="5" xfId="2" applyFont="1" applyBorder="1" applyAlignment="1">
      <alignment horizontal="right"/>
    </xf>
    <xf numFmtId="0" fontId="14" fillId="0" borderId="5" xfId="2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7" fillId="0" borderId="11" xfId="0" applyFont="1" applyBorder="1" applyAlignment="1">
      <alignment horizontal="left" vertical="center"/>
    </xf>
    <xf numFmtId="164" fontId="17" fillId="0" borderId="11" xfId="1" applyNumberFormat="1" applyFont="1" applyFill="1" applyBorder="1" applyAlignment="1">
      <alignment horizontal="right" vertical="center"/>
    </xf>
    <xf numFmtId="164" fontId="17" fillId="0" borderId="12" xfId="1" applyNumberFormat="1" applyFont="1" applyFill="1" applyBorder="1" applyAlignment="1">
      <alignment horizontal="right" vertical="center"/>
    </xf>
    <xf numFmtId="164" fontId="17" fillId="0" borderId="13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8" fillId="0" borderId="14" xfId="2" applyFont="1" applyBorder="1" applyAlignment="1">
      <alignment horizontal="left" vertical="center"/>
    </xf>
    <xf numFmtId="164" fontId="2" fillId="0" borderId="14" xfId="1" applyNumberFormat="1" applyFont="1" applyFill="1" applyBorder="1" applyAlignment="1">
      <alignment horizontal="right"/>
    </xf>
    <xf numFmtId="164" fontId="2" fillId="0" borderId="15" xfId="1" applyNumberFormat="1" applyFont="1" applyFill="1" applyBorder="1" applyAlignment="1">
      <alignment horizontal="right"/>
    </xf>
    <xf numFmtId="164" fontId="2" fillId="0" borderId="16" xfId="1" applyNumberFormat="1" applyFont="1" applyFill="1" applyBorder="1" applyAlignment="1">
      <alignment horizontal="right"/>
    </xf>
    <xf numFmtId="0" fontId="18" fillId="0" borderId="17" xfId="2" applyFont="1" applyBorder="1" applyAlignment="1">
      <alignment horizontal="left" vertical="center"/>
    </xf>
    <xf numFmtId="0" fontId="2" fillId="0" borderId="18" xfId="0" applyFont="1" applyBorder="1"/>
    <xf numFmtId="0" fontId="2" fillId="0" borderId="17" xfId="0" applyFont="1" applyBorder="1"/>
    <xf numFmtId="0" fontId="2" fillId="0" borderId="19" xfId="0" applyFont="1" applyBorder="1"/>
    <xf numFmtId="0" fontId="0" fillId="0" borderId="0" xfId="0" applyAlignment="1"/>
    <xf numFmtId="0" fontId="2" fillId="0" borderId="0" xfId="0" applyFont="1" applyBorder="1" applyAlignment="1">
      <alignment horizontal="right" vertical="center"/>
    </xf>
    <xf numFmtId="0" fontId="0" fillId="0" borderId="0" xfId="0" applyBorder="1"/>
    <xf numFmtId="0" fontId="18" fillId="0" borderId="15" xfId="2" applyFont="1" applyBorder="1" applyAlignment="1">
      <alignment horizontal="left" vertical="center"/>
    </xf>
    <xf numFmtId="0" fontId="2" fillId="0" borderId="17" xfId="0" applyFont="1" applyBorder="1" applyAlignment="1"/>
    <xf numFmtId="9" fontId="33" fillId="0" borderId="17" xfId="0" applyNumberFormat="1" applyFont="1" applyBorder="1" applyAlignment="1">
      <alignment horizontal="right" vertical="center"/>
    </xf>
    <xf numFmtId="0" fontId="33" fillId="0" borderId="17" xfId="0" applyFont="1" applyBorder="1" applyAlignment="1">
      <alignment horizontal="right" vertical="center"/>
    </xf>
    <xf numFmtId="17" fontId="10" fillId="0" borderId="20" xfId="0" applyNumberFormat="1" applyFont="1" applyFill="1" applyBorder="1" applyAlignment="1">
      <alignment horizontal="right" vertical="center" wrapText="1"/>
    </xf>
    <xf numFmtId="9" fontId="15" fillId="0" borderId="5" xfId="1" applyFont="1" applyBorder="1"/>
    <xf numFmtId="0" fontId="2" fillId="0" borderId="5" xfId="0" applyFont="1" applyBorder="1"/>
    <xf numFmtId="164" fontId="32" fillId="0" borderId="0" xfId="1" applyNumberFormat="1" applyFont="1" applyBorder="1" applyAlignment="1">
      <alignment horizontal="right"/>
    </xf>
    <xf numFmtId="164" fontId="32" fillId="0" borderId="0" xfId="1" applyNumberFormat="1" applyFont="1" applyBorder="1" applyAlignment="1">
      <alignment horizontal="right" vertical="center"/>
    </xf>
    <xf numFmtId="0" fontId="13" fillId="0" borderId="0" xfId="2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64" fontId="17" fillId="0" borderId="0" xfId="1" applyNumberFormat="1" applyFont="1" applyFill="1" applyBorder="1" applyAlignment="1">
      <alignment horizontal="right" vertical="center"/>
    </xf>
    <xf numFmtId="164" fontId="17" fillId="0" borderId="5" xfId="1" applyNumberFormat="1" applyFont="1" applyFill="1" applyBorder="1" applyAlignment="1">
      <alignment horizontal="right" vertical="center"/>
    </xf>
    <xf numFmtId="0" fontId="2" fillId="0" borderId="21" xfId="0" applyFont="1" applyBorder="1"/>
    <xf numFmtId="0" fontId="2" fillId="0" borderId="0" xfId="2" applyFont="1" applyFill="1" applyBorder="1" applyAlignment="1">
      <alignment horizontal="left" vertical="center"/>
    </xf>
    <xf numFmtId="164" fontId="2" fillId="0" borderId="14" xfId="1" quotePrefix="1" applyNumberFormat="1" applyFont="1" applyFill="1" applyBorder="1" applyAlignment="1">
      <alignment horizontal="right"/>
    </xf>
    <xf numFmtId="17" fontId="9" fillId="0" borderId="8" xfId="0" applyNumberFormat="1" applyFont="1" applyFill="1" applyBorder="1" applyAlignment="1">
      <alignment horizontal="right" wrapText="1"/>
    </xf>
    <xf numFmtId="17" fontId="9" fillId="0" borderId="9" xfId="0" applyNumberFormat="1" applyFont="1" applyFill="1" applyBorder="1" applyAlignment="1">
      <alignment horizontal="right" vertical="top" wrapText="1"/>
    </xf>
    <xf numFmtId="0" fontId="13" fillId="0" borderId="10" xfId="2" applyFont="1" applyBorder="1" applyAlignment="1">
      <alignment horizontal="right"/>
    </xf>
    <xf numFmtId="164" fontId="17" fillId="0" borderId="10" xfId="1" quotePrefix="1" applyNumberFormat="1" applyFont="1" applyFill="1" applyBorder="1" applyAlignment="1">
      <alignment horizontal="right" vertical="center"/>
    </xf>
    <xf numFmtId="164" fontId="17" fillId="0" borderId="10" xfId="1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4" fillId="0" borderId="0" xfId="2" applyFont="1" applyAlignment="1">
      <alignment horizontal="left" vertical="top" wrapText="1"/>
    </xf>
    <xf numFmtId="0" fontId="33" fillId="0" borderId="0" xfId="0" applyFont="1" applyFill="1" applyAlignment="1">
      <alignment horizontal="left"/>
    </xf>
    <xf numFmtId="0" fontId="32" fillId="0" borderId="0" xfId="0" applyFont="1" applyAlignment="1">
      <alignment horizontal="left" vertical="top" wrapText="1"/>
    </xf>
    <xf numFmtId="0" fontId="35" fillId="0" borderId="0" xfId="2" applyFont="1" applyAlignment="1">
      <alignment horizontal="left" vertical="top" wrapText="1"/>
    </xf>
    <xf numFmtId="1" fontId="10" fillId="0" borderId="8" xfId="2" applyNumberFormat="1" applyFont="1" applyBorder="1" applyAlignment="1">
      <alignment horizontal="right" vertical="center" wrapText="1"/>
    </xf>
    <xf numFmtId="1" fontId="10" fillId="0" borderId="9" xfId="2" applyNumberFormat="1" applyFont="1" applyBorder="1" applyAlignment="1">
      <alignment horizontal="right" vertical="center" wrapText="1"/>
    </xf>
    <xf numFmtId="0" fontId="35" fillId="0" borderId="0" xfId="2" applyFont="1" applyAlignment="1">
      <alignment horizontal="left" vertical="center" wrapText="1"/>
    </xf>
    <xf numFmtId="0" fontId="26" fillId="0" borderId="0" xfId="2" applyFont="1" applyFill="1" applyBorder="1" applyAlignment="1">
      <alignment horizontal="left" vertical="top" wrapText="1"/>
    </xf>
  </cellXfs>
  <cellStyles count="4">
    <cellStyle name="Hyperlink" xfId="3" builtinId="8"/>
    <cellStyle name="Normal" xfId="0" builtinId="0"/>
    <cellStyle name="Normal_CJ Act sentences 2003" xfId="2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542762660429284E-2"/>
          <c:y val="8.8888888888888892E-2"/>
          <c:w val="0.88567789461656599"/>
          <c:h val="0.70092409037105652"/>
        </c:manualLayout>
      </c:layout>
      <c:lineChart>
        <c:grouping val="standard"/>
        <c:varyColors val="0"/>
        <c:ser>
          <c:idx val="0"/>
          <c:order val="0"/>
          <c:tx>
            <c:strRef>
              <c:f>'CRC charts'!$B$11</c:f>
              <c:strCache>
                <c:ptCount val="1"/>
                <c:pt idx="0">
                  <c:v>SCH9 AA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'CRC charts'!$C$10:$Q$10</c:f>
              <c:numCache>
                <c:formatCode>mmm\-yy</c:formatCode>
                <c:ptCount val="15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</c:numCache>
            </c:numRef>
          </c:cat>
          <c:val>
            <c:numRef>
              <c:f>'CRC charts'!$C$12:$Q$12</c:f>
              <c:numCache>
                <c:formatCode>0.0%</c:formatCode>
                <c:ptCount val="15"/>
                <c:pt idx="0">
                  <c:v>#N/A</c:v>
                </c:pt>
                <c:pt idx="1">
                  <c:v>0.78800000000000003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0.77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0.79100000000000004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196200"/>
        <c:axId val="270196984"/>
      </c:lineChart>
      <c:dateAx>
        <c:axId val="270196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0196984"/>
        <c:crosses val="autoZero"/>
        <c:auto val="1"/>
        <c:lblOffset val="100"/>
        <c:baseTimeUnit val="months"/>
      </c:dateAx>
      <c:valAx>
        <c:axId val="2701969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/>
                  <a:t>Performance</a:t>
                </a:r>
              </a:p>
            </c:rich>
          </c:tx>
          <c:layout>
            <c:manualLayout>
              <c:xMode val="edge"/>
              <c:yMode val="edge"/>
              <c:x val="4.3875373452838245E-3"/>
              <c:y val="0.31139025268900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0196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22117109462037"/>
          <c:y val="8.4130718954248382E-2"/>
          <c:w val="0.84799939575898331"/>
          <c:h val="0.70375596239324578"/>
        </c:manualLayout>
      </c:layout>
      <c:lineChart>
        <c:grouping val="standard"/>
        <c:varyColors val="0"/>
        <c:ser>
          <c:idx val="0"/>
          <c:order val="0"/>
          <c:tx>
            <c:strRef>
              <c:f>'CRC charts'!$B$43</c:f>
              <c:strCache>
                <c:ptCount val="1"/>
                <c:pt idx="0">
                  <c:v>National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'CRC charts'!$U$10:$Y$10</c:f>
              <c:strCache>
                <c:ptCount val="5"/>
                <c:pt idx="0">
                  <c:v>16/17 Q1</c:v>
                </c:pt>
                <c:pt idx="1">
                  <c:v>16/17 Q2</c:v>
                </c:pt>
                <c:pt idx="2">
                  <c:v>16/17 Q3</c:v>
                </c:pt>
                <c:pt idx="3">
                  <c:v>16/17 Q4</c:v>
                </c:pt>
                <c:pt idx="4">
                  <c:v>17/18 Q1</c:v>
                </c:pt>
              </c:strCache>
            </c:strRef>
          </c:cat>
          <c:val>
            <c:numRef>
              <c:f>'CRC charts'!$U$12:$Y$12</c:f>
              <c:numCache>
                <c:formatCode>0.0%</c:formatCode>
                <c:ptCount val="5"/>
                <c:pt idx="0">
                  <c:v>0.78800000000000003</c:v>
                </c:pt>
                <c:pt idx="1">
                  <c:v>#N/A</c:v>
                </c:pt>
                <c:pt idx="2">
                  <c:v>0.77</c:v>
                </c:pt>
                <c:pt idx="3">
                  <c:v>#N/A</c:v>
                </c:pt>
                <c:pt idx="4">
                  <c:v>0.79100000000000004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197768"/>
        <c:axId val="270198160"/>
      </c:lineChart>
      <c:catAx>
        <c:axId val="270197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0198160"/>
        <c:crosses val="autoZero"/>
        <c:auto val="1"/>
        <c:lblAlgn val="ctr"/>
        <c:lblOffset val="100"/>
        <c:noMultiLvlLbl val="0"/>
      </c:catAx>
      <c:valAx>
        <c:axId val="2701981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/>
                  <a:t>Performance</a:t>
                </a:r>
              </a:p>
            </c:rich>
          </c:tx>
          <c:layout>
            <c:manualLayout>
              <c:xMode val="edge"/>
              <c:yMode val="edge"/>
              <c:x val="9.1335894152795583E-3"/>
              <c:y val="0.31936390304153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0197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734219</xdr:colOff>
      <xdr:row>3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0"/>
          <a:ext cx="734219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11</xdr:row>
      <xdr:rowOff>0</xdr:rowOff>
    </xdr:from>
    <xdr:to>
      <xdr:col>16</xdr:col>
      <xdr:colOff>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11</xdr:row>
      <xdr:rowOff>0</xdr:rowOff>
    </xdr:from>
    <xdr:to>
      <xdr:col>26</xdr:col>
      <xdr:colOff>476250</xdr:colOff>
      <xdr:row>30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5:L33"/>
  <sheetViews>
    <sheetView showGridLines="0" topLeftCell="A13" workbookViewId="0"/>
  </sheetViews>
  <sheetFormatPr defaultRowHeight="14.25" x14ac:dyDescent="0.2"/>
  <cols>
    <col min="1" max="1" width="3.85546875" style="5" customWidth="1"/>
    <col min="2" max="2" width="15.140625" style="5" customWidth="1"/>
    <col min="3" max="16384" width="9.140625" style="5"/>
  </cols>
  <sheetData>
    <row r="5" spans="2:12" ht="20.25" x14ac:dyDescent="0.3">
      <c r="B5" s="55" t="s">
        <v>0</v>
      </c>
    </row>
    <row r="6" spans="2:12" ht="15.75" x14ac:dyDescent="0.25">
      <c r="B6" s="56" t="s">
        <v>225</v>
      </c>
    </row>
    <row r="8" spans="2:12" s="22" customFormat="1" ht="20.25" customHeight="1" x14ac:dyDescent="0.25">
      <c r="B8" s="57" t="s">
        <v>1</v>
      </c>
      <c r="C8" s="57" t="s">
        <v>2</v>
      </c>
      <c r="L8" s="69"/>
    </row>
    <row r="9" spans="2:12" s="22" customFormat="1" ht="20.25" customHeight="1" x14ac:dyDescent="0.25">
      <c r="B9" s="58" t="s">
        <v>5</v>
      </c>
      <c r="C9" s="63" t="s">
        <v>6</v>
      </c>
    </row>
    <row r="10" spans="2:12" s="22" customFormat="1" ht="20.25" customHeight="1" x14ac:dyDescent="0.25">
      <c r="B10" s="58" t="s">
        <v>106</v>
      </c>
      <c r="C10" s="63" t="s">
        <v>107</v>
      </c>
    </row>
    <row r="11" spans="2:12" s="22" customFormat="1" ht="20.25" customHeight="1" x14ac:dyDescent="0.25">
      <c r="B11" s="58" t="s">
        <v>29</v>
      </c>
      <c r="C11" s="59" t="s">
        <v>155</v>
      </c>
    </row>
    <row r="12" spans="2:12" s="22" customFormat="1" ht="20.25" customHeight="1" x14ac:dyDescent="0.25">
      <c r="B12" s="58" t="s">
        <v>110</v>
      </c>
      <c r="C12" s="59" t="s">
        <v>159</v>
      </c>
    </row>
    <row r="13" spans="2:12" s="22" customFormat="1" ht="20.25" customHeight="1" x14ac:dyDescent="0.25">
      <c r="B13" s="58" t="s">
        <v>31</v>
      </c>
      <c r="C13" s="59" t="s">
        <v>163</v>
      </c>
    </row>
    <row r="14" spans="2:12" s="22" customFormat="1" ht="20.25" customHeight="1" x14ac:dyDescent="0.25">
      <c r="B14" s="58" t="s">
        <v>112</v>
      </c>
      <c r="C14" s="59" t="s">
        <v>166</v>
      </c>
    </row>
    <row r="15" spans="2:12" s="22" customFormat="1" ht="20.25" customHeight="1" x14ac:dyDescent="0.25">
      <c r="B15" s="58" t="s">
        <v>33</v>
      </c>
      <c r="C15" s="59" t="s">
        <v>170</v>
      </c>
    </row>
    <row r="16" spans="2:12" s="22" customFormat="1" ht="20.25" customHeight="1" x14ac:dyDescent="0.25">
      <c r="B16" s="58" t="s">
        <v>35</v>
      </c>
      <c r="C16" s="59" t="s">
        <v>173</v>
      </c>
    </row>
    <row r="17" spans="2:3" s="22" customFormat="1" ht="20.25" customHeight="1" x14ac:dyDescent="0.25">
      <c r="B17" s="58" t="s">
        <v>37</v>
      </c>
      <c r="C17" s="59" t="s">
        <v>177</v>
      </c>
    </row>
    <row r="18" spans="2:3" s="22" customFormat="1" ht="20.25" customHeight="1" x14ac:dyDescent="0.25">
      <c r="B18" s="58" t="s">
        <v>39</v>
      </c>
      <c r="C18" s="59" t="s">
        <v>180</v>
      </c>
    </row>
    <row r="19" spans="2:3" s="22" customFormat="1" ht="20.25" customHeight="1" x14ac:dyDescent="0.25">
      <c r="B19" s="58" t="s">
        <v>41</v>
      </c>
      <c r="C19" s="59" t="s">
        <v>183</v>
      </c>
    </row>
    <row r="20" spans="2:3" s="22" customFormat="1" ht="20.25" customHeight="1" x14ac:dyDescent="0.25">
      <c r="B20" s="58" t="s">
        <v>43</v>
      </c>
      <c r="C20" s="59" t="s">
        <v>186</v>
      </c>
    </row>
    <row r="21" spans="2:3" s="22" customFormat="1" ht="20.25" customHeight="1" x14ac:dyDescent="0.25">
      <c r="B21" s="58" t="s">
        <v>45</v>
      </c>
      <c r="C21" s="59" t="s">
        <v>189</v>
      </c>
    </row>
    <row r="22" spans="2:3" s="22" customFormat="1" ht="20.25" customHeight="1" x14ac:dyDescent="0.25">
      <c r="B22" s="58" t="s">
        <v>47</v>
      </c>
      <c r="C22" s="59" t="s">
        <v>193</v>
      </c>
    </row>
    <row r="23" spans="2:3" s="22" customFormat="1" ht="20.25" customHeight="1" x14ac:dyDescent="0.25">
      <c r="B23" s="58" t="s">
        <v>49</v>
      </c>
      <c r="C23" s="59" t="s">
        <v>197</v>
      </c>
    </row>
    <row r="24" spans="2:3" s="22" customFormat="1" ht="20.25" customHeight="1" x14ac:dyDescent="0.25">
      <c r="B24" s="58" t="s">
        <v>51</v>
      </c>
      <c r="C24" s="59" t="s">
        <v>200</v>
      </c>
    </row>
    <row r="25" spans="2:3" s="22" customFormat="1" ht="20.25" customHeight="1" x14ac:dyDescent="0.25">
      <c r="B25" s="58" t="s">
        <v>53</v>
      </c>
      <c r="C25" s="59" t="s">
        <v>204</v>
      </c>
    </row>
    <row r="26" spans="2:3" s="22" customFormat="1" ht="20.25" customHeight="1" x14ac:dyDescent="0.25">
      <c r="B26" s="58" t="s">
        <v>55</v>
      </c>
      <c r="C26" s="59" t="s">
        <v>208</v>
      </c>
    </row>
    <row r="27" spans="2:3" s="22" customFormat="1" ht="20.25" customHeight="1" x14ac:dyDescent="0.25">
      <c r="B27" s="58" t="s">
        <v>57</v>
      </c>
      <c r="C27" s="59" t="s">
        <v>211</v>
      </c>
    </row>
    <row r="28" spans="2:3" s="22" customFormat="1" ht="20.25" customHeight="1" x14ac:dyDescent="0.25">
      <c r="B28" s="58" t="s">
        <v>59</v>
      </c>
      <c r="C28" s="59" t="s">
        <v>215</v>
      </c>
    </row>
    <row r="29" spans="2:3" s="22" customFormat="1" ht="20.25" customHeight="1" x14ac:dyDescent="0.25">
      <c r="B29" s="58" t="s">
        <v>61</v>
      </c>
      <c r="C29" s="59" t="s">
        <v>218</v>
      </c>
    </row>
    <row r="30" spans="2:3" s="22" customFormat="1" ht="20.25" customHeight="1" x14ac:dyDescent="0.25">
      <c r="B30" s="58" t="s">
        <v>63</v>
      </c>
      <c r="C30" s="59" t="s">
        <v>221</v>
      </c>
    </row>
    <row r="31" spans="2:3" ht="20.25" customHeight="1" x14ac:dyDescent="0.2">
      <c r="B31" s="58" t="s">
        <v>65</v>
      </c>
      <c r="C31" s="59" t="s">
        <v>224</v>
      </c>
    </row>
    <row r="32" spans="2:3" ht="15.75" x14ac:dyDescent="0.25">
      <c r="B32" s="68"/>
    </row>
    <row r="33" spans="2:2" ht="15.75" x14ac:dyDescent="0.25">
      <c r="B33" s="56" t="s">
        <v>226</v>
      </c>
    </row>
  </sheetData>
  <hyperlinks>
    <hyperlink ref="B9" location="'CRC National'!A1" display="CRC National"/>
    <hyperlink ref="B10" location="'CRC charts'!A1" display="CRC Charts"/>
    <hyperlink ref="B11" location="AM_A!A1" display="AM_A"/>
    <hyperlink ref="B12" location="AM_B!A1" display="AM_B"/>
    <hyperlink ref="B13" location="AM_C!A1" display="AM_C"/>
    <hyperlink ref="B14" location="AM_D!A1" display="AM_D"/>
    <hyperlink ref="B15" location="AM_E!A1" display="AM_E"/>
    <hyperlink ref="B16" location="AM_F!A1" display="AM_F"/>
    <hyperlink ref="B17" location="SLM001!A1" display="SLM001"/>
    <hyperlink ref="B18" location="SLM002!A1" display="SLM002"/>
    <hyperlink ref="B19" location="SLM003!A1" display="SLM003"/>
    <hyperlink ref="B20" location="SLM004!A1" display="SLM004"/>
    <hyperlink ref="B21" location="SLM005!A1" display="SLM005"/>
    <hyperlink ref="B22" location="SLM006!A1" display="SLM006"/>
    <hyperlink ref="B23" location="SLM007!A1" display="SLM007"/>
    <hyperlink ref="B24" location="SLM008!A1" display="SLM008"/>
    <hyperlink ref="B25" location="SLM009a!A1" display="SLM009a"/>
    <hyperlink ref="B26" location="SLM010!A1" display="SLM010"/>
    <hyperlink ref="B27" location="SLM011!A1" display="SLM011"/>
    <hyperlink ref="B28" location="SLM013!A1" display="SLM013"/>
    <hyperlink ref="B29" location="SLM015!A1" display="SLM015"/>
    <hyperlink ref="B30" location="SLM016!A1" display="SLM016"/>
    <hyperlink ref="B31" location="SLM017!A1" display="SLM017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/>
  </sheetPr>
  <dimension ref="B1:P33"/>
  <sheetViews>
    <sheetView showGridLines="0" zoomScaleNormal="100" workbookViewId="0">
      <selection activeCell="C23" sqref="C23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171</v>
      </c>
      <c r="C2" s="163" t="s">
        <v>172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169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19</v>
      </c>
      <c r="D9" s="119">
        <v>0.90300000000000002</v>
      </c>
      <c r="E9" s="119">
        <v>0.88</v>
      </c>
      <c r="F9" s="119">
        <v>0.85799999999999998</v>
      </c>
      <c r="G9" s="120">
        <v>0.86899999999999999</v>
      </c>
      <c r="H9" s="119">
        <v>0.89500000000000002</v>
      </c>
      <c r="I9" s="120"/>
      <c r="J9" s="121">
        <v>0.89500000000000002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133</v>
      </c>
      <c r="D10" s="124">
        <v>0.878</v>
      </c>
      <c r="E10" s="124">
        <v>0.93500000000000005</v>
      </c>
      <c r="F10" s="124">
        <v>0.95799999999999996</v>
      </c>
      <c r="G10" s="125">
        <v>0.99199999999999999</v>
      </c>
      <c r="H10" s="124">
        <v>0.97799999999999998</v>
      </c>
      <c r="I10" s="125"/>
      <c r="J10" s="126">
        <v>0.97799999999999998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0.96299999999999997</v>
      </c>
      <c r="E11" s="124">
        <v>0.80900000000000005</v>
      </c>
      <c r="F11" s="124">
        <v>0.90600000000000003</v>
      </c>
      <c r="G11" s="125">
        <v>0.98799999999999999</v>
      </c>
      <c r="H11" s="124">
        <v>0.96199999999999997</v>
      </c>
      <c r="I11" s="125"/>
      <c r="J11" s="126">
        <v>0.96199999999999997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0.97799999999999998</v>
      </c>
      <c r="E12" s="124">
        <v>0.98</v>
      </c>
      <c r="F12" s="124">
        <v>0.96499999999999997</v>
      </c>
      <c r="G12" s="125">
        <v>1</v>
      </c>
      <c r="H12" s="124">
        <v>0.99</v>
      </c>
      <c r="I12" s="125"/>
      <c r="J12" s="126">
        <v>0.99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1</v>
      </c>
      <c r="E13" s="124">
        <v>1</v>
      </c>
      <c r="F13" s="124">
        <v>0.98499999999999999</v>
      </c>
      <c r="G13" s="125">
        <v>0.98699999999999999</v>
      </c>
      <c r="H13" s="124">
        <v>0.96699999999999997</v>
      </c>
      <c r="I13" s="125"/>
      <c r="J13" s="126">
        <v>0.96699999999999997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0.87</v>
      </c>
      <c r="E14" s="124">
        <v>0.76300000000000001</v>
      </c>
      <c r="F14" s="124">
        <v>0.72199999999999998</v>
      </c>
      <c r="G14" s="125">
        <v>0.79</v>
      </c>
      <c r="H14" s="124">
        <v>0.86</v>
      </c>
      <c r="I14" s="125"/>
      <c r="J14" s="126">
        <v>0.86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0.67800000000000005</v>
      </c>
      <c r="E15" s="124">
        <v>0.72899999999999998</v>
      </c>
      <c r="F15" s="124">
        <v>0.93799999999999994</v>
      </c>
      <c r="G15" s="125">
        <v>0.9</v>
      </c>
      <c r="H15" s="124">
        <v>0.878</v>
      </c>
      <c r="I15" s="125"/>
      <c r="J15" s="126">
        <v>0.878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 t="s">
        <v>121</v>
      </c>
      <c r="E16" s="124" t="s">
        <v>121</v>
      </c>
      <c r="F16" s="124">
        <v>0.745</v>
      </c>
      <c r="G16" s="125">
        <v>0.97099999999999997</v>
      </c>
      <c r="H16" s="124">
        <v>0.91900000000000004</v>
      </c>
      <c r="I16" s="125"/>
      <c r="J16" s="126">
        <v>0.91900000000000004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0.97599999999999998</v>
      </c>
      <c r="E17" s="124">
        <v>0.877</v>
      </c>
      <c r="F17" s="124">
        <v>0.84099999999999997</v>
      </c>
      <c r="G17" s="125">
        <v>0.97599999999999998</v>
      </c>
      <c r="H17" s="124">
        <v>1</v>
      </c>
      <c r="I17" s="125"/>
      <c r="J17" s="126">
        <v>1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0.97399999999999998</v>
      </c>
      <c r="E18" s="124">
        <v>0.98</v>
      </c>
      <c r="F18" s="124">
        <v>1</v>
      </c>
      <c r="G18" s="125">
        <v>0.96599999999999997</v>
      </c>
      <c r="H18" s="124">
        <v>0.95799999999999996</v>
      </c>
      <c r="I18" s="125"/>
      <c r="J18" s="126">
        <v>0.95799999999999996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0.97099999999999997</v>
      </c>
      <c r="E19" s="124">
        <v>0.94499999999999995</v>
      </c>
      <c r="F19" s="124">
        <v>0.91500000000000004</v>
      </c>
      <c r="G19" s="125">
        <v>0.93799999999999994</v>
      </c>
      <c r="H19" s="124">
        <v>0.96599999999999997</v>
      </c>
      <c r="I19" s="125"/>
      <c r="J19" s="126">
        <v>0.96599999999999997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0.91300000000000003</v>
      </c>
      <c r="E20" s="124">
        <v>0.90500000000000003</v>
      </c>
      <c r="F20" s="124">
        <v>0.92900000000000005</v>
      </c>
      <c r="G20" s="125">
        <v>0.95399999999999996</v>
      </c>
      <c r="H20" s="124">
        <v>0.93100000000000005</v>
      </c>
      <c r="I20" s="125"/>
      <c r="J20" s="126">
        <v>0.93100000000000005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144</v>
      </c>
      <c r="D21" s="124">
        <v>0.75800000000000001</v>
      </c>
      <c r="E21" s="124">
        <v>0.71099999999999997</v>
      </c>
      <c r="F21" s="124">
        <v>0.65800000000000003</v>
      </c>
      <c r="G21" s="125">
        <v>0.66300000000000003</v>
      </c>
      <c r="H21" s="124">
        <v>0.70499999999999996</v>
      </c>
      <c r="I21" s="125"/>
      <c r="J21" s="126">
        <v>0.70499999999999996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>
        <v>0.96899999999999997</v>
      </c>
      <c r="E22" s="124">
        <v>0.92600000000000005</v>
      </c>
      <c r="F22" s="124">
        <v>0.96199999999999997</v>
      </c>
      <c r="G22" s="125">
        <v>0.88600000000000001</v>
      </c>
      <c r="H22" s="124">
        <v>0.94099999999999995</v>
      </c>
      <c r="I22" s="125"/>
      <c r="J22" s="126">
        <v>0.94099999999999995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>
        <v>0.873</v>
      </c>
      <c r="E23" s="124">
        <v>0.93100000000000005</v>
      </c>
      <c r="F23" s="124">
        <v>0.94699999999999995</v>
      </c>
      <c r="G23" s="125">
        <v>0.95699999999999996</v>
      </c>
      <c r="H23" s="124">
        <v>0.95299999999999996</v>
      </c>
      <c r="I23" s="125"/>
      <c r="J23" s="126">
        <v>0.95299999999999996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0.97</v>
      </c>
      <c r="E24" s="124">
        <v>0.97599999999999998</v>
      </c>
      <c r="F24" s="124" t="s">
        <v>121</v>
      </c>
      <c r="G24" s="125">
        <v>0.98</v>
      </c>
      <c r="H24" s="124">
        <v>1</v>
      </c>
      <c r="I24" s="125"/>
      <c r="J24" s="126">
        <v>1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1</v>
      </c>
      <c r="E25" s="124">
        <v>0.96599999999999997</v>
      </c>
      <c r="F25" s="124">
        <v>0.96899999999999997</v>
      </c>
      <c r="G25" s="125">
        <v>0.97</v>
      </c>
      <c r="H25" s="124">
        <v>0.98399999999999999</v>
      </c>
      <c r="I25" s="125"/>
      <c r="J25" s="126">
        <v>0.98399999999999999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149</v>
      </c>
      <c r="D26" s="124">
        <v>0.89400000000000002</v>
      </c>
      <c r="E26" s="124">
        <v>0.88200000000000001</v>
      </c>
      <c r="F26" s="124">
        <v>0.73699999999999999</v>
      </c>
      <c r="G26" s="125">
        <v>0.746</v>
      </c>
      <c r="H26" s="124">
        <v>0.84</v>
      </c>
      <c r="I26" s="125"/>
      <c r="J26" s="126">
        <v>0.84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0.97699999999999998</v>
      </c>
      <c r="E27" s="124">
        <v>0.92200000000000004</v>
      </c>
      <c r="F27" s="124">
        <v>0.90200000000000002</v>
      </c>
      <c r="G27" s="125">
        <v>0.85499999999999998</v>
      </c>
      <c r="H27" s="124">
        <v>0.96899999999999997</v>
      </c>
      <c r="I27" s="125"/>
      <c r="J27" s="126">
        <v>0.96899999999999997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0.94899999999999995</v>
      </c>
      <c r="E28" s="124">
        <v>0.94</v>
      </c>
      <c r="F28" s="124">
        <v>0.92800000000000005</v>
      </c>
      <c r="G28" s="125">
        <v>0.95699999999999996</v>
      </c>
      <c r="H28" s="124">
        <v>0.98599999999999999</v>
      </c>
      <c r="I28" s="125"/>
      <c r="J28" s="126">
        <v>0.98599999999999999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1</v>
      </c>
      <c r="E29" s="124">
        <v>0.95299999999999996</v>
      </c>
      <c r="F29" s="124">
        <v>0.96799999999999997</v>
      </c>
      <c r="G29" s="125">
        <v>0.95199999999999996</v>
      </c>
      <c r="H29" s="124">
        <v>0.95499999999999996</v>
      </c>
      <c r="I29" s="125"/>
      <c r="J29" s="126">
        <v>0.95499999999999996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0.93500000000000005</v>
      </c>
      <c r="E30" s="124">
        <v>0.92</v>
      </c>
      <c r="F30" s="124">
        <v>0.90300000000000002</v>
      </c>
      <c r="G30" s="125">
        <v>0.82299999999999995</v>
      </c>
      <c r="H30" s="124">
        <v>0.92100000000000004</v>
      </c>
      <c r="I30" s="125"/>
      <c r="J30" s="124">
        <v>0.92100000000000004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  <row r="33" spans="3:3" x14ac:dyDescent="0.25">
      <c r="C33" s="148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</sheetPr>
  <dimension ref="B1:P31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174</v>
      </c>
      <c r="C2" s="163" t="s">
        <v>175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176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19</v>
      </c>
      <c r="D9" s="119">
        <v>0.95899999999999996</v>
      </c>
      <c r="E9" s="119">
        <v>0.95399999999999996</v>
      </c>
      <c r="F9" s="119">
        <v>0.93200000000000005</v>
      </c>
      <c r="G9" s="120">
        <v>0.97599999999999998</v>
      </c>
      <c r="H9" s="119">
        <v>0.95599999999999996</v>
      </c>
      <c r="I9" s="120"/>
      <c r="J9" s="121">
        <v>0.95599999999999996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133</v>
      </c>
      <c r="D10" s="124">
        <v>0.91300000000000003</v>
      </c>
      <c r="E10" s="124">
        <v>0.92800000000000005</v>
      </c>
      <c r="F10" s="124">
        <v>0.91100000000000003</v>
      </c>
      <c r="G10" s="125">
        <v>0.94799999999999995</v>
      </c>
      <c r="H10" s="124">
        <v>0.98899999999999999</v>
      </c>
      <c r="I10" s="125"/>
      <c r="J10" s="126">
        <v>0.98899999999999999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0.96499999999999997</v>
      </c>
      <c r="E11" s="124">
        <v>0.94399999999999995</v>
      </c>
      <c r="F11" s="124">
        <v>0.93</v>
      </c>
      <c r="G11" s="125">
        <v>0.94599999999999995</v>
      </c>
      <c r="H11" s="124">
        <v>0.93799999999999994</v>
      </c>
      <c r="I11" s="125"/>
      <c r="J11" s="126">
        <v>0.93799999999999994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0.99199999999999999</v>
      </c>
      <c r="E12" s="124">
        <v>0.98599999999999999</v>
      </c>
      <c r="F12" s="124">
        <v>0.96</v>
      </c>
      <c r="G12" s="125">
        <v>0.97099999999999997</v>
      </c>
      <c r="H12" s="124">
        <v>0.98599999999999999</v>
      </c>
      <c r="I12" s="125"/>
      <c r="J12" s="126">
        <v>0.98599999999999999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0.94799999999999995</v>
      </c>
      <c r="E13" s="124">
        <v>0.92500000000000004</v>
      </c>
      <c r="F13" s="124">
        <v>0.97099999999999997</v>
      </c>
      <c r="G13" s="125">
        <v>0.997</v>
      </c>
      <c r="H13" s="124">
        <v>0.998</v>
      </c>
      <c r="I13" s="125"/>
      <c r="J13" s="126">
        <v>0.998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0.98099999999999998</v>
      </c>
      <c r="E14" s="124">
        <v>0.93799999999999994</v>
      </c>
      <c r="F14" s="124">
        <v>0.93899999999999995</v>
      </c>
      <c r="G14" s="125">
        <v>0.98799999999999999</v>
      </c>
      <c r="H14" s="124">
        <v>0.998</v>
      </c>
      <c r="I14" s="125"/>
      <c r="J14" s="126">
        <v>0.998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0.94799999999999995</v>
      </c>
      <c r="E15" s="124">
        <v>0.92100000000000004</v>
      </c>
      <c r="F15" s="124">
        <v>0.96</v>
      </c>
      <c r="G15" s="125">
        <v>0.97499999999999998</v>
      </c>
      <c r="H15" s="124">
        <v>0.98599999999999999</v>
      </c>
      <c r="I15" s="125"/>
      <c r="J15" s="126">
        <v>0.98599999999999999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0.98099999999999998</v>
      </c>
      <c r="E16" s="124">
        <v>0.99299999999999999</v>
      </c>
      <c r="F16" s="124">
        <v>0.999</v>
      </c>
      <c r="G16" s="125">
        <v>0.999</v>
      </c>
      <c r="H16" s="124">
        <v>0.99099999999999999</v>
      </c>
      <c r="I16" s="125"/>
      <c r="J16" s="126">
        <v>0.99099999999999999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0.98899999999999999</v>
      </c>
      <c r="E17" s="124">
        <v>0.95499999999999996</v>
      </c>
      <c r="F17" s="124">
        <v>0.95699999999999996</v>
      </c>
      <c r="G17" s="125">
        <v>0.98899999999999999</v>
      </c>
      <c r="H17" s="124">
        <v>0.997</v>
      </c>
      <c r="I17" s="125"/>
      <c r="J17" s="126">
        <v>0.997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0.99299999999999999</v>
      </c>
      <c r="E18" s="124">
        <v>0.98899999999999999</v>
      </c>
      <c r="F18" s="124">
        <v>0.97599999999999998</v>
      </c>
      <c r="G18" s="125">
        <v>0.98499999999999999</v>
      </c>
      <c r="H18" s="124">
        <v>0.99</v>
      </c>
      <c r="I18" s="125"/>
      <c r="J18" s="126">
        <v>0.99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0.98699999999999999</v>
      </c>
      <c r="E19" s="124">
        <v>0.98299999999999998</v>
      </c>
      <c r="F19" s="124">
        <v>0.93400000000000005</v>
      </c>
      <c r="G19" s="125">
        <v>0.98199999999999998</v>
      </c>
      <c r="H19" s="124">
        <v>0.96499999999999997</v>
      </c>
      <c r="I19" s="125"/>
      <c r="J19" s="126">
        <v>0.96499999999999997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0.96</v>
      </c>
      <c r="E20" s="124">
        <v>0.98799999999999999</v>
      </c>
      <c r="F20" s="124">
        <v>0.93600000000000005</v>
      </c>
      <c r="G20" s="125">
        <v>0.99099999999999999</v>
      </c>
      <c r="H20" s="124">
        <v>0.99299999999999999</v>
      </c>
      <c r="I20" s="125"/>
      <c r="J20" s="126">
        <v>0.99299999999999999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144</v>
      </c>
      <c r="D21" s="124">
        <v>0.93100000000000005</v>
      </c>
      <c r="E21" s="124">
        <v>0.9</v>
      </c>
      <c r="F21" s="124">
        <v>0.93100000000000005</v>
      </c>
      <c r="G21" s="125">
        <v>0.97099999999999997</v>
      </c>
      <c r="H21" s="124">
        <v>0.81299999999999994</v>
      </c>
      <c r="I21" s="125"/>
      <c r="J21" s="126">
        <v>0.81299999999999994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>
        <v>0.98499999999999999</v>
      </c>
      <c r="E22" s="124">
        <v>0.98499999999999999</v>
      </c>
      <c r="F22" s="124">
        <v>0.96799999999999997</v>
      </c>
      <c r="G22" s="125">
        <v>0.99</v>
      </c>
      <c r="H22" s="124">
        <v>0.99399999999999999</v>
      </c>
      <c r="I22" s="125"/>
      <c r="J22" s="126">
        <v>0.99399999999999999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>
        <v>0.48499999999999999</v>
      </c>
      <c r="E23" s="124">
        <v>0.96399999999999997</v>
      </c>
      <c r="F23" s="124">
        <v>0.95299999999999996</v>
      </c>
      <c r="G23" s="125">
        <v>0.998</v>
      </c>
      <c r="H23" s="124">
        <v>0.99399999999999999</v>
      </c>
      <c r="I23" s="125"/>
      <c r="J23" s="126">
        <v>0.99399999999999999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0.995</v>
      </c>
      <c r="E24" s="124">
        <v>0.99399999999999999</v>
      </c>
      <c r="F24" s="124">
        <v>0.999</v>
      </c>
      <c r="G24" s="125">
        <v>0.997</v>
      </c>
      <c r="H24" s="124">
        <v>0.999</v>
      </c>
      <c r="I24" s="125"/>
      <c r="J24" s="126">
        <v>0.999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0.997</v>
      </c>
      <c r="E25" s="124">
        <v>0.98299999999999998</v>
      </c>
      <c r="F25" s="124">
        <v>0.99099999999999999</v>
      </c>
      <c r="G25" s="125">
        <v>0.997</v>
      </c>
      <c r="H25" s="124">
        <v>0.995</v>
      </c>
      <c r="I25" s="125"/>
      <c r="J25" s="126">
        <v>0.995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149</v>
      </c>
      <c r="D26" s="124">
        <v>0.97699999999999998</v>
      </c>
      <c r="E26" s="124">
        <v>0.93799999999999994</v>
      </c>
      <c r="F26" s="124">
        <v>0.89700000000000002</v>
      </c>
      <c r="G26" s="125">
        <v>0.99</v>
      </c>
      <c r="H26" s="124">
        <v>0.99399999999999999</v>
      </c>
      <c r="I26" s="125"/>
      <c r="J26" s="126">
        <v>0.99399999999999999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0.97599999999999998</v>
      </c>
      <c r="E27" s="124">
        <v>0.96199999999999997</v>
      </c>
      <c r="F27" s="124">
        <v>0.98199999999999998</v>
      </c>
      <c r="G27" s="125">
        <v>0.98199999999999998</v>
      </c>
      <c r="H27" s="124">
        <v>0.97599999999999998</v>
      </c>
      <c r="I27" s="125"/>
      <c r="J27" s="126">
        <v>0.97599999999999998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0.97199999999999998</v>
      </c>
      <c r="E28" s="124">
        <v>0.98499999999999999</v>
      </c>
      <c r="F28" s="124">
        <v>0.97499999999999998</v>
      </c>
      <c r="G28" s="125">
        <v>0.98199999999999998</v>
      </c>
      <c r="H28" s="124">
        <v>0.97199999999999998</v>
      </c>
      <c r="I28" s="125"/>
      <c r="J28" s="126">
        <v>0.97199999999999998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0.99</v>
      </c>
      <c r="E29" s="124">
        <v>0.99099999999999999</v>
      </c>
      <c r="F29" s="124">
        <v>0.98899999999999999</v>
      </c>
      <c r="G29" s="125">
        <v>0.99399999999999999</v>
      </c>
      <c r="H29" s="124">
        <v>0.995</v>
      </c>
      <c r="I29" s="125"/>
      <c r="J29" s="126">
        <v>0.995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0.98899999999999999</v>
      </c>
      <c r="E30" s="124">
        <v>0.96899999999999997</v>
      </c>
      <c r="F30" s="124">
        <v>0.63300000000000001</v>
      </c>
      <c r="G30" s="125">
        <v>0.89</v>
      </c>
      <c r="H30" s="124">
        <v>0.96299999999999997</v>
      </c>
      <c r="I30" s="125"/>
      <c r="J30" s="124">
        <v>0.96299999999999997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/>
  </sheetPr>
  <dimension ref="B1:P31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178</v>
      </c>
      <c r="C2" s="163" t="s">
        <v>179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176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19</v>
      </c>
      <c r="D9" s="119">
        <v>0.96299999999999997</v>
      </c>
      <c r="E9" s="119">
        <v>0.95799999999999996</v>
      </c>
      <c r="F9" s="119">
        <v>0.95599999999999996</v>
      </c>
      <c r="G9" s="120">
        <v>0.97499999999999998</v>
      </c>
      <c r="H9" s="119">
        <v>0.97899999999999998</v>
      </c>
      <c r="I9" s="120"/>
      <c r="J9" s="121">
        <v>0.97899999999999998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133</v>
      </c>
      <c r="D10" s="124">
        <v>0.92800000000000005</v>
      </c>
      <c r="E10" s="124">
        <v>0.94399999999999995</v>
      </c>
      <c r="F10" s="124">
        <v>0.97399999999999998</v>
      </c>
      <c r="G10" s="125">
        <v>0.97899999999999998</v>
      </c>
      <c r="H10" s="124">
        <v>0.995</v>
      </c>
      <c r="I10" s="125"/>
      <c r="J10" s="126">
        <v>0.995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0.97299999999999998</v>
      </c>
      <c r="E11" s="124">
        <v>0.97399999999999998</v>
      </c>
      <c r="F11" s="124">
        <v>0.96399999999999997</v>
      </c>
      <c r="G11" s="125">
        <v>0.96399999999999997</v>
      </c>
      <c r="H11" s="124">
        <v>0.95799999999999996</v>
      </c>
      <c r="I11" s="125"/>
      <c r="J11" s="126">
        <v>0.95799999999999996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0.995</v>
      </c>
      <c r="E12" s="124">
        <v>0.99399999999999999</v>
      </c>
      <c r="F12" s="124">
        <v>0.96599999999999997</v>
      </c>
      <c r="G12" s="125">
        <v>0.97899999999999998</v>
      </c>
      <c r="H12" s="124">
        <v>0.98399999999999999</v>
      </c>
      <c r="I12" s="125"/>
      <c r="J12" s="126">
        <v>0.98399999999999999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0.97199999999999998</v>
      </c>
      <c r="E13" s="124">
        <v>0.97299999999999998</v>
      </c>
      <c r="F13" s="124">
        <v>0.98199999999999998</v>
      </c>
      <c r="G13" s="125">
        <v>0.995</v>
      </c>
      <c r="H13" s="124">
        <v>1</v>
      </c>
      <c r="I13" s="125"/>
      <c r="J13" s="126">
        <v>1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0.96099999999999997</v>
      </c>
      <c r="E14" s="124">
        <v>0.90200000000000002</v>
      </c>
      <c r="F14" s="124">
        <v>0.93300000000000005</v>
      </c>
      <c r="G14" s="125">
        <v>0.99</v>
      </c>
      <c r="H14" s="124">
        <v>0.98799999999999999</v>
      </c>
      <c r="I14" s="125"/>
      <c r="J14" s="126">
        <v>0.98799999999999999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0.96</v>
      </c>
      <c r="E15" s="124">
        <v>0.98199999999999998</v>
      </c>
      <c r="F15" s="124">
        <v>0.98</v>
      </c>
      <c r="G15" s="125">
        <v>0.94399999999999995</v>
      </c>
      <c r="H15" s="124">
        <v>0.93799999999999994</v>
      </c>
      <c r="I15" s="125"/>
      <c r="J15" s="126">
        <v>0.93799999999999994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0.97299999999999998</v>
      </c>
      <c r="E16" s="124">
        <v>0.99199999999999999</v>
      </c>
      <c r="F16" s="124">
        <v>0.98499999999999999</v>
      </c>
      <c r="G16" s="125">
        <v>0.96899999999999997</v>
      </c>
      <c r="H16" s="124">
        <v>0.97899999999999998</v>
      </c>
      <c r="I16" s="125"/>
      <c r="J16" s="126">
        <v>0.97899999999999998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0.95299999999999996</v>
      </c>
      <c r="E17" s="124">
        <v>0.96899999999999997</v>
      </c>
      <c r="F17" s="124">
        <v>0.94199999999999995</v>
      </c>
      <c r="G17" s="125">
        <v>0.995</v>
      </c>
      <c r="H17" s="124">
        <v>0.96799999999999997</v>
      </c>
      <c r="I17" s="125"/>
      <c r="J17" s="126">
        <v>0.96799999999999997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0.996</v>
      </c>
      <c r="E18" s="124">
        <v>0.98799999999999999</v>
      </c>
      <c r="F18" s="124">
        <v>0.99199999999999999</v>
      </c>
      <c r="G18" s="125">
        <v>0.98299999999999998</v>
      </c>
      <c r="H18" s="124">
        <v>0.99199999999999999</v>
      </c>
      <c r="I18" s="125"/>
      <c r="J18" s="126">
        <v>0.99199999999999999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0.98799999999999999</v>
      </c>
      <c r="E19" s="124">
        <v>0.98799999999999999</v>
      </c>
      <c r="F19" s="124">
        <v>0.95099999999999996</v>
      </c>
      <c r="G19" s="125">
        <v>0.98799999999999999</v>
      </c>
      <c r="H19" s="124">
        <v>0.99199999999999999</v>
      </c>
      <c r="I19" s="125"/>
      <c r="J19" s="126">
        <v>0.99199999999999999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0.98399999999999999</v>
      </c>
      <c r="E20" s="124">
        <v>0.96399999999999997</v>
      </c>
      <c r="F20" s="124">
        <v>0.96399999999999997</v>
      </c>
      <c r="G20" s="125">
        <v>0.96399999999999997</v>
      </c>
      <c r="H20" s="124">
        <v>0.97099999999999997</v>
      </c>
      <c r="I20" s="125"/>
      <c r="J20" s="126">
        <v>0.97099999999999997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144</v>
      </c>
      <c r="D21" s="124">
        <v>0.90400000000000003</v>
      </c>
      <c r="E21" s="124">
        <v>0.89900000000000002</v>
      </c>
      <c r="F21" s="124">
        <v>0.94399999999999995</v>
      </c>
      <c r="G21" s="125">
        <v>0.95499999999999996</v>
      </c>
      <c r="H21" s="124">
        <v>0.94799999999999995</v>
      </c>
      <c r="I21" s="125"/>
      <c r="J21" s="126">
        <v>0.94799999999999995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>
        <v>0.99299999999999999</v>
      </c>
      <c r="E22" s="124">
        <v>0.98299999999999998</v>
      </c>
      <c r="F22" s="124">
        <v>0.92800000000000005</v>
      </c>
      <c r="G22" s="125">
        <v>0.96499999999999997</v>
      </c>
      <c r="H22" s="124">
        <v>0.97899999999999998</v>
      </c>
      <c r="I22" s="125"/>
      <c r="J22" s="126">
        <v>0.97899999999999998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>
        <v>0.93500000000000005</v>
      </c>
      <c r="E23" s="124">
        <v>0.94199999999999995</v>
      </c>
      <c r="F23" s="124">
        <v>0.98699999999999999</v>
      </c>
      <c r="G23" s="125">
        <v>0.95799999999999996</v>
      </c>
      <c r="H23" s="124">
        <v>0.98799999999999999</v>
      </c>
      <c r="I23" s="125"/>
      <c r="J23" s="126">
        <v>0.98799999999999999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0.92900000000000005</v>
      </c>
      <c r="E24" s="124">
        <v>0.96399999999999997</v>
      </c>
      <c r="F24" s="124">
        <v>0.98499999999999999</v>
      </c>
      <c r="G24" s="125">
        <v>0.97899999999999998</v>
      </c>
      <c r="H24" s="124">
        <v>0.995</v>
      </c>
      <c r="I24" s="125"/>
      <c r="J24" s="126">
        <v>0.995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0.98</v>
      </c>
      <c r="E25" s="124">
        <v>0.98599999999999999</v>
      </c>
      <c r="F25" s="124">
        <v>0.98899999999999999</v>
      </c>
      <c r="G25" s="125">
        <v>0.99099999999999999</v>
      </c>
      <c r="H25" s="124">
        <v>0.98699999999999999</v>
      </c>
      <c r="I25" s="125"/>
      <c r="J25" s="126">
        <v>0.98699999999999999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149</v>
      </c>
      <c r="D26" s="124">
        <v>0.99</v>
      </c>
      <c r="E26" s="124">
        <v>0.97199999999999998</v>
      </c>
      <c r="F26" s="124">
        <v>0.89600000000000002</v>
      </c>
      <c r="G26" s="125">
        <v>0.996</v>
      </c>
      <c r="H26" s="124">
        <v>0.997</v>
      </c>
      <c r="I26" s="125"/>
      <c r="J26" s="126">
        <v>0.997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0.99</v>
      </c>
      <c r="E27" s="124">
        <v>0.96599999999999997</v>
      </c>
      <c r="F27" s="124">
        <v>0.97</v>
      </c>
      <c r="G27" s="125">
        <v>0.96799999999999997</v>
      </c>
      <c r="H27" s="124">
        <v>0.99</v>
      </c>
      <c r="I27" s="125"/>
      <c r="J27" s="126">
        <v>0.99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0.97799999999999998</v>
      </c>
      <c r="E28" s="124">
        <v>0.98799999999999999</v>
      </c>
      <c r="F28" s="124">
        <v>0.98399999999999999</v>
      </c>
      <c r="G28" s="125">
        <v>0.995</v>
      </c>
      <c r="H28" s="124">
        <v>1</v>
      </c>
      <c r="I28" s="125"/>
      <c r="J28" s="126">
        <v>1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0.98499999999999999</v>
      </c>
      <c r="E29" s="124">
        <v>0.995</v>
      </c>
      <c r="F29" s="124">
        <v>0.99099999999999999</v>
      </c>
      <c r="G29" s="125">
        <v>0.98199999999999998</v>
      </c>
      <c r="H29" s="124">
        <v>0.99099999999999999</v>
      </c>
      <c r="I29" s="125"/>
      <c r="J29" s="126">
        <v>0.99099999999999999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0.97299999999999998</v>
      </c>
      <c r="E30" s="124">
        <v>0.96299999999999997</v>
      </c>
      <c r="F30" s="124">
        <v>0.93899999999999995</v>
      </c>
      <c r="G30" s="125">
        <v>0.96399999999999997</v>
      </c>
      <c r="H30" s="124">
        <v>0.98099999999999998</v>
      </c>
      <c r="I30" s="125"/>
      <c r="J30" s="124">
        <v>0.98099999999999998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/>
  </sheetPr>
  <dimension ref="B1:P36"/>
  <sheetViews>
    <sheetView showGridLines="0" zoomScaleNormal="100" workbookViewId="0">
      <selection activeCell="C33" sqref="C33:J36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181</v>
      </c>
      <c r="C2" s="163" t="s">
        <v>182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176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240</v>
      </c>
      <c r="D9" s="119">
        <v>0.92100000000000004</v>
      </c>
      <c r="E9" s="119">
        <v>0.89800000000000002</v>
      </c>
      <c r="F9" s="119">
        <v>0.89100000000000001</v>
      </c>
      <c r="G9" s="120">
        <v>0.92300000000000004</v>
      </c>
      <c r="H9" s="119">
        <v>0.96599999999999997</v>
      </c>
      <c r="I9" s="120"/>
      <c r="J9" s="121">
        <v>0.96599999999999997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230</v>
      </c>
      <c r="D10" s="124" t="s">
        <v>229</v>
      </c>
      <c r="E10" s="124">
        <v>0.71399999999999997</v>
      </c>
      <c r="F10" s="124">
        <v>0.89300000000000002</v>
      </c>
      <c r="G10" s="125">
        <v>0.91400000000000003</v>
      </c>
      <c r="H10" s="124">
        <v>0.97299999999999998</v>
      </c>
      <c r="I10" s="125"/>
      <c r="J10" s="126">
        <v>0.97299999999999998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0.88500000000000001</v>
      </c>
      <c r="E11" s="124">
        <v>0.93600000000000005</v>
      </c>
      <c r="F11" s="124">
        <v>0.88</v>
      </c>
      <c r="G11" s="125">
        <v>0.88300000000000001</v>
      </c>
      <c r="H11" s="124">
        <v>0.91400000000000003</v>
      </c>
      <c r="I11" s="125"/>
      <c r="J11" s="126">
        <v>0.91400000000000003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0.96299999999999997</v>
      </c>
      <c r="E12" s="124">
        <v>0.96299999999999997</v>
      </c>
      <c r="F12" s="124">
        <v>0.80900000000000005</v>
      </c>
      <c r="G12" s="125">
        <v>0.89300000000000002</v>
      </c>
      <c r="H12" s="124">
        <v>0.96799999999999997</v>
      </c>
      <c r="I12" s="125"/>
      <c r="J12" s="126">
        <v>0.96799999999999997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0.83399999999999996</v>
      </c>
      <c r="E13" s="124">
        <v>0.89</v>
      </c>
      <c r="F13" s="124">
        <v>0.91800000000000004</v>
      </c>
      <c r="G13" s="125">
        <v>0.97699999999999998</v>
      </c>
      <c r="H13" s="124">
        <v>0.98599999999999999</v>
      </c>
      <c r="I13" s="125"/>
      <c r="J13" s="126">
        <v>0.98599999999999999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0.88400000000000001</v>
      </c>
      <c r="E14" s="124">
        <v>0.77200000000000002</v>
      </c>
      <c r="F14" s="124">
        <v>0.77</v>
      </c>
      <c r="G14" s="125">
        <v>0.89500000000000002</v>
      </c>
      <c r="H14" s="124">
        <v>0.96099999999999997</v>
      </c>
      <c r="I14" s="125"/>
      <c r="J14" s="126">
        <v>0.96099999999999997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0.90500000000000003</v>
      </c>
      <c r="E15" s="124">
        <v>0.89300000000000002</v>
      </c>
      <c r="F15" s="124">
        <v>0.873</v>
      </c>
      <c r="G15" s="125">
        <v>0.86499999999999999</v>
      </c>
      <c r="H15" s="124">
        <v>0.92500000000000004</v>
      </c>
      <c r="I15" s="125"/>
      <c r="J15" s="126">
        <v>0.92500000000000004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0.96199999999999997</v>
      </c>
      <c r="E16" s="124">
        <v>0.96799999999999997</v>
      </c>
      <c r="F16" s="124">
        <v>0.97499999999999998</v>
      </c>
      <c r="G16" s="125">
        <v>0.95599999999999996</v>
      </c>
      <c r="H16" s="124">
        <v>0.96299999999999997</v>
      </c>
      <c r="I16" s="125"/>
      <c r="J16" s="126">
        <v>0.96299999999999997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0.85499999999999998</v>
      </c>
      <c r="E17" s="124">
        <v>0.92300000000000004</v>
      </c>
      <c r="F17" s="124">
        <v>0.93700000000000006</v>
      </c>
      <c r="G17" s="125">
        <v>0.97099999999999997</v>
      </c>
      <c r="H17" s="124">
        <v>0.98499999999999999</v>
      </c>
      <c r="I17" s="125"/>
      <c r="J17" s="126">
        <v>0.98499999999999999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0.99199999999999999</v>
      </c>
      <c r="E18" s="124">
        <v>0.94699999999999995</v>
      </c>
      <c r="F18" s="124">
        <v>0.94699999999999995</v>
      </c>
      <c r="G18" s="125">
        <v>0.98699999999999999</v>
      </c>
      <c r="H18" s="124">
        <v>0.97899999999999998</v>
      </c>
      <c r="I18" s="125"/>
      <c r="J18" s="126">
        <v>0.97899999999999998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0.96799999999999997</v>
      </c>
      <c r="E19" s="124">
        <v>0.95599999999999996</v>
      </c>
      <c r="F19" s="124">
        <v>0.89400000000000002</v>
      </c>
      <c r="G19" s="125">
        <v>0.90400000000000003</v>
      </c>
      <c r="H19" s="124">
        <v>0.96499999999999997</v>
      </c>
      <c r="I19" s="125"/>
      <c r="J19" s="126">
        <v>0.96499999999999997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0.97599999999999998</v>
      </c>
      <c r="E20" s="124">
        <v>0.98199999999999998</v>
      </c>
      <c r="F20" s="124">
        <v>0.95399999999999996</v>
      </c>
      <c r="G20" s="125">
        <v>0.97399999999999998</v>
      </c>
      <c r="H20" s="124">
        <v>0.99199999999999999</v>
      </c>
      <c r="I20" s="125"/>
      <c r="J20" s="126">
        <v>0.99199999999999999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228</v>
      </c>
      <c r="D21" s="124" t="s">
        <v>229</v>
      </c>
      <c r="E21" s="124" t="s">
        <v>229</v>
      </c>
      <c r="F21" s="124" t="s">
        <v>229</v>
      </c>
      <c r="G21" s="125" t="s">
        <v>229</v>
      </c>
      <c r="H21" s="124" t="s">
        <v>229</v>
      </c>
      <c r="I21" s="125"/>
      <c r="J21" s="126" t="s">
        <v>229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>
        <v>0.97399999999999998</v>
      </c>
      <c r="E22" s="124">
        <v>0.96199999999999997</v>
      </c>
      <c r="F22" s="124">
        <v>0.85799999999999998</v>
      </c>
      <c r="G22" s="125">
        <v>0.86799999999999999</v>
      </c>
      <c r="H22" s="124">
        <v>0.94899999999999995</v>
      </c>
      <c r="I22" s="125"/>
      <c r="J22" s="126">
        <v>0.94899999999999995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>
        <v>0.66600000000000004</v>
      </c>
      <c r="E23" s="124">
        <v>0.78</v>
      </c>
      <c r="F23" s="124">
        <v>0.89100000000000001</v>
      </c>
      <c r="G23" s="125">
        <v>0.96699999999999997</v>
      </c>
      <c r="H23" s="124">
        <v>0.96799999999999997</v>
      </c>
      <c r="I23" s="125"/>
      <c r="J23" s="126">
        <v>0.96799999999999997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0.86899999999999999</v>
      </c>
      <c r="E24" s="124">
        <v>0.89800000000000002</v>
      </c>
      <c r="F24" s="124">
        <v>0.93200000000000005</v>
      </c>
      <c r="G24" s="125">
        <v>0.96799999999999997</v>
      </c>
      <c r="H24" s="124">
        <v>0.95799999999999996</v>
      </c>
      <c r="I24" s="125"/>
      <c r="J24" s="126">
        <v>0.95799999999999996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0.96299999999999997</v>
      </c>
      <c r="E25" s="124">
        <v>0.95</v>
      </c>
      <c r="F25" s="124">
        <v>0.99099999999999999</v>
      </c>
      <c r="G25" s="125">
        <v>0.99199999999999999</v>
      </c>
      <c r="H25" s="124">
        <v>0.98899999999999999</v>
      </c>
      <c r="I25" s="125"/>
      <c r="J25" s="126">
        <v>0.98899999999999999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231</v>
      </c>
      <c r="D26" s="124">
        <v>0.88100000000000001</v>
      </c>
      <c r="E26" s="124">
        <v>0.77400000000000002</v>
      </c>
      <c r="F26" s="124" t="s">
        <v>229</v>
      </c>
      <c r="G26" s="125" t="s">
        <v>229</v>
      </c>
      <c r="H26" s="124" t="s">
        <v>229</v>
      </c>
      <c r="I26" s="125"/>
      <c r="J26" s="126" t="s">
        <v>229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0.94599999999999995</v>
      </c>
      <c r="E27" s="124">
        <v>0.94299999999999995</v>
      </c>
      <c r="F27" s="124">
        <v>0.91600000000000004</v>
      </c>
      <c r="G27" s="125">
        <v>0.91300000000000003</v>
      </c>
      <c r="H27" s="124">
        <v>0.96199999999999997</v>
      </c>
      <c r="I27" s="125"/>
      <c r="J27" s="126">
        <v>0.96199999999999997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0.95</v>
      </c>
      <c r="E28" s="124">
        <v>0.94599999999999995</v>
      </c>
      <c r="F28" s="124">
        <v>0.92100000000000004</v>
      </c>
      <c r="G28" s="125">
        <v>0.94699999999999995</v>
      </c>
      <c r="H28" s="124">
        <v>0.97299999999999998</v>
      </c>
      <c r="I28" s="125"/>
      <c r="J28" s="126">
        <v>0.97299999999999998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0.95899999999999996</v>
      </c>
      <c r="E29" s="124">
        <v>0.94699999999999995</v>
      </c>
      <c r="F29" s="124">
        <v>0.97499999999999998</v>
      </c>
      <c r="G29" s="125">
        <v>0.98</v>
      </c>
      <c r="H29" s="124">
        <v>0.98599999999999999</v>
      </c>
      <c r="I29" s="125"/>
      <c r="J29" s="126">
        <v>0.98599999999999999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0.94299999999999995</v>
      </c>
      <c r="E30" s="124">
        <v>0.93400000000000005</v>
      </c>
      <c r="F30" s="124">
        <v>0.80500000000000005</v>
      </c>
      <c r="G30" s="125">
        <v>0.80900000000000005</v>
      </c>
      <c r="H30" s="124">
        <v>0.95799999999999996</v>
      </c>
      <c r="I30" s="125"/>
      <c r="J30" s="124">
        <v>0.95799999999999996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  <row r="33" spans="3:10" x14ac:dyDescent="0.25">
      <c r="C33" s="170" t="s">
        <v>236</v>
      </c>
      <c r="D33" s="170"/>
      <c r="E33" s="170"/>
      <c r="F33" s="170"/>
      <c r="G33" s="170"/>
      <c r="H33" s="170"/>
      <c r="I33" s="170"/>
      <c r="J33" s="170"/>
    </row>
    <row r="34" spans="3:10" x14ac:dyDescent="0.25">
      <c r="C34" s="170"/>
      <c r="D34" s="170"/>
      <c r="E34" s="170"/>
      <c r="F34" s="170"/>
      <c r="G34" s="170"/>
      <c r="H34" s="170"/>
      <c r="I34" s="170"/>
      <c r="J34" s="170"/>
    </row>
    <row r="35" spans="3:10" x14ac:dyDescent="0.25">
      <c r="C35" s="170"/>
      <c r="D35" s="170"/>
      <c r="E35" s="170"/>
      <c r="F35" s="170"/>
      <c r="G35" s="170"/>
      <c r="H35" s="170"/>
      <c r="I35" s="170"/>
      <c r="J35" s="170"/>
    </row>
    <row r="36" spans="3:10" x14ac:dyDescent="0.25">
      <c r="C36" s="170"/>
      <c r="D36" s="170"/>
      <c r="E36" s="170"/>
      <c r="F36" s="170"/>
      <c r="G36" s="170"/>
      <c r="H36" s="170"/>
      <c r="I36" s="170"/>
      <c r="J36" s="170"/>
    </row>
  </sheetData>
  <mergeCells count="4">
    <mergeCell ref="C2:J2"/>
    <mergeCell ref="C4:J4"/>
    <mergeCell ref="J6:J7"/>
    <mergeCell ref="C33:J3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/>
  </sheetPr>
  <dimension ref="B1:P36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184</v>
      </c>
      <c r="C2" s="163" t="s">
        <v>185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176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240</v>
      </c>
      <c r="D9" s="119">
        <v>0.90200000000000002</v>
      </c>
      <c r="E9" s="119">
        <v>0.874</v>
      </c>
      <c r="F9" s="119">
        <v>0.871</v>
      </c>
      <c r="G9" s="120">
        <v>0.90500000000000003</v>
      </c>
      <c r="H9" s="119">
        <v>0.95699999999999996</v>
      </c>
      <c r="I9" s="120"/>
      <c r="J9" s="121">
        <v>0.95699999999999996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230</v>
      </c>
      <c r="D10" s="124" t="s">
        <v>229</v>
      </c>
      <c r="E10" s="124">
        <v>0.69099999999999995</v>
      </c>
      <c r="F10" s="124">
        <v>0.83899999999999997</v>
      </c>
      <c r="G10" s="125">
        <v>0.86699999999999999</v>
      </c>
      <c r="H10" s="124">
        <v>0.94599999999999995</v>
      </c>
      <c r="I10" s="125"/>
      <c r="J10" s="126">
        <v>0.94599999999999995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0.86399999999999999</v>
      </c>
      <c r="E11" s="124">
        <v>0.92600000000000005</v>
      </c>
      <c r="F11" s="124">
        <v>0.86599999999999999</v>
      </c>
      <c r="G11" s="125">
        <v>0.85799999999999998</v>
      </c>
      <c r="H11" s="124">
        <v>0.876</v>
      </c>
      <c r="I11" s="125"/>
      <c r="J11" s="126">
        <v>0.876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0.97699999999999998</v>
      </c>
      <c r="E12" s="124">
        <v>0.97899999999999998</v>
      </c>
      <c r="F12" s="124">
        <v>0.878</v>
      </c>
      <c r="G12" s="125">
        <v>0.93100000000000005</v>
      </c>
      <c r="H12" s="124">
        <v>0.97399999999999998</v>
      </c>
      <c r="I12" s="125"/>
      <c r="J12" s="126">
        <v>0.97399999999999998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0.74099999999999999</v>
      </c>
      <c r="E13" s="124">
        <v>0.78700000000000003</v>
      </c>
      <c r="F13" s="124">
        <v>0.85799999999999998</v>
      </c>
      <c r="G13" s="125">
        <v>0.92300000000000004</v>
      </c>
      <c r="H13" s="124">
        <v>0.97199999999999998</v>
      </c>
      <c r="I13" s="125"/>
      <c r="J13" s="126">
        <v>0.97199999999999998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0.81699999999999995</v>
      </c>
      <c r="E14" s="124">
        <v>0.64900000000000002</v>
      </c>
      <c r="F14" s="124">
        <v>0.67100000000000004</v>
      </c>
      <c r="G14" s="125">
        <v>0.82</v>
      </c>
      <c r="H14" s="124">
        <v>0.94699999999999995</v>
      </c>
      <c r="I14" s="125"/>
      <c r="J14" s="126">
        <v>0.94699999999999995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0.84299999999999997</v>
      </c>
      <c r="E15" s="124">
        <v>0.86099999999999999</v>
      </c>
      <c r="F15" s="124">
        <v>0.85</v>
      </c>
      <c r="G15" s="125">
        <v>0.83399999999999996</v>
      </c>
      <c r="H15" s="124">
        <v>0.872</v>
      </c>
      <c r="I15" s="125"/>
      <c r="J15" s="126">
        <v>0.872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0.95099999999999996</v>
      </c>
      <c r="E16" s="124">
        <v>0.97599999999999998</v>
      </c>
      <c r="F16" s="124">
        <v>0.97299999999999998</v>
      </c>
      <c r="G16" s="125">
        <v>0.97499999999999998</v>
      </c>
      <c r="H16" s="124">
        <v>0.98199999999999998</v>
      </c>
      <c r="I16" s="125"/>
      <c r="J16" s="126">
        <v>0.98199999999999998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0.9</v>
      </c>
      <c r="E17" s="124">
        <v>0.91700000000000004</v>
      </c>
      <c r="F17" s="124">
        <v>0.90800000000000003</v>
      </c>
      <c r="G17" s="125">
        <v>0.97199999999999998</v>
      </c>
      <c r="H17" s="124">
        <v>0.97899999999999998</v>
      </c>
      <c r="I17" s="125"/>
      <c r="J17" s="126">
        <v>0.97899999999999998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0.995</v>
      </c>
      <c r="E18" s="124">
        <v>0.95299999999999996</v>
      </c>
      <c r="F18" s="124">
        <v>0.93600000000000005</v>
      </c>
      <c r="G18" s="125">
        <v>0.96799999999999997</v>
      </c>
      <c r="H18" s="124">
        <v>0.97</v>
      </c>
      <c r="I18" s="125"/>
      <c r="J18" s="126">
        <v>0.97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0.96799999999999997</v>
      </c>
      <c r="E19" s="124">
        <v>0.94499999999999995</v>
      </c>
      <c r="F19" s="124">
        <v>0.90200000000000002</v>
      </c>
      <c r="G19" s="125">
        <v>0.86899999999999999</v>
      </c>
      <c r="H19" s="124">
        <v>0.95499999999999996</v>
      </c>
      <c r="I19" s="125"/>
      <c r="J19" s="126">
        <v>0.95499999999999996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0.94499999999999995</v>
      </c>
      <c r="E20" s="124">
        <v>0.92400000000000004</v>
      </c>
      <c r="F20" s="124">
        <v>0.92800000000000005</v>
      </c>
      <c r="G20" s="125">
        <v>0.94799999999999995</v>
      </c>
      <c r="H20" s="124">
        <v>0.96</v>
      </c>
      <c r="I20" s="125"/>
      <c r="J20" s="126">
        <v>0.96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228</v>
      </c>
      <c r="D21" s="124" t="s">
        <v>229</v>
      </c>
      <c r="E21" s="124" t="s">
        <v>229</v>
      </c>
      <c r="F21" s="124" t="s">
        <v>229</v>
      </c>
      <c r="G21" s="125" t="s">
        <v>229</v>
      </c>
      <c r="H21" s="124" t="s">
        <v>229</v>
      </c>
      <c r="I21" s="125"/>
      <c r="J21" s="126" t="s">
        <v>229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>
        <v>0.96899999999999997</v>
      </c>
      <c r="E22" s="124">
        <v>0.96799999999999997</v>
      </c>
      <c r="F22" s="124">
        <v>0.80200000000000005</v>
      </c>
      <c r="G22" s="125">
        <v>0.83099999999999996</v>
      </c>
      <c r="H22" s="124">
        <v>0.92700000000000005</v>
      </c>
      <c r="I22" s="125"/>
      <c r="J22" s="126">
        <v>0.92700000000000005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>
        <v>0.63400000000000001</v>
      </c>
      <c r="E23" s="124">
        <v>0.79900000000000004</v>
      </c>
      <c r="F23" s="124">
        <v>0.84099999999999997</v>
      </c>
      <c r="G23" s="125">
        <v>0.92</v>
      </c>
      <c r="H23" s="124">
        <v>0.95299999999999996</v>
      </c>
      <c r="I23" s="125"/>
      <c r="J23" s="126">
        <v>0.95299999999999996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0.84299999999999997</v>
      </c>
      <c r="E24" s="124">
        <v>0.88900000000000001</v>
      </c>
      <c r="F24" s="124">
        <v>0.91</v>
      </c>
      <c r="G24" s="125">
        <v>0.97699999999999998</v>
      </c>
      <c r="H24" s="124">
        <v>0.96699999999999997</v>
      </c>
      <c r="I24" s="125"/>
      <c r="J24" s="126">
        <v>0.96699999999999997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0.97</v>
      </c>
      <c r="E25" s="124">
        <v>0.94599999999999995</v>
      </c>
      <c r="F25" s="124">
        <v>0.97699999999999998</v>
      </c>
      <c r="G25" s="125">
        <v>0.97</v>
      </c>
      <c r="H25" s="124">
        <v>0.97599999999999998</v>
      </c>
      <c r="I25" s="125"/>
      <c r="J25" s="126">
        <v>0.97599999999999998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231</v>
      </c>
      <c r="D26" s="124">
        <v>0.82599999999999996</v>
      </c>
      <c r="E26" s="124">
        <v>0.70199999999999996</v>
      </c>
      <c r="F26" s="124" t="s">
        <v>229</v>
      </c>
      <c r="G26" s="125" t="s">
        <v>229</v>
      </c>
      <c r="H26" s="124" t="s">
        <v>229</v>
      </c>
      <c r="I26" s="125"/>
      <c r="J26" s="126" t="s">
        <v>229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0.91800000000000004</v>
      </c>
      <c r="E27" s="124">
        <v>0.95599999999999996</v>
      </c>
      <c r="F27" s="124">
        <v>0.90700000000000003</v>
      </c>
      <c r="G27" s="125">
        <v>0.92300000000000004</v>
      </c>
      <c r="H27" s="124">
        <v>0.95599999999999996</v>
      </c>
      <c r="I27" s="125"/>
      <c r="J27" s="126">
        <v>0.95599999999999996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0.93200000000000005</v>
      </c>
      <c r="E28" s="124">
        <v>0.94299999999999995</v>
      </c>
      <c r="F28" s="124">
        <v>0.90900000000000003</v>
      </c>
      <c r="G28" s="125">
        <v>0.92900000000000005</v>
      </c>
      <c r="H28" s="124">
        <v>0.98099999999999998</v>
      </c>
      <c r="I28" s="125"/>
      <c r="J28" s="126">
        <v>0.98099999999999998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0.97899999999999998</v>
      </c>
      <c r="E29" s="124">
        <v>0.92900000000000005</v>
      </c>
      <c r="F29" s="124">
        <v>0.97499999999999998</v>
      </c>
      <c r="G29" s="125">
        <v>0.97499999999999998</v>
      </c>
      <c r="H29" s="124">
        <v>0.96199999999999997</v>
      </c>
      <c r="I29" s="125"/>
      <c r="J29" s="126">
        <v>0.96199999999999997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0.95199999999999996</v>
      </c>
      <c r="E30" s="124">
        <v>0.96099999999999997</v>
      </c>
      <c r="F30" s="124">
        <v>0.83399999999999996</v>
      </c>
      <c r="G30" s="125">
        <v>0.86099999999999999</v>
      </c>
      <c r="H30" s="124">
        <v>0.97899999999999998</v>
      </c>
      <c r="I30" s="125"/>
      <c r="J30" s="124">
        <v>0.97899999999999998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  <row r="33" spans="3:10" ht="15" customHeight="1" x14ac:dyDescent="0.25">
      <c r="C33" s="170" t="s">
        <v>237</v>
      </c>
      <c r="D33" s="170"/>
      <c r="E33" s="170"/>
      <c r="F33" s="170"/>
      <c r="G33" s="170"/>
      <c r="H33" s="170"/>
      <c r="I33" s="170"/>
      <c r="J33" s="170"/>
    </row>
    <row r="34" spans="3:10" x14ac:dyDescent="0.25">
      <c r="C34" s="170"/>
      <c r="D34" s="170"/>
      <c r="E34" s="170"/>
      <c r="F34" s="170"/>
      <c r="G34" s="170"/>
      <c r="H34" s="170"/>
      <c r="I34" s="170"/>
      <c r="J34" s="170"/>
    </row>
    <row r="35" spans="3:10" x14ac:dyDescent="0.25">
      <c r="C35" s="170"/>
      <c r="D35" s="170"/>
      <c r="E35" s="170"/>
      <c r="F35" s="170"/>
      <c r="G35" s="170"/>
      <c r="H35" s="170"/>
      <c r="I35" s="170"/>
      <c r="J35" s="170"/>
    </row>
    <row r="36" spans="3:10" x14ac:dyDescent="0.25">
      <c r="C36" s="170"/>
      <c r="D36" s="170"/>
      <c r="E36" s="170"/>
      <c r="F36" s="170"/>
      <c r="G36" s="170"/>
      <c r="H36" s="170"/>
      <c r="I36" s="170"/>
      <c r="J36" s="170"/>
    </row>
  </sheetData>
  <mergeCells count="4">
    <mergeCell ref="C2:J2"/>
    <mergeCell ref="C4:J4"/>
    <mergeCell ref="J6:J7"/>
    <mergeCell ref="C33:J3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/>
  </sheetPr>
  <dimension ref="B1:P31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187</v>
      </c>
      <c r="C2" s="163" t="s">
        <v>188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176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19</v>
      </c>
      <c r="D9" s="119">
        <v>0.94899999999999995</v>
      </c>
      <c r="E9" s="119">
        <v>0.97699999999999998</v>
      </c>
      <c r="F9" s="119">
        <v>0.96799999999999997</v>
      </c>
      <c r="G9" s="120">
        <v>0.98399999999999999</v>
      </c>
      <c r="H9" s="119">
        <v>0.99</v>
      </c>
      <c r="I9" s="120"/>
      <c r="J9" s="121">
        <v>0.99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133</v>
      </c>
      <c r="D10" s="124">
        <v>0.95599999999999996</v>
      </c>
      <c r="E10" s="124">
        <v>0.96199999999999997</v>
      </c>
      <c r="F10" s="124">
        <v>0.97</v>
      </c>
      <c r="G10" s="125">
        <v>0.97499999999999998</v>
      </c>
      <c r="H10" s="124">
        <v>0.99399999999999999</v>
      </c>
      <c r="I10" s="125"/>
      <c r="J10" s="126">
        <v>0.99399999999999999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0.95599999999999996</v>
      </c>
      <c r="E11" s="124">
        <v>0.97599999999999998</v>
      </c>
      <c r="F11" s="124">
        <v>0.97699999999999998</v>
      </c>
      <c r="G11" s="125">
        <v>0.96799999999999997</v>
      </c>
      <c r="H11" s="124">
        <v>0.96499999999999997</v>
      </c>
      <c r="I11" s="125"/>
      <c r="J11" s="126">
        <v>0.96499999999999997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0.97</v>
      </c>
      <c r="E12" s="124">
        <v>0.96899999999999997</v>
      </c>
      <c r="F12" s="124">
        <v>0.94499999999999995</v>
      </c>
      <c r="G12" s="125">
        <v>0.96499999999999997</v>
      </c>
      <c r="H12" s="124">
        <v>0.98899999999999999</v>
      </c>
      <c r="I12" s="125"/>
      <c r="J12" s="126">
        <v>0.98899999999999999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0.98199999999999998</v>
      </c>
      <c r="E13" s="124">
        <v>0.998</v>
      </c>
      <c r="F13" s="124">
        <v>0.99099999999999999</v>
      </c>
      <c r="G13" s="125">
        <v>0.996</v>
      </c>
      <c r="H13" s="124">
        <v>1</v>
      </c>
      <c r="I13" s="125"/>
      <c r="J13" s="126">
        <v>1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0.999</v>
      </c>
      <c r="E14" s="124">
        <v>0.97599999999999998</v>
      </c>
      <c r="F14" s="124">
        <v>0.96499999999999997</v>
      </c>
      <c r="G14" s="125">
        <v>0.99299999999999999</v>
      </c>
      <c r="H14" s="124">
        <v>1</v>
      </c>
      <c r="I14" s="125"/>
      <c r="J14" s="126">
        <v>1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0.97299999999999998</v>
      </c>
      <c r="E15" s="124">
        <v>0.93799999999999994</v>
      </c>
      <c r="F15" s="124">
        <v>0.94499999999999995</v>
      </c>
      <c r="G15" s="125">
        <v>0.98399999999999999</v>
      </c>
      <c r="H15" s="124">
        <v>0.98599999999999999</v>
      </c>
      <c r="I15" s="125"/>
      <c r="J15" s="126">
        <v>0.98599999999999999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0.996</v>
      </c>
      <c r="E16" s="124">
        <v>0.99199999999999999</v>
      </c>
      <c r="F16" s="124">
        <v>0.997</v>
      </c>
      <c r="G16" s="125">
        <v>1</v>
      </c>
      <c r="H16" s="124">
        <v>1</v>
      </c>
      <c r="I16" s="125"/>
      <c r="J16" s="126">
        <v>1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0.99099999999999999</v>
      </c>
      <c r="E17" s="124">
        <v>0.98499999999999999</v>
      </c>
      <c r="F17" s="124">
        <v>0.95599999999999996</v>
      </c>
      <c r="G17" s="125">
        <v>0.97099999999999997</v>
      </c>
      <c r="H17" s="124">
        <v>0.98699999999999999</v>
      </c>
      <c r="I17" s="125"/>
      <c r="J17" s="126">
        <v>0.98699999999999999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0.99</v>
      </c>
      <c r="E18" s="124">
        <v>0.997</v>
      </c>
      <c r="F18" s="124">
        <v>0.98599999999999999</v>
      </c>
      <c r="G18" s="125">
        <v>0.98899999999999999</v>
      </c>
      <c r="H18" s="124">
        <v>1</v>
      </c>
      <c r="I18" s="125"/>
      <c r="J18" s="126">
        <v>1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0.97399999999999998</v>
      </c>
      <c r="E19" s="124">
        <v>0.97699999999999998</v>
      </c>
      <c r="F19" s="124">
        <v>0.95799999999999996</v>
      </c>
      <c r="G19" s="125">
        <v>0.97799999999999998</v>
      </c>
      <c r="H19" s="124">
        <v>0.995</v>
      </c>
      <c r="I19" s="125"/>
      <c r="J19" s="126">
        <v>0.995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0.97399999999999998</v>
      </c>
      <c r="E20" s="124">
        <v>0.97799999999999998</v>
      </c>
      <c r="F20" s="124">
        <v>0.97799999999999998</v>
      </c>
      <c r="G20" s="125">
        <v>0.98599999999999999</v>
      </c>
      <c r="H20" s="124">
        <v>0.98</v>
      </c>
      <c r="I20" s="125"/>
      <c r="J20" s="126">
        <v>0.98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144</v>
      </c>
      <c r="D21" s="124">
        <v>0.83399999999999996</v>
      </c>
      <c r="E21" s="124">
        <v>0.98099999999999998</v>
      </c>
      <c r="F21" s="124">
        <v>0.97199999999999998</v>
      </c>
      <c r="G21" s="125">
        <v>0.98699999999999999</v>
      </c>
      <c r="H21" s="124">
        <v>0.99299999999999999</v>
      </c>
      <c r="I21" s="125"/>
      <c r="J21" s="126">
        <v>0.99299999999999999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>
        <v>0.98199999999999998</v>
      </c>
      <c r="E22" s="124">
        <v>0.98799999999999999</v>
      </c>
      <c r="F22" s="124">
        <v>0.98499999999999999</v>
      </c>
      <c r="G22" s="125">
        <v>0.99099999999999999</v>
      </c>
      <c r="H22" s="124">
        <v>0.998</v>
      </c>
      <c r="I22" s="125"/>
      <c r="J22" s="126">
        <v>0.998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>
        <v>0.81399999999999995</v>
      </c>
      <c r="E23" s="124">
        <v>0.95899999999999996</v>
      </c>
      <c r="F23" s="124">
        <v>0.97699999999999998</v>
      </c>
      <c r="G23" s="125">
        <v>0.97099999999999997</v>
      </c>
      <c r="H23" s="124">
        <v>0.98199999999999998</v>
      </c>
      <c r="I23" s="125"/>
      <c r="J23" s="126">
        <v>0.98199999999999998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0.98399999999999999</v>
      </c>
      <c r="E24" s="124">
        <v>0.97399999999999998</v>
      </c>
      <c r="F24" s="124">
        <v>0.99099999999999999</v>
      </c>
      <c r="G24" s="125">
        <v>0.997</v>
      </c>
      <c r="H24" s="124">
        <v>0.99399999999999999</v>
      </c>
      <c r="I24" s="125"/>
      <c r="J24" s="126">
        <v>0.99399999999999999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0.99099999999999999</v>
      </c>
      <c r="E25" s="124">
        <v>1</v>
      </c>
      <c r="F25" s="124">
        <v>1</v>
      </c>
      <c r="G25" s="125">
        <v>1</v>
      </c>
      <c r="H25" s="124">
        <v>0.98899999999999999</v>
      </c>
      <c r="I25" s="125"/>
      <c r="J25" s="126">
        <v>0.98899999999999999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149</v>
      </c>
      <c r="D26" s="124">
        <v>0.96599999999999997</v>
      </c>
      <c r="E26" s="124">
        <v>0.95099999999999996</v>
      </c>
      <c r="F26" s="124">
        <v>0.92200000000000004</v>
      </c>
      <c r="G26" s="125">
        <v>0.99199999999999999</v>
      </c>
      <c r="H26" s="124">
        <v>0.99399999999999999</v>
      </c>
      <c r="I26" s="125"/>
      <c r="J26" s="126">
        <v>0.99399999999999999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0.99</v>
      </c>
      <c r="E27" s="124">
        <v>0.98099999999999998</v>
      </c>
      <c r="F27" s="124">
        <v>0.98299999999999998</v>
      </c>
      <c r="G27" s="125">
        <v>0.99199999999999999</v>
      </c>
      <c r="H27" s="124">
        <v>0.98599999999999999</v>
      </c>
      <c r="I27" s="125"/>
      <c r="J27" s="126">
        <v>0.98599999999999999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0.98199999999999998</v>
      </c>
      <c r="E28" s="124">
        <v>0.98099999999999998</v>
      </c>
      <c r="F28" s="124">
        <v>0.98299999999999998</v>
      </c>
      <c r="G28" s="125">
        <v>0.97199999999999998</v>
      </c>
      <c r="H28" s="124">
        <v>0.97899999999999998</v>
      </c>
      <c r="I28" s="125"/>
      <c r="J28" s="126">
        <v>0.97899999999999998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0.95299999999999996</v>
      </c>
      <c r="E29" s="124">
        <v>1</v>
      </c>
      <c r="F29" s="124">
        <v>0.997</v>
      </c>
      <c r="G29" s="125">
        <v>1</v>
      </c>
      <c r="H29" s="124">
        <v>1</v>
      </c>
      <c r="I29" s="125"/>
      <c r="J29" s="126">
        <v>1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0.99</v>
      </c>
      <c r="E30" s="124">
        <v>0.99099999999999999</v>
      </c>
      <c r="F30" s="124">
        <v>0.95299999999999996</v>
      </c>
      <c r="G30" s="125">
        <v>0.98299999999999998</v>
      </c>
      <c r="H30" s="124">
        <v>0.98599999999999999</v>
      </c>
      <c r="I30" s="125"/>
      <c r="J30" s="124">
        <v>0.98599999999999999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/>
  </sheetPr>
  <dimension ref="B1:P31"/>
  <sheetViews>
    <sheetView showGridLines="0" zoomScaleNormal="100" workbookViewId="0">
      <selection activeCell="C9" sqref="C9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190</v>
      </c>
      <c r="C2" s="163" t="s">
        <v>191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192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19</v>
      </c>
      <c r="D9" s="119">
        <v>0.77100000000000002</v>
      </c>
      <c r="E9" s="119">
        <v>0.80600000000000005</v>
      </c>
      <c r="F9" s="119">
        <v>0.73699999999999999</v>
      </c>
      <c r="G9" s="120">
        <v>0.80900000000000005</v>
      </c>
      <c r="H9" s="119">
        <v>0.82399999999999995</v>
      </c>
      <c r="I9" s="120"/>
      <c r="J9" s="121">
        <v>0.82399999999999995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133</v>
      </c>
      <c r="D10" s="124">
        <v>0.77200000000000002</v>
      </c>
      <c r="E10" s="124">
        <v>0.8</v>
      </c>
      <c r="F10" s="124">
        <v>0.83499999999999996</v>
      </c>
      <c r="G10" s="125">
        <v>0.873</v>
      </c>
      <c r="H10" s="124">
        <v>0.92300000000000004</v>
      </c>
      <c r="I10" s="125"/>
      <c r="J10" s="126">
        <v>0.92300000000000004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0.76</v>
      </c>
      <c r="E11" s="124">
        <v>0.79</v>
      </c>
      <c r="F11" s="124">
        <v>0.82499999999999996</v>
      </c>
      <c r="G11" s="125">
        <v>0.83099999999999996</v>
      </c>
      <c r="H11" s="124">
        <v>0.84399999999999997</v>
      </c>
      <c r="I11" s="125"/>
      <c r="J11" s="126">
        <v>0.84399999999999997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0.85899999999999999</v>
      </c>
      <c r="E12" s="124">
        <v>0.80900000000000005</v>
      </c>
      <c r="F12" s="124">
        <v>0.67</v>
      </c>
      <c r="G12" s="125">
        <v>0.72899999999999998</v>
      </c>
      <c r="H12" s="124">
        <v>0.79900000000000004</v>
      </c>
      <c r="I12" s="125"/>
      <c r="J12" s="126">
        <v>0.79900000000000004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0.95099999999999996</v>
      </c>
      <c r="E13" s="124">
        <v>0.78</v>
      </c>
      <c r="F13" s="124">
        <v>0.93</v>
      </c>
      <c r="G13" s="125">
        <v>0.97499999999999998</v>
      </c>
      <c r="H13" s="124">
        <v>0.98099999999999998</v>
      </c>
      <c r="I13" s="125"/>
      <c r="J13" s="126">
        <v>0.98099999999999998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0.83299999999999996</v>
      </c>
      <c r="E14" s="124">
        <v>0.65900000000000003</v>
      </c>
      <c r="F14" s="124">
        <v>0.69399999999999995</v>
      </c>
      <c r="G14" s="125">
        <v>0.93200000000000005</v>
      </c>
      <c r="H14" s="124">
        <v>0.97499999999999998</v>
      </c>
      <c r="I14" s="125"/>
      <c r="J14" s="126">
        <v>0.97499999999999998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0.86099999999999999</v>
      </c>
      <c r="E15" s="124">
        <v>0.81200000000000006</v>
      </c>
      <c r="F15" s="124">
        <v>0.68600000000000005</v>
      </c>
      <c r="G15" s="125">
        <v>0.82699999999999996</v>
      </c>
      <c r="H15" s="124">
        <v>0.86699999999999999</v>
      </c>
      <c r="I15" s="125"/>
      <c r="J15" s="126">
        <v>0.86699999999999999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0.91100000000000003</v>
      </c>
      <c r="E16" s="124">
        <v>0.95099999999999996</v>
      </c>
      <c r="F16" s="124">
        <v>0.95799999999999996</v>
      </c>
      <c r="G16" s="125">
        <v>0.96899999999999997</v>
      </c>
      <c r="H16" s="124">
        <v>0.96499999999999997</v>
      </c>
      <c r="I16" s="125"/>
      <c r="J16" s="126">
        <v>0.96499999999999997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0.84399999999999997</v>
      </c>
      <c r="E17" s="124">
        <v>0.78900000000000003</v>
      </c>
      <c r="F17" s="124">
        <v>0.82899999999999996</v>
      </c>
      <c r="G17" s="125">
        <v>0.71799999999999997</v>
      </c>
      <c r="H17" s="124">
        <v>0.78800000000000003</v>
      </c>
      <c r="I17" s="125"/>
      <c r="J17" s="126">
        <v>0.78800000000000003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0.94499999999999995</v>
      </c>
      <c r="E18" s="124">
        <v>0.95199999999999996</v>
      </c>
      <c r="F18" s="124">
        <v>0.88300000000000001</v>
      </c>
      <c r="G18" s="125">
        <v>0.91800000000000004</v>
      </c>
      <c r="H18" s="124">
        <v>0.93700000000000006</v>
      </c>
      <c r="I18" s="125"/>
      <c r="J18" s="126">
        <v>0.93700000000000006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0.79600000000000004</v>
      </c>
      <c r="E19" s="124">
        <v>0.85599999999999998</v>
      </c>
      <c r="F19" s="124">
        <v>0.61799999999999999</v>
      </c>
      <c r="G19" s="125">
        <v>0.7</v>
      </c>
      <c r="H19" s="124">
        <v>0.70399999999999996</v>
      </c>
      <c r="I19" s="125"/>
      <c r="J19" s="126">
        <v>0.70399999999999996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0.81499999999999995</v>
      </c>
      <c r="E20" s="124">
        <v>0.88400000000000001</v>
      </c>
      <c r="F20" s="124">
        <v>0.8</v>
      </c>
      <c r="G20" s="125">
        <v>0.91300000000000003</v>
      </c>
      <c r="H20" s="124">
        <v>0.91600000000000004</v>
      </c>
      <c r="I20" s="125"/>
      <c r="J20" s="126">
        <v>0.91600000000000004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144</v>
      </c>
      <c r="D21" s="124">
        <v>0.50800000000000001</v>
      </c>
      <c r="E21" s="124">
        <v>0.70799999999999996</v>
      </c>
      <c r="F21" s="124">
        <v>0.61499999999999999</v>
      </c>
      <c r="G21" s="125">
        <v>0.56699999999999995</v>
      </c>
      <c r="H21" s="124">
        <v>0.55100000000000005</v>
      </c>
      <c r="I21" s="125"/>
      <c r="J21" s="126">
        <v>0.55100000000000005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>
        <v>0.95</v>
      </c>
      <c r="E22" s="124">
        <v>0.96799999999999997</v>
      </c>
      <c r="F22" s="124">
        <v>0.83</v>
      </c>
      <c r="G22" s="125">
        <v>0.89900000000000002</v>
      </c>
      <c r="H22" s="124">
        <v>0.93700000000000006</v>
      </c>
      <c r="I22" s="125"/>
      <c r="J22" s="126">
        <v>0.93700000000000006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>
        <v>0.123</v>
      </c>
      <c r="E23" s="124">
        <v>0.626</v>
      </c>
      <c r="F23" s="124">
        <v>0.60699999999999998</v>
      </c>
      <c r="G23" s="125">
        <v>0.874</v>
      </c>
      <c r="H23" s="124">
        <v>0.90700000000000003</v>
      </c>
      <c r="I23" s="125"/>
      <c r="J23" s="126">
        <v>0.90700000000000003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0.89</v>
      </c>
      <c r="E24" s="124">
        <v>0.88500000000000001</v>
      </c>
      <c r="F24" s="124">
        <v>0.96599999999999997</v>
      </c>
      <c r="G24" s="125">
        <v>0.97099999999999997</v>
      </c>
      <c r="H24" s="124">
        <v>0.98</v>
      </c>
      <c r="I24" s="125"/>
      <c r="J24" s="126">
        <v>0.98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0.98199999999999998</v>
      </c>
      <c r="E25" s="124">
        <v>0.99099999999999999</v>
      </c>
      <c r="F25" s="124">
        <v>0.98699999999999999</v>
      </c>
      <c r="G25" s="125">
        <v>0.99099999999999999</v>
      </c>
      <c r="H25" s="124">
        <v>0.97299999999999998</v>
      </c>
      <c r="I25" s="125"/>
      <c r="J25" s="126">
        <v>0.97299999999999998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149</v>
      </c>
      <c r="D26" s="124">
        <v>0.72799999999999998</v>
      </c>
      <c r="E26" s="124">
        <v>0.68700000000000006</v>
      </c>
      <c r="F26" s="124">
        <v>0.54800000000000004</v>
      </c>
      <c r="G26" s="125">
        <v>0.96599999999999997</v>
      </c>
      <c r="H26" s="124">
        <v>0.95199999999999996</v>
      </c>
      <c r="I26" s="125"/>
      <c r="J26" s="126">
        <v>0.95199999999999996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0.95099999999999996</v>
      </c>
      <c r="E27" s="124">
        <v>0.89300000000000002</v>
      </c>
      <c r="F27" s="124">
        <v>0.92800000000000005</v>
      </c>
      <c r="G27" s="125">
        <v>0.94899999999999995</v>
      </c>
      <c r="H27" s="124">
        <v>0.92</v>
      </c>
      <c r="I27" s="125"/>
      <c r="J27" s="126">
        <v>0.92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0.875</v>
      </c>
      <c r="E28" s="124">
        <v>0.89400000000000002</v>
      </c>
      <c r="F28" s="124">
        <v>0.86899999999999999</v>
      </c>
      <c r="G28" s="125">
        <v>0.84499999999999997</v>
      </c>
      <c r="H28" s="124">
        <v>0.82299999999999995</v>
      </c>
      <c r="I28" s="125"/>
      <c r="J28" s="126">
        <v>0.82299999999999995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0.82899999999999996</v>
      </c>
      <c r="E29" s="124">
        <v>0.98</v>
      </c>
      <c r="F29" s="124">
        <v>0.98099999999999998</v>
      </c>
      <c r="G29" s="125">
        <v>0.96799999999999997</v>
      </c>
      <c r="H29" s="124">
        <v>0.96199999999999997</v>
      </c>
      <c r="I29" s="125"/>
      <c r="J29" s="126">
        <v>0.96199999999999997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0.85699999999999998</v>
      </c>
      <c r="E30" s="124">
        <v>0.83199999999999996</v>
      </c>
      <c r="F30" s="124">
        <v>0.49099999999999999</v>
      </c>
      <c r="G30" s="125">
        <v>0.66800000000000004</v>
      </c>
      <c r="H30" s="124">
        <v>0.73699999999999999</v>
      </c>
      <c r="I30" s="125"/>
      <c r="J30" s="124">
        <v>0.73699999999999999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/>
  </sheetPr>
  <dimension ref="B1:P31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194</v>
      </c>
      <c r="C2" s="163" t="s">
        <v>195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196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19</v>
      </c>
      <c r="D9" s="119">
        <v>0.90400000000000003</v>
      </c>
      <c r="E9" s="119">
        <v>0.89200000000000002</v>
      </c>
      <c r="F9" s="119">
        <v>0.82699999999999996</v>
      </c>
      <c r="G9" s="120">
        <v>0.86299999999999999</v>
      </c>
      <c r="H9" s="119">
        <v>0.89200000000000002</v>
      </c>
      <c r="I9" s="120"/>
      <c r="J9" s="121">
        <v>0.89200000000000002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133</v>
      </c>
      <c r="D10" s="124">
        <v>0.873</v>
      </c>
      <c r="E10" s="124">
        <v>0.90900000000000003</v>
      </c>
      <c r="F10" s="124">
        <v>0.94399999999999995</v>
      </c>
      <c r="G10" s="125">
        <v>0.92800000000000005</v>
      </c>
      <c r="H10" s="124">
        <v>0.92600000000000005</v>
      </c>
      <c r="I10" s="125"/>
      <c r="J10" s="126">
        <v>0.92600000000000005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0.90700000000000003</v>
      </c>
      <c r="E11" s="124">
        <v>0.93</v>
      </c>
      <c r="F11" s="124">
        <v>0.94099999999999995</v>
      </c>
      <c r="G11" s="125">
        <v>0.93100000000000005</v>
      </c>
      <c r="H11" s="124">
        <v>0.92900000000000005</v>
      </c>
      <c r="I11" s="125"/>
      <c r="J11" s="126">
        <v>0.92900000000000005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0.94099999999999995</v>
      </c>
      <c r="E12" s="124">
        <v>0.91900000000000004</v>
      </c>
      <c r="F12" s="124">
        <v>0.874</v>
      </c>
      <c r="G12" s="125">
        <v>0.88800000000000001</v>
      </c>
      <c r="H12" s="124">
        <v>0.872</v>
      </c>
      <c r="I12" s="125"/>
      <c r="J12" s="126">
        <v>0.872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0.91400000000000003</v>
      </c>
      <c r="E13" s="124">
        <v>0.92400000000000004</v>
      </c>
      <c r="F13" s="124">
        <v>0.91</v>
      </c>
      <c r="G13" s="125">
        <v>0.94</v>
      </c>
      <c r="H13" s="124">
        <v>0.95399999999999996</v>
      </c>
      <c r="I13" s="125"/>
      <c r="J13" s="126">
        <v>0.95399999999999996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0.92200000000000004</v>
      </c>
      <c r="E14" s="124">
        <v>0.74099999999999999</v>
      </c>
      <c r="F14" s="124">
        <v>0.70099999999999996</v>
      </c>
      <c r="G14" s="125">
        <v>0.81399999999999995</v>
      </c>
      <c r="H14" s="124">
        <v>0.92200000000000004</v>
      </c>
      <c r="I14" s="125"/>
      <c r="J14" s="126">
        <v>0.92200000000000004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0.93300000000000005</v>
      </c>
      <c r="E15" s="124">
        <v>0.94</v>
      </c>
      <c r="F15" s="124">
        <v>0.94199999999999995</v>
      </c>
      <c r="G15" s="125">
        <v>0.92400000000000004</v>
      </c>
      <c r="H15" s="124">
        <v>0.92900000000000005</v>
      </c>
      <c r="I15" s="125"/>
      <c r="J15" s="126">
        <v>0.92900000000000005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0.92700000000000005</v>
      </c>
      <c r="E16" s="124">
        <v>0.96799999999999997</v>
      </c>
      <c r="F16" s="124">
        <v>0.97299999999999998</v>
      </c>
      <c r="G16" s="125">
        <v>0.96299999999999997</v>
      </c>
      <c r="H16" s="124">
        <v>0.96699999999999997</v>
      </c>
      <c r="I16" s="125"/>
      <c r="J16" s="126">
        <v>0.96699999999999997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0.93799999999999994</v>
      </c>
      <c r="E17" s="124">
        <v>0.92</v>
      </c>
      <c r="F17" s="124">
        <v>0.92</v>
      </c>
      <c r="G17" s="125">
        <v>0.91200000000000003</v>
      </c>
      <c r="H17" s="124">
        <v>0.93100000000000005</v>
      </c>
      <c r="I17" s="125"/>
      <c r="J17" s="126">
        <v>0.93100000000000005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0.97299999999999998</v>
      </c>
      <c r="E18" s="124">
        <v>0.95799999999999996</v>
      </c>
      <c r="F18" s="124">
        <v>0.96</v>
      </c>
      <c r="G18" s="125">
        <v>0.96699999999999997</v>
      </c>
      <c r="H18" s="124">
        <v>0.97799999999999998</v>
      </c>
      <c r="I18" s="125"/>
      <c r="J18" s="126">
        <v>0.97799999999999998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0.95099999999999996</v>
      </c>
      <c r="E19" s="124">
        <v>0.93100000000000005</v>
      </c>
      <c r="F19" s="124">
        <v>0.89800000000000002</v>
      </c>
      <c r="G19" s="125">
        <v>0.90300000000000002</v>
      </c>
      <c r="H19" s="124">
        <v>0.92800000000000005</v>
      </c>
      <c r="I19" s="125"/>
      <c r="J19" s="126">
        <v>0.92800000000000005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0.91100000000000003</v>
      </c>
      <c r="E20" s="124">
        <v>0.92500000000000004</v>
      </c>
      <c r="F20" s="124">
        <v>0.93300000000000005</v>
      </c>
      <c r="G20" s="125">
        <v>0.92800000000000005</v>
      </c>
      <c r="H20" s="124">
        <v>0.94899999999999995</v>
      </c>
      <c r="I20" s="125"/>
      <c r="J20" s="126">
        <v>0.94899999999999995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144</v>
      </c>
      <c r="D21" s="124">
        <v>0.82099999999999995</v>
      </c>
      <c r="E21" s="124">
        <v>0.76100000000000001</v>
      </c>
      <c r="F21" s="124">
        <v>0.59399999999999997</v>
      </c>
      <c r="G21" s="125">
        <v>0.58499999999999996</v>
      </c>
      <c r="H21" s="124">
        <v>0.70099999999999996</v>
      </c>
      <c r="I21" s="125"/>
      <c r="J21" s="126">
        <v>0.70099999999999996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>
        <v>0.93799999999999994</v>
      </c>
      <c r="E22" s="124">
        <v>0.88900000000000001</v>
      </c>
      <c r="F22" s="124">
        <v>0.87</v>
      </c>
      <c r="G22" s="125">
        <v>0.89300000000000002</v>
      </c>
      <c r="H22" s="124">
        <v>0.9</v>
      </c>
      <c r="I22" s="125"/>
      <c r="J22" s="126">
        <v>0.9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>
        <v>0.67600000000000005</v>
      </c>
      <c r="E23" s="124">
        <v>0.84299999999999997</v>
      </c>
      <c r="F23" s="124">
        <v>0.89200000000000002</v>
      </c>
      <c r="G23" s="125">
        <v>0.93200000000000005</v>
      </c>
      <c r="H23" s="124">
        <v>0.90100000000000002</v>
      </c>
      <c r="I23" s="125"/>
      <c r="J23" s="126">
        <v>0.90100000000000002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0.88200000000000001</v>
      </c>
      <c r="E24" s="124">
        <v>0.90400000000000003</v>
      </c>
      <c r="F24" s="124">
        <v>0.87</v>
      </c>
      <c r="G24" s="125">
        <v>0.93</v>
      </c>
      <c r="H24" s="124">
        <v>0.92</v>
      </c>
      <c r="I24" s="125"/>
      <c r="J24" s="126">
        <v>0.92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0.88100000000000001</v>
      </c>
      <c r="E25" s="124">
        <v>0.92200000000000004</v>
      </c>
      <c r="F25" s="124">
        <v>0.92800000000000005</v>
      </c>
      <c r="G25" s="125">
        <v>0.94099999999999995</v>
      </c>
      <c r="H25" s="124">
        <v>0.94199999999999995</v>
      </c>
      <c r="I25" s="125"/>
      <c r="J25" s="126">
        <v>0.94199999999999995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149</v>
      </c>
      <c r="D26" s="124">
        <v>0.92400000000000004</v>
      </c>
      <c r="E26" s="124">
        <v>0.93100000000000005</v>
      </c>
      <c r="F26" s="124">
        <v>0.59199999999999997</v>
      </c>
      <c r="G26" s="125">
        <v>0.86399999999999999</v>
      </c>
      <c r="H26" s="124">
        <v>0.92200000000000004</v>
      </c>
      <c r="I26" s="125"/>
      <c r="J26" s="126">
        <v>0.92200000000000004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0.93</v>
      </c>
      <c r="E27" s="124">
        <v>0.94099999999999995</v>
      </c>
      <c r="F27" s="124">
        <v>0.90600000000000003</v>
      </c>
      <c r="G27" s="125">
        <v>0.93300000000000005</v>
      </c>
      <c r="H27" s="124">
        <v>0.93400000000000005</v>
      </c>
      <c r="I27" s="125"/>
      <c r="J27" s="126">
        <v>0.93400000000000005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0.97399999999999998</v>
      </c>
      <c r="E28" s="124">
        <v>0.97099999999999997</v>
      </c>
      <c r="F28" s="124">
        <v>0.96499999999999997</v>
      </c>
      <c r="G28" s="125">
        <v>0.96099999999999997</v>
      </c>
      <c r="H28" s="124">
        <v>0.97</v>
      </c>
      <c r="I28" s="125"/>
      <c r="J28" s="126">
        <v>0.97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0.96</v>
      </c>
      <c r="E29" s="124">
        <v>0.97599999999999998</v>
      </c>
      <c r="F29" s="124">
        <v>0.96</v>
      </c>
      <c r="G29" s="125">
        <v>0.97699999999999998</v>
      </c>
      <c r="H29" s="124">
        <v>0.96599999999999997</v>
      </c>
      <c r="I29" s="125"/>
      <c r="J29" s="126">
        <v>0.96599999999999997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0.90600000000000003</v>
      </c>
      <c r="E30" s="124">
        <v>0.92900000000000005</v>
      </c>
      <c r="F30" s="124">
        <v>0.84199999999999997</v>
      </c>
      <c r="G30" s="125">
        <v>0.84699999999999998</v>
      </c>
      <c r="H30" s="124">
        <v>0.89200000000000002</v>
      </c>
      <c r="I30" s="125"/>
      <c r="J30" s="124">
        <v>0.89200000000000002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/>
  </sheetPr>
  <dimension ref="B1:P31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198</v>
      </c>
      <c r="C2" s="163" t="s">
        <v>199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124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19</v>
      </c>
      <c r="D9" s="119">
        <v>0.77100000000000002</v>
      </c>
      <c r="E9" s="119">
        <v>0.77500000000000002</v>
      </c>
      <c r="F9" s="119">
        <v>0.79400000000000004</v>
      </c>
      <c r="G9" s="120">
        <v>0.78800000000000003</v>
      </c>
      <c r="H9" s="119">
        <v>0.78500000000000003</v>
      </c>
      <c r="I9" s="120"/>
      <c r="J9" s="121">
        <v>0.78500000000000003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133</v>
      </c>
      <c r="D10" s="124">
        <v>0.74</v>
      </c>
      <c r="E10" s="124">
        <v>0.77200000000000002</v>
      </c>
      <c r="F10" s="124">
        <v>0.78700000000000003</v>
      </c>
      <c r="G10" s="125">
        <v>0.77</v>
      </c>
      <c r="H10" s="124">
        <v>0.79100000000000004</v>
      </c>
      <c r="I10" s="125"/>
      <c r="J10" s="126">
        <v>0.79100000000000004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0.77200000000000002</v>
      </c>
      <c r="E11" s="124">
        <v>0.79100000000000004</v>
      </c>
      <c r="F11" s="124">
        <v>0.76800000000000002</v>
      </c>
      <c r="G11" s="125">
        <v>0.79100000000000004</v>
      </c>
      <c r="H11" s="124">
        <v>0.80200000000000005</v>
      </c>
      <c r="I11" s="125"/>
      <c r="J11" s="126">
        <v>0.80200000000000005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0.74</v>
      </c>
      <c r="E12" s="124">
        <v>0.75900000000000001</v>
      </c>
      <c r="F12" s="124">
        <v>0.86399999999999999</v>
      </c>
      <c r="G12" s="125">
        <v>0.84799999999999998</v>
      </c>
      <c r="H12" s="124">
        <v>0.81</v>
      </c>
      <c r="I12" s="125"/>
      <c r="J12" s="126">
        <v>0.81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0.78</v>
      </c>
      <c r="E13" s="124">
        <v>0.81399999999999995</v>
      </c>
      <c r="F13" s="124">
        <v>0.79800000000000004</v>
      </c>
      <c r="G13" s="125">
        <v>0.76200000000000001</v>
      </c>
      <c r="H13" s="124">
        <v>0.78100000000000003</v>
      </c>
      <c r="I13" s="125"/>
      <c r="J13" s="126">
        <v>0.78100000000000003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0.77400000000000002</v>
      </c>
      <c r="E14" s="124">
        <v>0.73</v>
      </c>
      <c r="F14" s="124">
        <v>0.79500000000000004</v>
      </c>
      <c r="G14" s="125">
        <v>0.8</v>
      </c>
      <c r="H14" s="124">
        <v>0.76900000000000002</v>
      </c>
      <c r="I14" s="125"/>
      <c r="J14" s="126">
        <v>0.76900000000000002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0.75900000000000001</v>
      </c>
      <c r="E15" s="124">
        <v>0.78200000000000003</v>
      </c>
      <c r="F15" s="124">
        <v>0.82399999999999995</v>
      </c>
      <c r="G15" s="125">
        <v>0.82399999999999995</v>
      </c>
      <c r="H15" s="124">
        <v>0.81699999999999995</v>
      </c>
      <c r="I15" s="125"/>
      <c r="J15" s="126">
        <v>0.81699999999999995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0.745</v>
      </c>
      <c r="E16" s="124">
        <v>0.77</v>
      </c>
      <c r="F16" s="124">
        <v>0.754</v>
      </c>
      <c r="G16" s="125">
        <v>0.77800000000000002</v>
      </c>
      <c r="H16" s="124">
        <v>0.71099999999999997</v>
      </c>
      <c r="I16" s="125"/>
      <c r="J16" s="126">
        <v>0.71099999999999997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0.74299999999999999</v>
      </c>
      <c r="E17" s="124">
        <v>0.751</v>
      </c>
      <c r="F17" s="124">
        <v>0.73799999999999999</v>
      </c>
      <c r="G17" s="125">
        <v>0.74199999999999999</v>
      </c>
      <c r="H17" s="124">
        <v>0.78300000000000003</v>
      </c>
      <c r="I17" s="125"/>
      <c r="J17" s="126">
        <v>0.78300000000000003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0.73099999999999998</v>
      </c>
      <c r="E18" s="124">
        <v>0.74099999999999999</v>
      </c>
      <c r="F18" s="124">
        <v>0.78600000000000003</v>
      </c>
      <c r="G18" s="125">
        <v>0.74199999999999999</v>
      </c>
      <c r="H18" s="124">
        <v>0.77200000000000002</v>
      </c>
      <c r="I18" s="125"/>
      <c r="J18" s="126">
        <v>0.77200000000000002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0.67</v>
      </c>
      <c r="E19" s="124">
        <v>0.70699999999999996</v>
      </c>
      <c r="F19" s="124">
        <v>0.78200000000000003</v>
      </c>
      <c r="G19" s="125">
        <v>0.76500000000000001</v>
      </c>
      <c r="H19" s="124">
        <v>0.77600000000000002</v>
      </c>
      <c r="I19" s="125"/>
      <c r="J19" s="126">
        <v>0.77600000000000002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0.746</v>
      </c>
      <c r="E20" s="124">
        <v>0.78300000000000003</v>
      </c>
      <c r="F20" s="124">
        <v>0.79700000000000004</v>
      </c>
      <c r="G20" s="125">
        <v>0.80200000000000005</v>
      </c>
      <c r="H20" s="124">
        <v>0.8</v>
      </c>
      <c r="I20" s="125"/>
      <c r="J20" s="126">
        <v>0.8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144</v>
      </c>
      <c r="D21" s="124">
        <v>0.86599999999999999</v>
      </c>
      <c r="E21" s="124">
        <v>0.80500000000000005</v>
      </c>
      <c r="F21" s="124">
        <v>0.78300000000000003</v>
      </c>
      <c r="G21" s="125">
        <v>0.74099999999999999</v>
      </c>
      <c r="H21" s="124">
        <v>0.78200000000000003</v>
      </c>
      <c r="I21" s="125"/>
      <c r="J21" s="126">
        <v>0.78200000000000003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>
        <v>0.78300000000000003</v>
      </c>
      <c r="E22" s="124">
        <v>0.79900000000000004</v>
      </c>
      <c r="F22" s="124">
        <v>0.88700000000000001</v>
      </c>
      <c r="G22" s="125">
        <v>0.84599999999999997</v>
      </c>
      <c r="H22" s="124">
        <v>0.84599999999999997</v>
      </c>
      <c r="I22" s="125"/>
      <c r="J22" s="126">
        <v>0.84599999999999997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>
        <v>0.80400000000000005</v>
      </c>
      <c r="E23" s="124">
        <v>0.74099999999999999</v>
      </c>
      <c r="F23" s="124">
        <v>0.69099999999999995</v>
      </c>
      <c r="G23" s="125">
        <v>0.73699999999999999</v>
      </c>
      <c r="H23" s="124">
        <v>0.747</v>
      </c>
      <c r="I23" s="125"/>
      <c r="J23" s="126">
        <v>0.747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0.75700000000000001</v>
      </c>
      <c r="E24" s="124">
        <v>0.80600000000000005</v>
      </c>
      <c r="F24" s="124">
        <v>0.80100000000000005</v>
      </c>
      <c r="G24" s="125">
        <v>0.751</v>
      </c>
      <c r="H24" s="124">
        <v>0.753</v>
      </c>
      <c r="I24" s="125"/>
      <c r="J24" s="126">
        <v>0.753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0.76800000000000002</v>
      </c>
      <c r="E25" s="124">
        <v>0.79500000000000004</v>
      </c>
      <c r="F25" s="124">
        <v>0.78500000000000003</v>
      </c>
      <c r="G25" s="125">
        <v>0.83199999999999996</v>
      </c>
      <c r="H25" s="124">
        <v>0.76400000000000001</v>
      </c>
      <c r="I25" s="125"/>
      <c r="J25" s="126">
        <v>0.76400000000000001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149</v>
      </c>
      <c r="D26" s="124">
        <v>0.74199999999999999</v>
      </c>
      <c r="E26" s="124">
        <v>0.76900000000000002</v>
      </c>
      <c r="F26" s="124">
        <v>0.78</v>
      </c>
      <c r="G26" s="125">
        <v>0.79800000000000004</v>
      </c>
      <c r="H26" s="124">
        <v>0.80100000000000005</v>
      </c>
      <c r="I26" s="125"/>
      <c r="J26" s="126">
        <v>0.80100000000000005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0.76300000000000001</v>
      </c>
      <c r="E27" s="124">
        <v>0.77900000000000003</v>
      </c>
      <c r="F27" s="124">
        <v>0.83099999999999996</v>
      </c>
      <c r="G27" s="125">
        <v>0.81499999999999995</v>
      </c>
      <c r="H27" s="124">
        <v>0.80600000000000005</v>
      </c>
      <c r="I27" s="125"/>
      <c r="J27" s="126">
        <v>0.80600000000000005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0.80100000000000005</v>
      </c>
      <c r="E28" s="124">
        <v>0.81599999999999995</v>
      </c>
      <c r="F28" s="124">
        <v>0.79600000000000004</v>
      </c>
      <c r="G28" s="125">
        <v>0.80100000000000005</v>
      </c>
      <c r="H28" s="124">
        <v>0.81699999999999995</v>
      </c>
      <c r="I28" s="125"/>
      <c r="J28" s="126">
        <v>0.81699999999999995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0.79</v>
      </c>
      <c r="E29" s="124">
        <v>0.81599999999999995</v>
      </c>
      <c r="F29" s="124">
        <v>0.77800000000000002</v>
      </c>
      <c r="G29" s="125">
        <v>0.77800000000000002</v>
      </c>
      <c r="H29" s="124">
        <v>0.79300000000000004</v>
      </c>
      <c r="I29" s="125"/>
      <c r="J29" s="126">
        <v>0.79300000000000004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0.69699999999999995</v>
      </c>
      <c r="E30" s="124">
        <v>0.68799999999999994</v>
      </c>
      <c r="F30" s="124">
        <v>0.80400000000000005</v>
      </c>
      <c r="G30" s="125">
        <v>0.76400000000000001</v>
      </c>
      <c r="H30" s="124">
        <v>0.70699999999999996</v>
      </c>
      <c r="I30" s="125"/>
      <c r="J30" s="124">
        <v>0.70699999999999996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/>
  </sheetPr>
  <dimension ref="B1:P31"/>
  <sheetViews>
    <sheetView showGridLines="0" zoomScaleNormal="100" workbookViewId="0">
      <selection activeCell="D9" sqref="D9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201</v>
      </c>
      <c r="C2" s="163" t="s">
        <v>202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203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19</v>
      </c>
      <c r="D9" s="119">
        <v>0.746</v>
      </c>
      <c r="E9" s="119">
        <v>0.75700000000000001</v>
      </c>
      <c r="F9" s="119">
        <v>0.77300000000000002</v>
      </c>
      <c r="G9" s="120">
        <v>0.76500000000000001</v>
      </c>
      <c r="H9" s="119">
        <v>0.77200000000000002</v>
      </c>
      <c r="I9" s="120"/>
      <c r="J9" s="121">
        <v>0.77200000000000002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133</v>
      </c>
      <c r="D10" s="124">
        <v>0.65700000000000003</v>
      </c>
      <c r="E10" s="124">
        <v>0.57299999999999995</v>
      </c>
      <c r="F10" s="124">
        <v>0.69</v>
      </c>
      <c r="G10" s="125">
        <v>0.67400000000000004</v>
      </c>
      <c r="H10" s="124">
        <v>0.75700000000000001</v>
      </c>
      <c r="I10" s="125"/>
      <c r="J10" s="126">
        <v>0.75700000000000001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0.69199999999999995</v>
      </c>
      <c r="E11" s="124">
        <v>0.70799999999999996</v>
      </c>
      <c r="F11" s="124">
        <v>0.81200000000000006</v>
      </c>
      <c r="G11" s="125">
        <v>0.84</v>
      </c>
      <c r="H11" s="124">
        <v>0.87</v>
      </c>
      <c r="I11" s="125"/>
      <c r="J11" s="126">
        <v>0.87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0.79300000000000004</v>
      </c>
      <c r="E12" s="124">
        <v>0.77700000000000002</v>
      </c>
      <c r="F12" s="124">
        <v>0.83899999999999997</v>
      </c>
      <c r="G12" s="125">
        <v>0.81699999999999995</v>
      </c>
      <c r="H12" s="124">
        <v>0.84599999999999997</v>
      </c>
      <c r="I12" s="125"/>
      <c r="J12" s="126">
        <v>0.84599999999999997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0.82599999999999996</v>
      </c>
      <c r="E13" s="124">
        <v>0.78900000000000003</v>
      </c>
      <c r="F13" s="124">
        <v>0.76</v>
      </c>
      <c r="G13" s="125">
        <v>0.65600000000000003</v>
      </c>
      <c r="H13" s="124">
        <v>0.72699999999999998</v>
      </c>
      <c r="I13" s="125"/>
      <c r="J13" s="126">
        <v>0.72699999999999998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0.66300000000000003</v>
      </c>
      <c r="E14" s="124">
        <v>0.66400000000000003</v>
      </c>
      <c r="F14" s="124">
        <v>0.72699999999999998</v>
      </c>
      <c r="G14" s="125">
        <v>0.77600000000000002</v>
      </c>
      <c r="H14" s="124">
        <v>0.75800000000000001</v>
      </c>
      <c r="I14" s="125"/>
      <c r="J14" s="126">
        <v>0.75800000000000001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0.7</v>
      </c>
      <c r="E15" s="124">
        <v>0.70899999999999996</v>
      </c>
      <c r="F15" s="124">
        <v>0.81299999999999994</v>
      </c>
      <c r="G15" s="125">
        <v>0.8</v>
      </c>
      <c r="H15" s="124">
        <v>0.77600000000000002</v>
      </c>
      <c r="I15" s="125"/>
      <c r="J15" s="126">
        <v>0.77600000000000002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0.84099999999999997</v>
      </c>
      <c r="E16" s="124">
        <v>0.81</v>
      </c>
      <c r="F16" s="124">
        <v>0.69099999999999995</v>
      </c>
      <c r="G16" s="125">
        <v>0.75</v>
      </c>
      <c r="H16" s="124">
        <v>0.78600000000000003</v>
      </c>
      <c r="I16" s="125"/>
      <c r="J16" s="126">
        <v>0.78600000000000003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0.67900000000000005</v>
      </c>
      <c r="E17" s="124">
        <v>0.76</v>
      </c>
      <c r="F17" s="124">
        <v>0.79700000000000004</v>
      </c>
      <c r="G17" s="125">
        <v>0.64400000000000002</v>
      </c>
      <c r="H17" s="124">
        <v>0.68400000000000005</v>
      </c>
      <c r="I17" s="125"/>
      <c r="J17" s="126">
        <v>0.68400000000000005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0.69199999999999995</v>
      </c>
      <c r="E18" s="124">
        <v>0.72699999999999998</v>
      </c>
      <c r="F18" s="124">
        <v>0.82</v>
      </c>
      <c r="G18" s="125">
        <v>0.72899999999999998</v>
      </c>
      <c r="H18" s="124">
        <v>0.70599999999999996</v>
      </c>
      <c r="I18" s="125"/>
      <c r="J18" s="126">
        <v>0.70599999999999996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0.66100000000000003</v>
      </c>
      <c r="E19" s="124">
        <v>0.54500000000000004</v>
      </c>
      <c r="F19" s="124">
        <v>0.71299999999999997</v>
      </c>
      <c r="G19" s="125">
        <v>0.72</v>
      </c>
      <c r="H19" s="124">
        <v>0.76400000000000001</v>
      </c>
      <c r="I19" s="125"/>
      <c r="J19" s="126">
        <v>0.76400000000000001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0.74199999999999999</v>
      </c>
      <c r="E20" s="124">
        <v>0.72799999999999998</v>
      </c>
      <c r="F20" s="124">
        <v>0.69399999999999995</v>
      </c>
      <c r="G20" s="125">
        <v>0.72</v>
      </c>
      <c r="H20" s="124">
        <v>0.70599999999999996</v>
      </c>
      <c r="I20" s="125"/>
      <c r="J20" s="126">
        <v>0.70599999999999996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144</v>
      </c>
      <c r="D21" s="124">
        <v>0.86899999999999999</v>
      </c>
      <c r="E21" s="124">
        <v>0.88500000000000001</v>
      </c>
      <c r="F21" s="124">
        <v>0.84199999999999997</v>
      </c>
      <c r="G21" s="125">
        <v>0.82099999999999995</v>
      </c>
      <c r="H21" s="124">
        <v>0.79500000000000004</v>
      </c>
      <c r="I21" s="125"/>
      <c r="J21" s="126">
        <v>0.79500000000000004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>
        <v>0.78900000000000003</v>
      </c>
      <c r="E22" s="124">
        <v>0.79500000000000004</v>
      </c>
      <c r="F22" s="124">
        <v>0.89300000000000002</v>
      </c>
      <c r="G22" s="125">
        <v>0.86499999999999999</v>
      </c>
      <c r="H22" s="124">
        <v>0.77300000000000002</v>
      </c>
      <c r="I22" s="125"/>
      <c r="J22" s="126">
        <v>0.77300000000000002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>
        <v>0.64900000000000002</v>
      </c>
      <c r="E23" s="124">
        <v>0.6</v>
      </c>
      <c r="F23" s="124">
        <v>0.58199999999999996</v>
      </c>
      <c r="G23" s="125">
        <v>0.57799999999999996</v>
      </c>
      <c r="H23" s="124">
        <v>0.51200000000000001</v>
      </c>
      <c r="I23" s="125"/>
      <c r="J23" s="126">
        <v>0.51200000000000001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0.77600000000000002</v>
      </c>
      <c r="E24" s="124">
        <v>0.76100000000000001</v>
      </c>
      <c r="F24" s="124">
        <v>0.79300000000000004</v>
      </c>
      <c r="G24" s="125">
        <v>0.68600000000000005</v>
      </c>
      <c r="H24" s="124">
        <v>0.65400000000000003</v>
      </c>
      <c r="I24" s="125"/>
      <c r="J24" s="126">
        <v>0.65400000000000003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0.54200000000000004</v>
      </c>
      <c r="E25" s="124">
        <v>0.72499999999999998</v>
      </c>
      <c r="F25" s="124">
        <v>0.71399999999999997</v>
      </c>
      <c r="G25" s="125">
        <v>0.623</v>
      </c>
      <c r="H25" s="124">
        <v>0.70299999999999996</v>
      </c>
      <c r="I25" s="125"/>
      <c r="J25" s="126">
        <v>0.70299999999999996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149</v>
      </c>
      <c r="D26" s="124">
        <v>0.67100000000000004</v>
      </c>
      <c r="E26" s="124">
        <v>0.82199999999999995</v>
      </c>
      <c r="F26" s="124">
        <v>0.84199999999999997</v>
      </c>
      <c r="G26" s="125">
        <v>0.873</v>
      </c>
      <c r="H26" s="124">
        <v>0.83</v>
      </c>
      <c r="I26" s="125"/>
      <c r="J26" s="126">
        <v>0.83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0.82899999999999996</v>
      </c>
      <c r="E27" s="124">
        <v>0.83499999999999996</v>
      </c>
      <c r="F27" s="124">
        <v>0.77500000000000002</v>
      </c>
      <c r="G27" s="125">
        <v>0.79600000000000004</v>
      </c>
      <c r="H27" s="124">
        <v>0.75600000000000001</v>
      </c>
      <c r="I27" s="125"/>
      <c r="J27" s="126">
        <v>0.75600000000000001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0.67800000000000005</v>
      </c>
      <c r="E28" s="124">
        <v>0.68300000000000005</v>
      </c>
      <c r="F28" s="124">
        <v>0.73699999999999999</v>
      </c>
      <c r="G28" s="125">
        <v>0.72799999999999998</v>
      </c>
      <c r="H28" s="124">
        <v>0.80300000000000005</v>
      </c>
      <c r="I28" s="125"/>
      <c r="J28" s="126">
        <v>0.80300000000000005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0.81</v>
      </c>
      <c r="E29" s="124">
        <v>0.70299999999999996</v>
      </c>
      <c r="F29" s="124">
        <v>0.66700000000000004</v>
      </c>
      <c r="G29" s="125">
        <v>0.70099999999999996</v>
      </c>
      <c r="H29" s="124">
        <v>0.78</v>
      </c>
      <c r="I29" s="125"/>
      <c r="J29" s="126">
        <v>0.78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0.74299999999999999</v>
      </c>
      <c r="E30" s="124">
        <v>0.73799999999999999</v>
      </c>
      <c r="F30" s="124">
        <v>0.70899999999999996</v>
      </c>
      <c r="G30" s="125">
        <v>0.72299999999999998</v>
      </c>
      <c r="H30" s="124">
        <v>0.76600000000000001</v>
      </c>
      <c r="I30" s="125"/>
      <c r="J30" s="124">
        <v>0.76600000000000001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"/>
  <sheetViews>
    <sheetView showGridLines="0" zoomScale="70" zoomScaleNormal="70" workbookViewId="0">
      <selection activeCell="A2" sqref="A2"/>
    </sheetView>
  </sheetViews>
  <sheetFormatPr defaultRowHeight="15" x14ac:dyDescent="0.25"/>
  <cols>
    <col min="2" max="2" width="57.140625" bestFit="1" customWidth="1"/>
  </cols>
  <sheetData>
    <row r="1" spans="1:2" ht="20.25" x14ac:dyDescent="0.3">
      <c r="A1" s="55" t="s">
        <v>7</v>
      </c>
    </row>
    <row r="2" spans="1:2" ht="15.75" x14ac:dyDescent="0.25">
      <c r="A2" s="56" t="s">
        <v>8</v>
      </c>
    </row>
    <row r="3" spans="1:2" x14ac:dyDescent="0.25">
      <c r="A3" s="64"/>
    </row>
    <row r="4" spans="1:2" ht="20.25" customHeight="1" x14ac:dyDescent="0.25">
      <c r="A4" s="65" t="s">
        <v>9</v>
      </c>
      <c r="B4" s="65" t="s">
        <v>10</v>
      </c>
    </row>
    <row r="5" spans="1:2" ht="20.25" customHeight="1" x14ac:dyDescent="0.25">
      <c r="A5" s="66">
        <v>0</v>
      </c>
      <c r="B5" s="65" t="s">
        <v>11</v>
      </c>
    </row>
    <row r="6" spans="1:2" ht="20.25" customHeight="1" x14ac:dyDescent="0.25">
      <c r="A6" s="65" t="s">
        <v>12</v>
      </c>
      <c r="B6" s="65" t="s">
        <v>13</v>
      </c>
    </row>
    <row r="7" spans="1:2" ht="20.25" customHeight="1" x14ac:dyDescent="0.25">
      <c r="A7" s="65" t="s">
        <v>14</v>
      </c>
      <c r="B7" s="65" t="s">
        <v>15</v>
      </c>
    </row>
    <row r="8" spans="1:2" ht="20.25" customHeight="1" x14ac:dyDescent="0.25">
      <c r="A8" s="65" t="s">
        <v>16</v>
      </c>
      <c r="B8" s="65" t="s">
        <v>17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/>
  </sheetPr>
  <dimension ref="B1:P35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205</v>
      </c>
      <c r="C2" s="163" t="s">
        <v>206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207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240</v>
      </c>
      <c r="D9" s="119" t="s">
        <v>261</v>
      </c>
      <c r="E9" s="119" t="s">
        <v>262</v>
      </c>
      <c r="F9" s="119" t="s">
        <v>262</v>
      </c>
      <c r="G9" s="120">
        <v>0.90200000000000002</v>
      </c>
      <c r="H9" s="119">
        <v>0.89500000000000002</v>
      </c>
      <c r="I9" s="120"/>
      <c r="J9" s="121">
        <v>0.89500000000000002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133</v>
      </c>
      <c r="D10" s="124">
        <v>0.91900000000000004</v>
      </c>
      <c r="E10" s="124">
        <v>0.91300000000000003</v>
      </c>
      <c r="F10" s="124">
        <v>0.88800000000000001</v>
      </c>
      <c r="G10" s="125">
        <v>0.88500000000000001</v>
      </c>
      <c r="H10" s="124">
        <v>0.90300000000000002</v>
      </c>
      <c r="I10" s="125"/>
      <c r="J10" s="126">
        <v>0.90300000000000002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0.88300000000000001</v>
      </c>
      <c r="E11" s="124">
        <v>0.89200000000000002</v>
      </c>
      <c r="F11" s="124">
        <v>0.88</v>
      </c>
      <c r="G11" s="125">
        <v>0.93400000000000005</v>
      </c>
      <c r="H11" s="124">
        <v>0.86699999999999999</v>
      </c>
      <c r="I11" s="125"/>
      <c r="J11" s="126">
        <v>0.86699999999999999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0.93600000000000005</v>
      </c>
      <c r="E12" s="124">
        <v>0.91900000000000004</v>
      </c>
      <c r="F12" s="124">
        <v>0.88500000000000001</v>
      </c>
      <c r="G12" s="125">
        <v>0.86499999999999999</v>
      </c>
      <c r="H12" s="124">
        <v>0.84399999999999997</v>
      </c>
      <c r="I12" s="125"/>
      <c r="J12" s="126">
        <v>0.84399999999999997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0.878</v>
      </c>
      <c r="E13" s="124">
        <v>0.88800000000000001</v>
      </c>
      <c r="F13" s="124">
        <v>0.88</v>
      </c>
      <c r="G13" s="125">
        <v>0.86899999999999999</v>
      </c>
      <c r="H13" s="124">
        <v>0.89100000000000001</v>
      </c>
      <c r="I13" s="125"/>
      <c r="J13" s="126">
        <v>0.89100000000000001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0.96499999999999997</v>
      </c>
      <c r="E14" s="124">
        <v>0.95499999999999996</v>
      </c>
      <c r="F14" s="124">
        <v>0.90200000000000002</v>
      </c>
      <c r="G14" s="125">
        <v>0.94599999999999995</v>
      </c>
      <c r="H14" s="124">
        <v>0.94699999999999995</v>
      </c>
      <c r="I14" s="125"/>
      <c r="J14" s="126">
        <v>0.94699999999999995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0.93799999999999994</v>
      </c>
      <c r="E15" s="124">
        <v>0.91600000000000004</v>
      </c>
      <c r="F15" s="124">
        <v>0.91100000000000003</v>
      </c>
      <c r="G15" s="125">
        <v>0.88600000000000001</v>
      </c>
      <c r="H15" s="124">
        <v>0.88900000000000001</v>
      </c>
      <c r="I15" s="125"/>
      <c r="J15" s="126">
        <v>0.88900000000000001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0.94799999999999995</v>
      </c>
      <c r="E16" s="124">
        <v>0.91900000000000004</v>
      </c>
      <c r="F16" s="124">
        <v>0.90600000000000003</v>
      </c>
      <c r="G16" s="125">
        <v>0.98199999999999998</v>
      </c>
      <c r="H16" s="124">
        <v>0.97699999999999998</v>
      </c>
      <c r="I16" s="125"/>
      <c r="J16" s="126">
        <v>0.97699999999999998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0.91</v>
      </c>
      <c r="E17" s="124">
        <v>0.86099999999999999</v>
      </c>
      <c r="F17" s="124">
        <v>0.84499999999999997</v>
      </c>
      <c r="G17" s="125">
        <v>0.89</v>
      </c>
      <c r="H17" s="124">
        <v>0.9</v>
      </c>
      <c r="I17" s="125"/>
      <c r="J17" s="126">
        <v>0.9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0.99299999999999999</v>
      </c>
      <c r="E18" s="124">
        <v>0.98499999999999999</v>
      </c>
      <c r="F18" s="124">
        <v>0.94599999999999995</v>
      </c>
      <c r="G18" s="125">
        <v>0.96</v>
      </c>
      <c r="H18" s="124">
        <v>0.95399999999999996</v>
      </c>
      <c r="I18" s="125"/>
      <c r="J18" s="126">
        <v>0.95399999999999996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0.92900000000000005</v>
      </c>
      <c r="E19" s="124">
        <v>0.92100000000000004</v>
      </c>
      <c r="F19" s="124">
        <v>0.93300000000000005</v>
      </c>
      <c r="G19" s="125">
        <v>0.875</v>
      </c>
      <c r="H19" s="124">
        <v>0.89700000000000002</v>
      </c>
      <c r="I19" s="125"/>
      <c r="J19" s="126">
        <v>0.89700000000000002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0.94099999999999995</v>
      </c>
      <c r="E20" s="124">
        <v>0.88800000000000001</v>
      </c>
      <c r="F20" s="124">
        <v>0.89300000000000002</v>
      </c>
      <c r="G20" s="125">
        <v>0.92900000000000005</v>
      </c>
      <c r="H20" s="124">
        <v>0.93400000000000005</v>
      </c>
      <c r="I20" s="125"/>
      <c r="J20" s="126">
        <v>0.93400000000000005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228</v>
      </c>
      <c r="D21" s="124">
        <v>0.81899999999999995</v>
      </c>
      <c r="E21" s="124">
        <v>0.82</v>
      </c>
      <c r="F21" s="124" t="s">
        <v>229</v>
      </c>
      <c r="G21" s="125" t="s">
        <v>229</v>
      </c>
      <c r="H21" s="124" t="s">
        <v>229</v>
      </c>
      <c r="I21" s="125"/>
      <c r="J21" s="126" t="s">
        <v>229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 t="s">
        <v>232</v>
      </c>
      <c r="E22" s="124" t="s">
        <v>233</v>
      </c>
      <c r="F22" s="124" t="s">
        <v>234</v>
      </c>
      <c r="G22" s="125">
        <v>0.86399999999999999</v>
      </c>
      <c r="H22" s="124">
        <v>0.83799999999999997</v>
      </c>
      <c r="I22" s="125"/>
      <c r="J22" s="126">
        <v>0.83799999999999997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>
        <v>0.93500000000000005</v>
      </c>
      <c r="E23" s="124">
        <v>0.92</v>
      </c>
      <c r="F23" s="124">
        <v>0.94299999999999995</v>
      </c>
      <c r="G23" s="125">
        <v>0.93799999999999994</v>
      </c>
      <c r="H23" s="124">
        <v>0.94099999999999995</v>
      </c>
      <c r="I23" s="125"/>
      <c r="J23" s="126">
        <v>0.94099999999999995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0.88200000000000001</v>
      </c>
      <c r="E24" s="124">
        <v>0.82199999999999995</v>
      </c>
      <c r="F24" s="124">
        <v>0.875</v>
      </c>
      <c r="G24" s="125">
        <v>0.88900000000000001</v>
      </c>
      <c r="H24" s="124">
        <v>0.86799999999999999</v>
      </c>
      <c r="I24" s="125"/>
      <c r="J24" s="126">
        <v>0.86799999999999999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0.82899999999999996</v>
      </c>
      <c r="E25" s="124">
        <v>0.84</v>
      </c>
      <c r="F25" s="124">
        <v>0.85699999999999998</v>
      </c>
      <c r="G25" s="125">
        <v>0.90700000000000003</v>
      </c>
      <c r="H25" s="124">
        <v>0.92500000000000004</v>
      </c>
      <c r="I25" s="125"/>
      <c r="J25" s="126">
        <v>0.92500000000000004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149</v>
      </c>
      <c r="D26" s="124">
        <v>0.93600000000000005</v>
      </c>
      <c r="E26" s="124">
        <v>0.92</v>
      </c>
      <c r="F26" s="124">
        <v>0.89100000000000001</v>
      </c>
      <c r="G26" s="125">
        <v>0.88500000000000001</v>
      </c>
      <c r="H26" s="124">
        <v>0.84299999999999997</v>
      </c>
      <c r="I26" s="125"/>
      <c r="J26" s="126">
        <v>0.84299999999999997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0.91900000000000004</v>
      </c>
      <c r="E27" s="124">
        <v>0.92300000000000004</v>
      </c>
      <c r="F27" s="124">
        <v>0.90700000000000003</v>
      </c>
      <c r="G27" s="125">
        <v>0.876</v>
      </c>
      <c r="H27" s="124">
        <v>0.88700000000000001</v>
      </c>
      <c r="I27" s="125"/>
      <c r="J27" s="126">
        <v>0.88700000000000001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0.93100000000000005</v>
      </c>
      <c r="E28" s="124">
        <v>0.92700000000000005</v>
      </c>
      <c r="F28" s="124">
        <v>0.93600000000000005</v>
      </c>
      <c r="G28" s="125">
        <v>0.92300000000000004</v>
      </c>
      <c r="H28" s="124">
        <v>0.93200000000000005</v>
      </c>
      <c r="I28" s="125"/>
      <c r="J28" s="126">
        <v>0.93200000000000005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0.95899999999999996</v>
      </c>
      <c r="E29" s="124">
        <v>0.93600000000000005</v>
      </c>
      <c r="F29" s="124">
        <v>0.95299999999999996</v>
      </c>
      <c r="G29" s="125">
        <v>0.95699999999999996</v>
      </c>
      <c r="H29" s="124">
        <v>0.93300000000000005</v>
      </c>
      <c r="I29" s="125"/>
      <c r="J29" s="126">
        <v>0.93300000000000005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0.88200000000000001</v>
      </c>
      <c r="E30" s="124">
        <v>0.89900000000000002</v>
      </c>
      <c r="F30" s="124">
        <v>0.90100000000000002</v>
      </c>
      <c r="G30" s="125">
        <v>0.86299999999999999</v>
      </c>
      <c r="H30" s="124">
        <v>0.83</v>
      </c>
      <c r="I30" s="125"/>
      <c r="J30" s="124">
        <v>0.83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  <row r="33" spans="3:10" x14ac:dyDescent="0.25">
      <c r="C33" s="160" t="s">
        <v>235</v>
      </c>
      <c r="D33" s="160"/>
      <c r="E33" s="160"/>
      <c r="F33" s="160"/>
      <c r="G33" s="160"/>
      <c r="H33" s="160"/>
      <c r="I33" s="160"/>
      <c r="J33" s="160"/>
    </row>
    <row r="34" spans="3:10" x14ac:dyDescent="0.25">
      <c r="C34" s="160"/>
      <c r="D34" s="160"/>
      <c r="E34" s="160"/>
      <c r="F34" s="160"/>
      <c r="G34" s="160"/>
      <c r="H34" s="160"/>
      <c r="I34" s="160"/>
      <c r="J34" s="160"/>
    </row>
    <row r="35" spans="3:10" x14ac:dyDescent="0.25">
      <c r="C35" s="160"/>
      <c r="D35" s="160"/>
      <c r="E35" s="160"/>
      <c r="F35" s="160"/>
      <c r="G35" s="160"/>
      <c r="H35" s="160"/>
      <c r="I35" s="160"/>
      <c r="J35" s="160"/>
    </row>
  </sheetData>
  <mergeCells count="4">
    <mergeCell ref="C2:J2"/>
    <mergeCell ref="C4:J4"/>
    <mergeCell ref="J6:J7"/>
    <mergeCell ref="C33:J3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/>
  </sheetPr>
  <dimension ref="B1:P36"/>
  <sheetViews>
    <sheetView showGridLines="0" zoomScaleNormal="100" workbookViewId="0">
      <selection activeCell="C33" sqref="C33:J36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209</v>
      </c>
      <c r="C2" s="163" t="s">
        <v>210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207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240</v>
      </c>
      <c r="D9" s="119">
        <v>0.82799999999999996</v>
      </c>
      <c r="E9" s="119" t="s">
        <v>258</v>
      </c>
      <c r="F9" s="119" t="s">
        <v>259</v>
      </c>
      <c r="G9" s="120" t="s">
        <v>260</v>
      </c>
      <c r="H9" s="119">
        <v>0.82799999999999996</v>
      </c>
      <c r="I9" s="120"/>
      <c r="J9" s="121">
        <v>0.82799999999999996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133</v>
      </c>
      <c r="D10" s="124">
        <v>0.64400000000000002</v>
      </c>
      <c r="E10" s="124">
        <v>0.75700000000000001</v>
      </c>
      <c r="F10" s="124">
        <v>0.71199999999999997</v>
      </c>
      <c r="G10" s="125">
        <v>0.68799999999999994</v>
      </c>
      <c r="H10" s="124">
        <v>0.84399999999999997</v>
      </c>
      <c r="I10" s="125"/>
      <c r="J10" s="126">
        <v>0.84399999999999997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243</v>
      </c>
      <c r="D11" s="124">
        <v>0.90500000000000003</v>
      </c>
      <c r="E11" s="124">
        <v>0.85599999999999998</v>
      </c>
      <c r="F11" s="124" t="s">
        <v>229</v>
      </c>
      <c r="G11" s="125">
        <v>0.79200000000000004</v>
      </c>
      <c r="H11" s="124">
        <v>0.84599999999999997</v>
      </c>
      <c r="I11" s="125"/>
      <c r="J11" s="126">
        <v>0.84599999999999997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244</v>
      </c>
      <c r="D12" s="124">
        <v>0.86399999999999999</v>
      </c>
      <c r="E12" s="124">
        <v>0.69</v>
      </c>
      <c r="F12" s="124" t="s">
        <v>229</v>
      </c>
      <c r="G12" s="125">
        <v>0.77</v>
      </c>
      <c r="H12" s="124">
        <v>0.80600000000000005</v>
      </c>
      <c r="I12" s="125"/>
      <c r="J12" s="126">
        <v>0.80600000000000005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 t="s">
        <v>121</v>
      </c>
      <c r="E13" s="124" t="s">
        <v>121</v>
      </c>
      <c r="F13" s="124" t="s">
        <v>121</v>
      </c>
      <c r="G13" s="125" t="s">
        <v>121</v>
      </c>
      <c r="H13" s="124" t="s">
        <v>121</v>
      </c>
      <c r="I13" s="125"/>
      <c r="J13" s="126" t="s">
        <v>121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0.94</v>
      </c>
      <c r="E14" s="124">
        <v>0.92600000000000005</v>
      </c>
      <c r="F14" s="124">
        <v>0.95699999999999996</v>
      </c>
      <c r="G14" s="125">
        <v>0.88600000000000001</v>
      </c>
      <c r="H14" s="124">
        <v>0.81100000000000005</v>
      </c>
      <c r="I14" s="125"/>
      <c r="J14" s="126">
        <v>0.81100000000000005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0.85899999999999999</v>
      </c>
      <c r="E15" s="124">
        <v>0.98299999999999998</v>
      </c>
      <c r="F15" s="124">
        <v>0.95599999999999996</v>
      </c>
      <c r="G15" s="125">
        <v>0.85</v>
      </c>
      <c r="H15" s="124">
        <v>0.88</v>
      </c>
      <c r="I15" s="125"/>
      <c r="J15" s="126">
        <v>0.88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0.71899999999999997</v>
      </c>
      <c r="E16" s="124">
        <v>0.88600000000000001</v>
      </c>
      <c r="F16" s="149" t="s">
        <v>247</v>
      </c>
      <c r="G16" s="125" t="s">
        <v>250</v>
      </c>
      <c r="H16" s="124">
        <v>0.90600000000000003</v>
      </c>
      <c r="I16" s="125"/>
      <c r="J16" s="126">
        <v>0.90600000000000003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0.69399999999999995</v>
      </c>
      <c r="E17" s="124">
        <v>0.81599999999999995</v>
      </c>
      <c r="F17" s="124">
        <v>0.72499999999999998</v>
      </c>
      <c r="G17" s="125">
        <v>0.747</v>
      </c>
      <c r="H17" s="124">
        <v>0.84299999999999997</v>
      </c>
      <c r="I17" s="125"/>
      <c r="J17" s="126">
        <v>0.84299999999999997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0.93</v>
      </c>
      <c r="E18" s="124">
        <v>0.879</v>
      </c>
      <c r="F18" s="124">
        <v>0.75700000000000001</v>
      </c>
      <c r="G18" s="125">
        <v>0.66100000000000003</v>
      </c>
      <c r="H18" s="124">
        <v>0.81799999999999995</v>
      </c>
      <c r="I18" s="125"/>
      <c r="J18" s="126">
        <v>0.81799999999999995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0.91200000000000003</v>
      </c>
      <c r="E19" s="124" t="s">
        <v>121</v>
      </c>
      <c r="F19" s="124">
        <v>0.80600000000000005</v>
      </c>
      <c r="G19" s="125">
        <v>0.85199999999999998</v>
      </c>
      <c r="H19" s="124">
        <v>0.61399999999999999</v>
      </c>
      <c r="I19" s="125"/>
      <c r="J19" s="126">
        <v>0.61399999999999999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0.9</v>
      </c>
      <c r="E20" s="124">
        <v>0.89200000000000002</v>
      </c>
      <c r="F20" s="124">
        <v>0.79400000000000004</v>
      </c>
      <c r="G20" s="125">
        <v>0.73799999999999999</v>
      </c>
      <c r="H20" s="124">
        <v>0.96499999999999997</v>
      </c>
      <c r="I20" s="125"/>
      <c r="J20" s="126">
        <v>0.96499999999999997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228</v>
      </c>
      <c r="D21" s="124" t="s">
        <v>229</v>
      </c>
      <c r="E21" s="124" t="s">
        <v>229</v>
      </c>
      <c r="F21" s="124" t="s">
        <v>229</v>
      </c>
      <c r="G21" s="125" t="s">
        <v>229</v>
      </c>
      <c r="H21" s="124" t="s">
        <v>229</v>
      </c>
      <c r="I21" s="125"/>
      <c r="J21" s="126" t="s">
        <v>229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245</v>
      </c>
      <c r="D22" s="124" t="s">
        <v>229</v>
      </c>
      <c r="E22" s="124">
        <v>0.84099999999999997</v>
      </c>
      <c r="F22" s="124" t="s">
        <v>229</v>
      </c>
      <c r="G22" s="125" t="s">
        <v>229</v>
      </c>
      <c r="H22" s="124" t="s">
        <v>229</v>
      </c>
      <c r="I22" s="125"/>
      <c r="J22" s="124" t="s">
        <v>229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246</v>
      </c>
      <c r="D23" s="124" t="s">
        <v>229</v>
      </c>
      <c r="E23" s="124">
        <v>0.625</v>
      </c>
      <c r="F23" s="124">
        <v>0.84199999999999997</v>
      </c>
      <c r="G23" s="125" t="s">
        <v>121</v>
      </c>
      <c r="H23" s="124" t="s">
        <v>121</v>
      </c>
      <c r="I23" s="125"/>
      <c r="J23" s="126" t="s">
        <v>121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0.69799999999999995</v>
      </c>
      <c r="E24" s="124" t="s">
        <v>277</v>
      </c>
      <c r="F24" s="124" t="s">
        <v>248</v>
      </c>
      <c r="G24" s="125" t="s">
        <v>249</v>
      </c>
      <c r="H24" s="124">
        <v>0.91100000000000003</v>
      </c>
      <c r="I24" s="125"/>
      <c r="J24" s="126">
        <v>0.91100000000000003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 t="s">
        <v>121</v>
      </c>
      <c r="E25" s="149" t="s">
        <v>247</v>
      </c>
      <c r="F25" s="124" t="s">
        <v>247</v>
      </c>
      <c r="G25" s="125" t="s">
        <v>247</v>
      </c>
      <c r="H25" s="124" t="s">
        <v>121</v>
      </c>
      <c r="I25" s="125"/>
      <c r="J25" s="126" t="s">
        <v>121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149</v>
      </c>
      <c r="D26" s="124">
        <v>0.83199999999999996</v>
      </c>
      <c r="E26" s="124">
        <v>0.754</v>
      </c>
      <c r="F26" s="124">
        <v>0.80500000000000005</v>
      </c>
      <c r="G26" s="125">
        <v>0.77500000000000002</v>
      </c>
      <c r="H26" s="124">
        <v>0.75600000000000001</v>
      </c>
      <c r="I26" s="125"/>
      <c r="J26" s="126">
        <v>0.75600000000000001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0.96699999999999997</v>
      </c>
      <c r="E27" s="124">
        <v>0.87</v>
      </c>
      <c r="F27" s="124">
        <v>0.86799999999999999</v>
      </c>
      <c r="G27" s="125">
        <v>0.78300000000000003</v>
      </c>
      <c r="H27" s="124">
        <v>0.77800000000000002</v>
      </c>
      <c r="I27" s="125"/>
      <c r="J27" s="126">
        <v>0.77800000000000002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0.91200000000000003</v>
      </c>
      <c r="E28" s="124">
        <v>0.84</v>
      </c>
      <c r="F28" s="124">
        <v>0.90100000000000002</v>
      </c>
      <c r="G28" s="125">
        <v>0.90900000000000003</v>
      </c>
      <c r="H28" s="124">
        <v>1</v>
      </c>
      <c r="I28" s="125"/>
      <c r="J28" s="126">
        <v>1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0.73799999999999999</v>
      </c>
      <c r="E29" s="124" t="s">
        <v>121</v>
      </c>
      <c r="F29" s="124">
        <v>0.85699999999999998</v>
      </c>
      <c r="G29" s="125">
        <v>0.90800000000000003</v>
      </c>
      <c r="H29" s="124">
        <v>0.879</v>
      </c>
      <c r="I29" s="125"/>
      <c r="J29" s="126">
        <v>0.879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 t="s">
        <v>121</v>
      </c>
      <c r="E30" s="124" t="s">
        <v>121</v>
      </c>
      <c r="F30" s="124" t="s">
        <v>121</v>
      </c>
      <c r="G30" s="125" t="s">
        <v>121</v>
      </c>
      <c r="H30" s="124" t="s">
        <v>121</v>
      </c>
      <c r="I30" s="125"/>
      <c r="J30" s="124" t="s">
        <v>121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  <row r="33" spans="3:10" ht="15" customHeight="1" x14ac:dyDescent="0.25">
      <c r="C33" s="160" t="s">
        <v>291</v>
      </c>
      <c r="D33" s="160"/>
      <c r="E33" s="160"/>
      <c r="F33" s="160"/>
      <c r="G33" s="160"/>
      <c r="H33" s="160"/>
      <c r="I33" s="160"/>
      <c r="J33" s="160"/>
    </row>
    <row r="34" spans="3:10" x14ac:dyDescent="0.25">
      <c r="C34" s="160"/>
      <c r="D34" s="160"/>
      <c r="E34" s="160"/>
      <c r="F34" s="160"/>
      <c r="G34" s="160"/>
      <c r="H34" s="160"/>
      <c r="I34" s="160"/>
      <c r="J34" s="160"/>
    </row>
    <row r="35" spans="3:10" x14ac:dyDescent="0.25">
      <c r="C35" s="160"/>
      <c r="D35" s="160"/>
      <c r="E35" s="160"/>
      <c r="F35" s="160"/>
      <c r="G35" s="160"/>
      <c r="H35" s="160"/>
      <c r="I35" s="160"/>
      <c r="J35" s="160"/>
    </row>
    <row r="36" spans="3:10" x14ac:dyDescent="0.25">
      <c r="C36" s="160"/>
      <c r="D36" s="160"/>
      <c r="E36" s="160"/>
      <c r="F36" s="160"/>
      <c r="G36" s="160"/>
      <c r="H36" s="160"/>
      <c r="I36" s="160"/>
      <c r="J36" s="160"/>
    </row>
  </sheetData>
  <mergeCells count="4">
    <mergeCell ref="C2:J2"/>
    <mergeCell ref="C4:J4"/>
    <mergeCell ref="J6:J7"/>
    <mergeCell ref="C33:J3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B1:P31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212</v>
      </c>
      <c r="C2" s="163" t="s">
        <v>213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214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19</v>
      </c>
      <c r="D9" s="119">
        <v>0.97299999999999998</v>
      </c>
      <c r="E9" s="119">
        <v>0.96499999999999997</v>
      </c>
      <c r="F9" s="119">
        <v>0.94599999999999995</v>
      </c>
      <c r="G9" s="120">
        <v>0.95199999999999996</v>
      </c>
      <c r="H9" s="119">
        <v>0.96599999999999997</v>
      </c>
      <c r="I9" s="120"/>
      <c r="J9" s="121">
        <v>0.96599999999999997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133</v>
      </c>
      <c r="D10" s="124">
        <v>0.98</v>
      </c>
      <c r="E10" s="124">
        <v>1</v>
      </c>
      <c r="F10" s="124">
        <v>0.99399999999999999</v>
      </c>
      <c r="G10" s="125">
        <v>0.99399999999999999</v>
      </c>
      <c r="H10" s="124">
        <v>0.998</v>
      </c>
      <c r="I10" s="125"/>
      <c r="J10" s="126">
        <v>0.998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0.93600000000000005</v>
      </c>
      <c r="E11" s="124">
        <v>0.96299999999999997</v>
      </c>
      <c r="F11" s="124">
        <v>0.97899999999999998</v>
      </c>
      <c r="G11" s="125">
        <v>0.97199999999999998</v>
      </c>
      <c r="H11" s="124">
        <v>0.98299999999999998</v>
      </c>
      <c r="I11" s="125"/>
      <c r="J11" s="126">
        <v>0.98299999999999998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0.99199999999999999</v>
      </c>
      <c r="E12" s="124">
        <v>0.98799999999999999</v>
      </c>
      <c r="F12" s="124">
        <v>0.97299999999999998</v>
      </c>
      <c r="G12" s="125">
        <v>0.98699999999999999</v>
      </c>
      <c r="H12" s="124">
        <v>0.98299999999999998</v>
      </c>
      <c r="I12" s="125"/>
      <c r="J12" s="126">
        <v>0.98299999999999998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0.98099999999999998</v>
      </c>
      <c r="E13" s="124">
        <v>0.97</v>
      </c>
      <c r="F13" s="124">
        <v>0.97599999999999998</v>
      </c>
      <c r="G13" s="125">
        <v>0.96499999999999997</v>
      </c>
      <c r="H13" s="124">
        <v>0.96799999999999997</v>
      </c>
      <c r="I13" s="125"/>
      <c r="J13" s="126">
        <v>0.96799999999999997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0.996</v>
      </c>
      <c r="E14" s="124">
        <v>0.99</v>
      </c>
      <c r="F14" s="124">
        <v>0.98699999999999999</v>
      </c>
      <c r="G14" s="125">
        <v>0.99299999999999999</v>
      </c>
      <c r="H14" s="124">
        <v>0.99399999999999999</v>
      </c>
      <c r="I14" s="125"/>
      <c r="J14" s="126">
        <v>0.99399999999999999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0.97299999999999998</v>
      </c>
      <c r="E15" s="124">
        <v>0.97399999999999998</v>
      </c>
      <c r="F15" s="124">
        <v>0.94799999999999995</v>
      </c>
      <c r="G15" s="125">
        <v>0.95699999999999996</v>
      </c>
      <c r="H15" s="124">
        <v>0.96499999999999997</v>
      </c>
      <c r="I15" s="125"/>
      <c r="J15" s="126">
        <v>0.96499999999999997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0.998</v>
      </c>
      <c r="E16" s="124">
        <v>0.999</v>
      </c>
      <c r="F16" s="124">
        <v>1</v>
      </c>
      <c r="G16" s="125">
        <v>1</v>
      </c>
      <c r="H16" s="124">
        <v>0.999</v>
      </c>
      <c r="I16" s="125"/>
      <c r="J16" s="126">
        <v>0.999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0.99399999999999999</v>
      </c>
      <c r="E17" s="124">
        <v>0.98399999999999999</v>
      </c>
      <c r="F17" s="124">
        <v>0.99</v>
      </c>
      <c r="G17" s="125">
        <v>0.98699999999999999</v>
      </c>
      <c r="H17" s="124">
        <v>1</v>
      </c>
      <c r="I17" s="125"/>
      <c r="J17" s="126">
        <v>1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0.95199999999999996</v>
      </c>
      <c r="E18" s="124">
        <v>0.95199999999999996</v>
      </c>
      <c r="F18" s="124">
        <v>0.94899999999999995</v>
      </c>
      <c r="G18" s="125">
        <v>0.97599999999999998</v>
      </c>
      <c r="H18" s="124">
        <v>0.98599999999999999</v>
      </c>
      <c r="I18" s="125"/>
      <c r="J18" s="126">
        <v>0.98599999999999999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0.96899999999999997</v>
      </c>
      <c r="E19" s="124">
        <v>0.98099999999999998</v>
      </c>
      <c r="F19" s="124">
        <v>0.96799999999999997</v>
      </c>
      <c r="G19" s="125">
        <v>0.96799999999999997</v>
      </c>
      <c r="H19" s="124">
        <v>0.93799999999999994</v>
      </c>
      <c r="I19" s="125"/>
      <c r="J19" s="126">
        <v>0.93799999999999994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0.98499999999999999</v>
      </c>
      <c r="E20" s="124">
        <v>0.96</v>
      </c>
      <c r="F20" s="124">
        <v>0.92900000000000005</v>
      </c>
      <c r="G20" s="125">
        <v>0.96399999999999997</v>
      </c>
      <c r="H20" s="124">
        <v>0.997</v>
      </c>
      <c r="I20" s="125"/>
      <c r="J20" s="126">
        <v>0.997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144</v>
      </c>
      <c r="D21" s="124">
        <v>0.92400000000000004</v>
      </c>
      <c r="E21" s="124">
        <v>0.89500000000000002</v>
      </c>
      <c r="F21" s="124">
        <v>0.79400000000000004</v>
      </c>
      <c r="G21" s="125">
        <v>0.83</v>
      </c>
      <c r="H21" s="124">
        <v>0.89100000000000001</v>
      </c>
      <c r="I21" s="125"/>
      <c r="J21" s="126">
        <v>0.89100000000000001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>
        <v>0.98299999999999998</v>
      </c>
      <c r="E22" s="124">
        <v>0.96799999999999997</v>
      </c>
      <c r="F22" s="124">
        <v>0.91900000000000004</v>
      </c>
      <c r="G22" s="125">
        <v>0.86899999999999999</v>
      </c>
      <c r="H22" s="124">
        <v>0.94799999999999995</v>
      </c>
      <c r="I22" s="125"/>
      <c r="J22" s="126">
        <v>0.94799999999999995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>
        <v>0.99199999999999999</v>
      </c>
      <c r="E23" s="124">
        <v>0.97199999999999998</v>
      </c>
      <c r="F23" s="124">
        <v>0.99099999999999999</v>
      </c>
      <c r="G23" s="125">
        <v>0.98499999999999999</v>
      </c>
      <c r="H23" s="124">
        <v>0.97699999999999998</v>
      </c>
      <c r="I23" s="125"/>
      <c r="J23" s="126">
        <v>0.97699999999999998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0.98699999999999999</v>
      </c>
      <c r="E24" s="124">
        <v>0.96199999999999997</v>
      </c>
      <c r="F24" s="124">
        <v>0.97499999999999998</v>
      </c>
      <c r="G24" s="125">
        <v>0.99199999999999999</v>
      </c>
      <c r="H24" s="124">
        <v>0.98699999999999999</v>
      </c>
      <c r="I24" s="125"/>
      <c r="J24" s="126">
        <v>0.98699999999999999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0.95799999999999996</v>
      </c>
      <c r="E25" s="124">
        <v>0.86599999999999999</v>
      </c>
      <c r="F25" s="124">
        <v>1</v>
      </c>
      <c r="G25" s="125">
        <v>1</v>
      </c>
      <c r="H25" s="124">
        <v>0.996</v>
      </c>
      <c r="I25" s="125"/>
      <c r="J25" s="126">
        <v>0.996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149</v>
      </c>
      <c r="D26" s="124">
        <v>0.97099999999999997</v>
      </c>
      <c r="E26" s="124">
        <v>0.97599999999999998</v>
      </c>
      <c r="F26" s="124">
        <v>0.98</v>
      </c>
      <c r="G26" s="125">
        <v>0.97699999999999998</v>
      </c>
      <c r="H26" s="124">
        <v>0.96099999999999997</v>
      </c>
      <c r="I26" s="125"/>
      <c r="J26" s="126">
        <v>0.96099999999999997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0.99</v>
      </c>
      <c r="E27" s="124">
        <v>0.996</v>
      </c>
      <c r="F27" s="124">
        <v>0.996</v>
      </c>
      <c r="G27" s="125">
        <v>1</v>
      </c>
      <c r="H27" s="124">
        <v>1</v>
      </c>
      <c r="I27" s="125"/>
      <c r="J27" s="126">
        <v>1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0.99</v>
      </c>
      <c r="E28" s="124">
        <v>0.99</v>
      </c>
      <c r="F28" s="124">
        <v>0.99099999999999999</v>
      </c>
      <c r="G28" s="125">
        <v>0.98299999999999998</v>
      </c>
      <c r="H28" s="124">
        <v>0.995</v>
      </c>
      <c r="I28" s="125"/>
      <c r="J28" s="126">
        <v>0.995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0.996</v>
      </c>
      <c r="E29" s="124">
        <v>0.997</v>
      </c>
      <c r="F29" s="124">
        <v>1</v>
      </c>
      <c r="G29" s="125">
        <v>0.98399999999999999</v>
      </c>
      <c r="H29" s="124">
        <v>0.96299999999999997</v>
      </c>
      <c r="I29" s="125"/>
      <c r="J29" s="126">
        <v>0.96299999999999997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0.998</v>
      </c>
      <c r="E30" s="124">
        <v>0.998</v>
      </c>
      <c r="F30" s="124">
        <v>0.996</v>
      </c>
      <c r="G30" s="125">
        <v>0.999</v>
      </c>
      <c r="H30" s="124">
        <v>0.997</v>
      </c>
      <c r="I30" s="125"/>
      <c r="J30" s="124">
        <v>0.997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/>
  </sheetPr>
  <dimension ref="B1:P31"/>
  <sheetViews>
    <sheetView showGridLines="0" zoomScaleNormal="100" workbookViewId="0">
      <selection activeCell="D9" sqref="D9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216</v>
      </c>
      <c r="C2" s="163" t="s">
        <v>217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176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19</v>
      </c>
      <c r="D9" s="119">
        <v>0.85199999999999998</v>
      </c>
      <c r="E9" s="119">
        <v>0.85399999999999998</v>
      </c>
      <c r="F9" s="119">
        <v>0.81799999999999995</v>
      </c>
      <c r="G9" s="120">
        <v>0.91</v>
      </c>
      <c r="H9" s="119">
        <v>0.90900000000000003</v>
      </c>
      <c r="I9" s="120"/>
      <c r="J9" s="121">
        <v>0.90900000000000003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133</v>
      </c>
      <c r="D10" s="124">
        <v>0.754</v>
      </c>
      <c r="E10" s="124">
        <v>0.79200000000000004</v>
      </c>
      <c r="F10" s="124">
        <v>0.86099999999999999</v>
      </c>
      <c r="G10" s="125">
        <v>0.79600000000000004</v>
      </c>
      <c r="H10" s="124">
        <v>0.91</v>
      </c>
      <c r="I10" s="125"/>
      <c r="J10" s="126">
        <v>0.91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0.93300000000000005</v>
      </c>
      <c r="E11" s="124">
        <v>0.84799999999999998</v>
      </c>
      <c r="F11" s="124">
        <v>0.92100000000000004</v>
      </c>
      <c r="G11" s="125">
        <v>0.97099999999999997</v>
      </c>
      <c r="H11" s="124">
        <v>0.93</v>
      </c>
      <c r="I11" s="125"/>
      <c r="J11" s="126">
        <v>0.93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0.995</v>
      </c>
      <c r="E12" s="124">
        <v>0.96799999999999997</v>
      </c>
      <c r="F12" s="124">
        <v>0.94199999999999995</v>
      </c>
      <c r="G12" s="125">
        <v>0.99199999999999999</v>
      </c>
      <c r="H12" s="124">
        <v>0.98599999999999999</v>
      </c>
      <c r="I12" s="125"/>
      <c r="J12" s="126">
        <v>0.98599999999999999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0.81799999999999995</v>
      </c>
      <c r="E13" s="124">
        <v>0.91800000000000004</v>
      </c>
      <c r="F13" s="124">
        <v>0.95599999999999996</v>
      </c>
      <c r="G13" s="125">
        <v>0.93899999999999995</v>
      </c>
      <c r="H13" s="124">
        <v>0.98199999999999998</v>
      </c>
      <c r="I13" s="125"/>
      <c r="J13" s="126">
        <v>0.98199999999999998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0.83599999999999997</v>
      </c>
      <c r="E14" s="124">
        <v>0.64900000000000002</v>
      </c>
      <c r="F14" s="124">
        <v>0.504</v>
      </c>
      <c r="G14" s="125">
        <v>0.876</v>
      </c>
      <c r="H14" s="124">
        <v>0.95599999999999996</v>
      </c>
      <c r="I14" s="125"/>
      <c r="J14" s="126">
        <v>0.95599999999999996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0.86599999999999999</v>
      </c>
      <c r="E15" s="124">
        <v>0.94399999999999995</v>
      </c>
      <c r="F15" s="124">
        <v>0.86299999999999999</v>
      </c>
      <c r="G15" s="125">
        <v>0.84299999999999997</v>
      </c>
      <c r="H15" s="124">
        <v>0.80600000000000005</v>
      </c>
      <c r="I15" s="125"/>
      <c r="J15" s="126">
        <v>0.80600000000000005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0.93899999999999995</v>
      </c>
      <c r="E16" s="124">
        <v>0.93</v>
      </c>
      <c r="F16" s="124">
        <v>0.98599999999999999</v>
      </c>
      <c r="G16" s="125">
        <v>0.92700000000000005</v>
      </c>
      <c r="H16" s="124">
        <v>0.95699999999999996</v>
      </c>
      <c r="I16" s="125"/>
      <c r="J16" s="126">
        <v>0.95699999999999996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0.92500000000000004</v>
      </c>
      <c r="E17" s="124">
        <v>0.93</v>
      </c>
      <c r="F17" s="124">
        <v>0.94599999999999995</v>
      </c>
      <c r="G17" s="125">
        <v>0.91300000000000003</v>
      </c>
      <c r="H17" s="124">
        <v>0.97399999999999998</v>
      </c>
      <c r="I17" s="125"/>
      <c r="J17" s="126">
        <v>0.97399999999999998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1</v>
      </c>
      <c r="E18" s="124">
        <v>0.96399999999999997</v>
      </c>
      <c r="F18" s="124">
        <v>0.90600000000000003</v>
      </c>
      <c r="G18" s="125">
        <v>0.97599999999999998</v>
      </c>
      <c r="H18" s="124">
        <v>0.98799999999999999</v>
      </c>
      <c r="I18" s="125"/>
      <c r="J18" s="126">
        <v>0.98799999999999999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0.95699999999999996</v>
      </c>
      <c r="E19" s="124">
        <v>0.95699999999999996</v>
      </c>
      <c r="F19" s="124">
        <v>0.95399999999999996</v>
      </c>
      <c r="G19" s="125">
        <v>0.90100000000000002</v>
      </c>
      <c r="H19" s="124">
        <v>0.98199999999999998</v>
      </c>
      <c r="I19" s="125"/>
      <c r="J19" s="126">
        <v>0.98199999999999998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0.96199999999999997</v>
      </c>
      <c r="E20" s="124">
        <v>0.94</v>
      </c>
      <c r="F20" s="124">
        <v>0.92800000000000005</v>
      </c>
      <c r="G20" s="125">
        <v>0.93600000000000005</v>
      </c>
      <c r="H20" s="124">
        <v>0.96099999999999997</v>
      </c>
      <c r="I20" s="125"/>
      <c r="J20" s="126">
        <v>0.96099999999999997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144</v>
      </c>
      <c r="D21" s="124">
        <v>0.58399999999999996</v>
      </c>
      <c r="E21" s="124">
        <v>0.71</v>
      </c>
      <c r="F21" s="124">
        <v>0.72</v>
      </c>
      <c r="G21" s="125">
        <v>0.88500000000000001</v>
      </c>
      <c r="H21" s="124">
        <v>0.77400000000000002</v>
      </c>
      <c r="I21" s="125"/>
      <c r="J21" s="126">
        <v>0.77400000000000002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>
        <v>0.99</v>
      </c>
      <c r="E22" s="124">
        <v>0.96399999999999997</v>
      </c>
      <c r="F22" s="124">
        <v>0.86699999999999999</v>
      </c>
      <c r="G22" s="125">
        <v>0.85199999999999998</v>
      </c>
      <c r="H22" s="124">
        <v>0.92300000000000004</v>
      </c>
      <c r="I22" s="125"/>
      <c r="J22" s="126">
        <v>0.92300000000000004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 t="s">
        <v>121</v>
      </c>
      <c r="E23" s="124">
        <v>0.63200000000000001</v>
      </c>
      <c r="F23" s="124">
        <v>0.88100000000000001</v>
      </c>
      <c r="G23" s="125">
        <v>0.92400000000000004</v>
      </c>
      <c r="H23" s="124">
        <v>0.92900000000000005</v>
      </c>
      <c r="I23" s="125"/>
      <c r="J23" s="126">
        <v>0.92900000000000005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0.82199999999999995</v>
      </c>
      <c r="E24" s="124">
        <v>0.83299999999999996</v>
      </c>
      <c r="F24" s="124">
        <v>0.89300000000000002</v>
      </c>
      <c r="G24" s="125">
        <v>0.96599999999999997</v>
      </c>
      <c r="H24" s="124">
        <v>0.96</v>
      </c>
      <c r="I24" s="125"/>
      <c r="J24" s="126">
        <v>0.96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0.96899999999999997</v>
      </c>
      <c r="E25" s="124">
        <v>0.93600000000000005</v>
      </c>
      <c r="F25" s="124">
        <v>0.97499999999999998</v>
      </c>
      <c r="G25" s="125">
        <v>1</v>
      </c>
      <c r="H25" s="124">
        <v>0.97199999999999998</v>
      </c>
      <c r="I25" s="125"/>
      <c r="J25" s="126">
        <v>0.97199999999999998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149</v>
      </c>
      <c r="D26" s="124">
        <v>0.92300000000000004</v>
      </c>
      <c r="E26" s="124">
        <v>0.79</v>
      </c>
      <c r="F26" s="124">
        <v>0.498</v>
      </c>
      <c r="G26" s="125">
        <v>0.90100000000000002</v>
      </c>
      <c r="H26" s="124">
        <v>0.88300000000000001</v>
      </c>
      <c r="I26" s="125"/>
      <c r="J26" s="126">
        <v>0.88300000000000001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0.91200000000000003</v>
      </c>
      <c r="E27" s="124">
        <v>0.93100000000000005</v>
      </c>
      <c r="F27" s="124">
        <v>0.876</v>
      </c>
      <c r="G27" s="125">
        <v>0.94099999999999995</v>
      </c>
      <c r="H27" s="124">
        <v>0.98899999999999999</v>
      </c>
      <c r="I27" s="125"/>
      <c r="J27" s="126">
        <v>0.98899999999999999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0.90400000000000003</v>
      </c>
      <c r="E28" s="124">
        <v>0.96499999999999997</v>
      </c>
      <c r="F28" s="124">
        <v>0.93899999999999995</v>
      </c>
      <c r="G28" s="125">
        <v>0.94199999999999995</v>
      </c>
      <c r="H28" s="124">
        <v>0.98099999999999998</v>
      </c>
      <c r="I28" s="125"/>
      <c r="J28" s="126">
        <v>0.98099999999999998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0.89700000000000002</v>
      </c>
      <c r="E29" s="124">
        <v>1</v>
      </c>
      <c r="F29" s="124">
        <v>0.95299999999999996</v>
      </c>
      <c r="G29" s="125">
        <v>1</v>
      </c>
      <c r="H29" s="124">
        <v>0.98799999999999999</v>
      </c>
      <c r="I29" s="125"/>
      <c r="J29" s="126">
        <v>0.98799999999999999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0.98099999999999998</v>
      </c>
      <c r="E30" s="124">
        <v>0.96499999999999997</v>
      </c>
      <c r="F30" s="124">
        <v>0.90500000000000003</v>
      </c>
      <c r="G30" s="125">
        <v>0.77400000000000002</v>
      </c>
      <c r="H30" s="124">
        <v>0.91300000000000003</v>
      </c>
      <c r="I30" s="125"/>
      <c r="J30" s="124">
        <v>0.91300000000000003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B1:P31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219</v>
      </c>
      <c r="C2" s="163" t="s">
        <v>220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207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19</v>
      </c>
      <c r="D9" s="119">
        <v>0.93500000000000005</v>
      </c>
      <c r="E9" s="119">
        <v>0.93500000000000005</v>
      </c>
      <c r="F9" s="119">
        <v>0.93400000000000005</v>
      </c>
      <c r="G9" s="120">
        <v>0.93</v>
      </c>
      <c r="H9" s="119">
        <v>0.89100000000000001</v>
      </c>
      <c r="I9" s="120"/>
      <c r="J9" s="121">
        <v>0.89100000000000001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133</v>
      </c>
      <c r="D10" s="124">
        <v>0.88200000000000001</v>
      </c>
      <c r="E10" s="124">
        <v>0.86299999999999999</v>
      </c>
      <c r="F10" s="124">
        <v>0.92500000000000004</v>
      </c>
      <c r="G10" s="125">
        <v>0.90300000000000002</v>
      </c>
      <c r="H10" s="124">
        <v>0.96699999999999997</v>
      </c>
      <c r="I10" s="125"/>
      <c r="J10" s="126">
        <v>0.96699999999999997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0.97199999999999998</v>
      </c>
      <c r="E11" s="124">
        <v>0.96899999999999997</v>
      </c>
      <c r="F11" s="124">
        <v>0.96699999999999997</v>
      </c>
      <c r="G11" s="125">
        <v>0.97199999999999998</v>
      </c>
      <c r="H11" s="124">
        <v>0.96899999999999997</v>
      </c>
      <c r="I11" s="125"/>
      <c r="J11" s="126">
        <v>0.96899999999999997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0.95399999999999996</v>
      </c>
      <c r="E12" s="124">
        <v>0.94799999999999995</v>
      </c>
      <c r="F12" s="124">
        <v>0.90400000000000003</v>
      </c>
      <c r="G12" s="125">
        <v>0.84299999999999997</v>
      </c>
      <c r="H12" s="124">
        <v>0.81299999999999994</v>
      </c>
      <c r="I12" s="125"/>
      <c r="J12" s="126">
        <v>0.81299999999999994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0.96799999999999997</v>
      </c>
      <c r="E13" s="124">
        <v>0.93</v>
      </c>
      <c r="F13" s="124">
        <v>0.94799999999999995</v>
      </c>
      <c r="G13" s="125">
        <v>0.96099999999999997</v>
      </c>
      <c r="H13" s="124">
        <v>0.98799999999999999</v>
      </c>
      <c r="I13" s="125"/>
      <c r="J13" s="126">
        <v>0.98799999999999999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0.92800000000000005</v>
      </c>
      <c r="E14" s="124">
        <v>0.90600000000000003</v>
      </c>
      <c r="F14" s="124">
        <v>0.89100000000000001</v>
      </c>
      <c r="G14" s="125">
        <v>0.90300000000000002</v>
      </c>
      <c r="H14" s="124">
        <v>0.91100000000000003</v>
      </c>
      <c r="I14" s="125"/>
      <c r="J14" s="126">
        <v>0.91100000000000003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0.93899999999999995</v>
      </c>
      <c r="E15" s="124">
        <v>0.94399999999999995</v>
      </c>
      <c r="F15" s="124">
        <v>0.96799999999999997</v>
      </c>
      <c r="G15" s="125">
        <v>0.98799999999999999</v>
      </c>
      <c r="H15" s="124">
        <v>0.95799999999999996</v>
      </c>
      <c r="I15" s="125"/>
      <c r="J15" s="126">
        <v>0.95799999999999996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0.97099999999999997</v>
      </c>
      <c r="E16" s="124">
        <v>0.99099999999999999</v>
      </c>
      <c r="F16" s="124">
        <v>0.996</v>
      </c>
      <c r="G16" s="125">
        <v>0.97099999999999997</v>
      </c>
      <c r="H16" s="124">
        <v>0.80600000000000005</v>
      </c>
      <c r="I16" s="125"/>
      <c r="J16" s="126">
        <v>0.80600000000000005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0.85599999999999998</v>
      </c>
      <c r="E17" s="124">
        <v>0.90100000000000002</v>
      </c>
      <c r="F17" s="124">
        <v>0.90700000000000003</v>
      </c>
      <c r="G17" s="125">
        <v>0.95799999999999996</v>
      </c>
      <c r="H17" s="124">
        <v>0.94499999999999995</v>
      </c>
      <c r="I17" s="125"/>
      <c r="J17" s="126">
        <v>0.94499999999999995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0.98799999999999999</v>
      </c>
      <c r="E18" s="124">
        <v>0.96399999999999997</v>
      </c>
      <c r="F18" s="124">
        <v>0.95799999999999996</v>
      </c>
      <c r="G18" s="125">
        <v>0.97499999999999998</v>
      </c>
      <c r="H18" s="124">
        <v>0.94299999999999995</v>
      </c>
      <c r="I18" s="125"/>
      <c r="J18" s="126">
        <v>0.94299999999999995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0.93300000000000005</v>
      </c>
      <c r="E19" s="124">
        <v>0.97099999999999997</v>
      </c>
      <c r="F19" s="124">
        <v>0.997</v>
      </c>
      <c r="G19" s="125">
        <v>0.86599999999999999</v>
      </c>
      <c r="H19" s="124">
        <v>0.51200000000000001</v>
      </c>
      <c r="I19" s="125"/>
      <c r="J19" s="126">
        <v>0.51200000000000001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0.97</v>
      </c>
      <c r="E20" s="124">
        <v>0.97199999999999998</v>
      </c>
      <c r="F20" s="124">
        <v>0.99</v>
      </c>
      <c r="G20" s="125">
        <v>0.98299999999999998</v>
      </c>
      <c r="H20" s="124">
        <v>0.98899999999999999</v>
      </c>
      <c r="I20" s="125"/>
      <c r="J20" s="126">
        <v>0.98899999999999999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144</v>
      </c>
      <c r="D21" s="124">
        <v>0.876</v>
      </c>
      <c r="E21" s="124">
        <v>0.88900000000000001</v>
      </c>
      <c r="F21" s="124">
        <v>0.85099999999999998</v>
      </c>
      <c r="G21" s="125">
        <v>0.873</v>
      </c>
      <c r="H21" s="124">
        <v>0.89100000000000001</v>
      </c>
      <c r="I21" s="125"/>
      <c r="J21" s="126">
        <v>0.89100000000000001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>
        <v>0.95499999999999996</v>
      </c>
      <c r="E22" s="124">
        <v>0.96899999999999997</v>
      </c>
      <c r="F22" s="124">
        <v>0.92900000000000005</v>
      </c>
      <c r="G22" s="125">
        <v>0.94499999999999995</v>
      </c>
      <c r="H22" s="124">
        <v>0.95099999999999996</v>
      </c>
      <c r="I22" s="125"/>
      <c r="J22" s="126">
        <v>0.95099999999999996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>
        <v>0.96399999999999997</v>
      </c>
      <c r="E23" s="124">
        <v>0.98899999999999999</v>
      </c>
      <c r="F23" s="124">
        <v>0.98299999999999998</v>
      </c>
      <c r="G23" s="125">
        <v>0.99399999999999999</v>
      </c>
      <c r="H23" s="124">
        <v>0.996</v>
      </c>
      <c r="I23" s="125"/>
      <c r="J23" s="126">
        <v>0.996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0.91600000000000004</v>
      </c>
      <c r="E24" s="124">
        <v>0.97699999999999998</v>
      </c>
      <c r="F24" s="124">
        <v>1</v>
      </c>
      <c r="G24" s="125">
        <v>0.96499999999999997</v>
      </c>
      <c r="H24" s="124">
        <v>0.84899999999999998</v>
      </c>
      <c r="I24" s="125"/>
      <c r="J24" s="126">
        <v>0.84899999999999998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0.99299999999999999</v>
      </c>
      <c r="E25" s="124">
        <v>0.996</v>
      </c>
      <c r="F25" s="124">
        <v>0.998</v>
      </c>
      <c r="G25" s="125">
        <v>0.98899999999999999</v>
      </c>
      <c r="H25" s="124">
        <v>0.92900000000000005</v>
      </c>
      <c r="I25" s="125"/>
      <c r="J25" s="126">
        <v>0.92900000000000005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149</v>
      </c>
      <c r="D26" s="124">
        <v>0.96399999999999997</v>
      </c>
      <c r="E26" s="124">
        <v>0.93400000000000005</v>
      </c>
      <c r="F26" s="124">
        <v>0.88500000000000001</v>
      </c>
      <c r="G26" s="125">
        <v>0.96899999999999997</v>
      </c>
      <c r="H26" s="124">
        <v>0.97299999999999998</v>
      </c>
      <c r="I26" s="125"/>
      <c r="J26" s="126">
        <v>0.97299999999999998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0.85499999999999998</v>
      </c>
      <c r="E27" s="124">
        <v>0.93100000000000005</v>
      </c>
      <c r="F27" s="124">
        <v>0.95499999999999996</v>
      </c>
      <c r="G27" s="125">
        <v>0.95199999999999996</v>
      </c>
      <c r="H27" s="124">
        <v>0.96299999999999997</v>
      </c>
      <c r="I27" s="125"/>
      <c r="J27" s="126">
        <v>0.96299999999999997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0.96899999999999997</v>
      </c>
      <c r="E28" s="124">
        <v>0.91700000000000004</v>
      </c>
      <c r="F28" s="124">
        <v>0.90400000000000003</v>
      </c>
      <c r="G28" s="125">
        <v>0.877</v>
      </c>
      <c r="H28" s="124">
        <v>0.89</v>
      </c>
      <c r="I28" s="125"/>
      <c r="J28" s="126">
        <v>0.89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0.94799999999999995</v>
      </c>
      <c r="E29" s="124">
        <v>0.92400000000000004</v>
      </c>
      <c r="F29" s="124">
        <v>0.95899999999999996</v>
      </c>
      <c r="G29" s="125">
        <v>0.97199999999999998</v>
      </c>
      <c r="H29" s="124">
        <v>0.97799999999999998</v>
      </c>
      <c r="I29" s="125"/>
      <c r="J29" s="126">
        <v>0.97799999999999998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0.93200000000000005</v>
      </c>
      <c r="E30" s="124">
        <v>0.93100000000000005</v>
      </c>
      <c r="F30" s="124">
        <v>0.98499999999999999</v>
      </c>
      <c r="G30" s="125">
        <v>0.92200000000000004</v>
      </c>
      <c r="H30" s="124">
        <v>0.68</v>
      </c>
      <c r="I30" s="125"/>
      <c r="J30" s="124">
        <v>0.68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/>
  </sheetPr>
  <dimension ref="B1:P31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222</v>
      </c>
      <c r="C2" s="163" t="s">
        <v>223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207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19</v>
      </c>
      <c r="D9" s="119">
        <v>0.95</v>
      </c>
      <c r="E9" s="119">
        <v>0.88</v>
      </c>
      <c r="F9" s="119">
        <v>0.79400000000000004</v>
      </c>
      <c r="G9" s="120">
        <v>0.90400000000000003</v>
      </c>
      <c r="H9" s="119">
        <v>0.94799999999999995</v>
      </c>
      <c r="I9" s="120"/>
      <c r="J9" s="121">
        <v>0.94799999999999995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133</v>
      </c>
      <c r="D10" s="124">
        <v>0.96299999999999997</v>
      </c>
      <c r="E10" s="124">
        <v>0.94499999999999995</v>
      </c>
      <c r="F10" s="124">
        <v>0.95</v>
      </c>
      <c r="G10" s="125">
        <v>0.98399999999999999</v>
      </c>
      <c r="H10" s="124">
        <v>0.98499999999999999</v>
      </c>
      <c r="I10" s="125"/>
      <c r="J10" s="126">
        <v>0.98499999999999999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1</v>
      </c>
      <c r="E11" s="124">
        <v>0.98099999999999998</v>
      </c>
      <c r="F11" s="124">
        <v>0.90200000000000002</v>
      </c>
      <c r="G11" s="125">
        <v>0.94</v>
      </c>
      <c r="H11" s="124">
        <v>0.96399999999999997</v>
      </c>
      <c r="I11" s="125"/>
      <c r="J11" s="126">
        <v>0.96399999999999997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0.93899999999999995</v>
      </c>
      <c r="E12" s="124">
        <v>0.92</v>
      </c>
      <c r="F12" s="124">
        <v>0.77900000000000003</v>
      </c>
      <c r="G12" s="125">
        <v>0.88300000000000001</v>
      </c>
      <c r="H12" s="124">
        <v>0.91900000000000004</v>
      </c>
      <c r="I12" s="125"/>
      <c r="J12" s="126">
        <v>0.91900000000000004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0.95099999999999996</v>
      </c>
      <c r="E13" s="124">
        <v>0.98599999999999999</v>
      </c>
      <c r="F13" s="124">
        <v>0.77600000000000002</v>
      </c>
      <c r="G13" s="125">
        <v>0.91100000000000003</v>
      </c>
      <c r="H13" s="124">
        <v>0.97899999999999998</v>
      </c>
      <c r="I13" s="125"/>
      <c r="J13" s="126">
        <v>0.97899999999999998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0.95899999999999996</v>
      </c>
      <c r="E14" s="124">
        <v>0.83699999999999997</v>
      </c>
      <c r="F14" s="124">
        <v>0.63600000000000001</v>
      </c>
      <c r="G14" s="125">
        <v>0.85099999999999998</v>
      </c>
      <c r="H14" s="124">
        <v>0.94799999999999995</v>
      </c>
      <c r="I14" s="125"/>
      <c r="J14" s="126">
        <v>0.94799999999999995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0.96599999999999997</v>
      </c>
      <c r="E15" s="124">
        <v>0.95899999999999996</v>
      </c>
      <c r="F15" s="124">
        <v>0.85099999999999998</v>
      </c>
      <c r="G15" s="125">
        <v>0.86399999999999999</v>
      </c>
      <c r="H15" s="124">
        <v>0.97799999999999998</v>
      </c>
      <c r="I15" s="125"/>
      <c r="J15" s="126">
        <v>0.97799999999999998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0.95899999999999996</v>
      </c>
      <c r="E16" s="124" t="s">
        <v>121</v>
      </c>
      <c r="F16" s="124">
        <v>0.91800000000000004</v>
      </c>
      <c r="G16" s="125">
        <v>0.97399999999999998</v>
      </c>
      <c r="H16" s="124">
        <v>0.84599999999999997</v>
      </c>
      <c r="I16" s="125"/>
      <c r="J16" s="126">
        <v>0.84599999999999997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0.875</v>
      </c>
      <c r="E17" s="124">
        <v>0.86199999999999999</v>
      </c>
      <c r="F17" s="124">
        <v>0.97099999999999997</v>
      </c>
      <c r="G17" s="125">
        <v>0.88100000000000001</v>
      </c>
      <c r="H17" s="124">
        <v>0.98</v>
      </c>
      <c r="I17" s="125"/>
      <c r="J17" s="126">
        <v>0.98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0.95499999999999996</v>
      </c>
      <c r="E18" s="124">
        <v>1</v>
      </c>
      <c r="F18" s="124">
        <v>0.91700000000000004</v>
      </c>
      <c r="G18" s="125">
        <v>0.93500000000000005</v>
      </c>
      <c r="H18" s="124">
        <v>0.97899999999999998</v>
      </c>
      <c r="I18" s="125"/>
      <c r="J18" s="126">
        <v>0.97899999999999998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0.99099999999999999</v>
      </c>
      <c r="E19" s="124">
        <v>0.93899999999999995</v>
      </c>
      <c r="F19" s="124">
        <v>0.83299999999999996</v>
      </c>
      <c r="G19" s="125">
        <v>0.84599999999999997</v>
      </c>
      <c r="H19" s="124">
        <v>0.96699999999999997</v>
      </c>
      <c r="I19" s="125"/>
      <c r="J19" s="126">
        <v>0.96699999999999997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0.98699999999999999</v>
      </c>
      <c r="E20" s="124">
        <v>0.95499999999999996</v>
      </c>
      <c r="F20" s="124">
        <v>0.98599999999999999</v>
      </c>
      <c r="G20" s="125">
        <v>0.98799999999999999</v>
      </c>
      <c r="H20" s="124">
        <v>0.97399999999999998</v>
      </c>
      <c r="I20" s="125"/>
      <c r="J20" s="126">
        <v>0.97399999999999998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144</v>
      </c>
      <c r="D21" s="124">
        <v>0.879</v>
      </c>
      <c r="E21" s="124">
        <v>0.79700000000000004</v>
      </c>
      <c r="F21" s="124">
        <v>0.67500000000000004</v>
      </c>
      <c r="G21" s="125">
        <v>0.878</v>
      </c>
      <c r="H21" s="124">
        <v>0.92900000000000005</v>
      </c>
      <c r="I21" s="125"/>
      <c r="J21" s="126">
        <v>0.92900000000000005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>
        <v>1</v>
      </c>
      <c r="E22" s="124">
        <v>0.93100000000000005</v>
      </c>
      <c r="F22" s="124">
        <v>0.87</v>
      </c>
      <c r="G22" s="125">
        <v>0.872</v>
      </c>
      <c r="H22" s="124">
        <v>0.97699999999999998</v>
      </c>
      <c r="I22" s="125"/>
      <c r="J22" s="126">
        <v>0.97699999999999998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>
        <v>0.96</v>
      </c>
      <c r="E23" s="124">
        <v>0.68400000000000005</v>
      </c>
      <c r="F23" s="124">
        <v>0.55600000000000005</v>
      </c>
      <c r="G23" s="125">
        <v>0.86099999999999999</v>
      </c>
      <c r="H23" s="124">
        <v>0.98599999999999999</v>
      </c>
      <c r="I23" s="125"/>
      <c r="J23" s="126">
        <v>0.98599999999999999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0.96799999999999997</v>
      </c>
      <c r="E24" s="124">
        <v>1</v>
      </c>
      <c r="F24" s="124" t="s">
        <v>121</v>
      </c>
      <c r="G24" s="125">
        <v>0.96099999999999997</v>
      </c>
      <c r="H24" s="124">
        <v>1</v>
      </c>
      <c r="I24" s="125"/>
      <c r="J24" s="126">
        <v>1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0.97099999999999997</v>
      </c>
      <c r="E25" s="124">
        <v>0.90600000000000003</v>
      </c>
      <c r="F25" s="124">
        <v>0.85699999999999998</v>
      </c>
      <c r="G25" s="125">
        <v>0.93799999999999994</v>
      </c>
      <c r="H25" s="124">
        <v>0.93300000000000005</v>
      </c>
      <c r="I25" s="125"/>
      <c r="J25" s="126">
        <v>0.93300000000000005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149</v>
      </c>
      <c r="D26" s="124">
        <v>0.97599999999999998</v>
      </c>
      <c r="E26" s="124">
        <v>0.82599999999999996</v>
      </c>
      <c r="F26" s="124">
        <v>0.80900000000000005</v>
      </c>
      <c r="G26" s="125">
        <v>0.88400000000000001</v>
      </c>
      <c r="H26" s="124">
        <v>0.94599999999999995</v>
      </c>
      <c r="I26" s="125"/>
      <c r="J26" s="126">
        <v>0.94599999999999995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0.97599999999999998</v>
      </c>
      <c r="E27" s="124">
        <v>0.92</v>
      </c>
      <c r="F27" s="124">
        <v>0.95299999999999996</v>
      </c>
      <c r="G27" s="125">
        <v>0.96499999999999997</v>
      </c>
      <c r="H27" s="124">
        <v>0.96</v>
      </c>
      <c r="I27" s="125"/>
      <c r="J27" s="126">
        <v>0.96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0.96</v>
      </c>
      <c r="E28" s="124">
        <v>0.81499999999999995</v>
      </c>
      <c r="F28" s="124">
        <v>0.79600000000000004</v>
      </c>
      <c r="G28" s="125">
        <v>0.92900000000000005</v>
      </c>
      <c r="H28" s="124">
        <v>0.97399999999999998</v>
      </c>
      <c r="I28" s="125"/>
      <c r="J28" s="126">
        <v>0.97399999999999998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0.92500000000000004</v>
      </c>
      <c r="E29" s="124">
        <v>0.86399999999999999</v>
      </c>
      <c r="F29" s="124">
        <v>0.81499999999999995</v>
      </c>
      <c r="G29" s="125">
        <v>0.89100000000000001</v>
      </c>
      <c r="H29" s="124">
        <v>0.98599999999999999</v>
      </c>
      <c r="I29" s="125"/>
      <c r="J29" s="126">
        <v>0.98599999999999999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0.96399999999999997</v>
      </c>
      <c r="E30" s="124">
        <v>0.86699999999999999</v>
      </c>
      <c r="F30" s="124">
        <v>0.74299999999999999</v>
      </c>
      <c r="G30" s="125">
        <v>0.90600000000000003</v>
      </c>
      <c r="H30" s="124">
        <v>0.85199999999999998</v>
      </c>
      <c r="I30" s="125"/>
      <c r="J30" s="124">
        <v>0.85199999999999998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</sheetPr>
  <dimension ref="B1:BC231"/>
  <sheetViews>
    <sheetView showGridLines="0" tabSelected="1" zoomScaleNormal="100" workbookViewId="0">
      <selection activeCell="C35" sqref="C35:R35"/>
    </sheetView>
  </sheetViews>
  <sheetFormatPr defaultRowHeight="14.25" x14ac:dyDescent="0.2"/>
  <cols>
    <col min="1" max="1" width="3.28515625" style="5" customWidth="1"/>
    <col min="2" max="2" width="16.7109375" style="5" customWidth="1"/>
    <col min="3" max="3" width="42.5703125" style="6" customWidth="1"/>
    <col min="4" max="11" width="9.42578125" style="5" customWidth="1"/>
    <col min="12" max="17" width="10.42578125" style="5" customWidth="1"/>
    <col min="18" max="20" width="10.140625" style="5" customWidth="1"/>
    <col min="21" max="21" width="15.5703125" style="5" bestFit="1" customWidth="1"/>
    <col min="22" max="22" width="10.140625" style="5" customWidth="1"/>
    <col min="23" max="23" width="11" style="5" customWidth="1"/>
    <col min="24" max="24" width="15.42578125" style="5" customWidth="1"/>
    <col min="25" max="25" width="16.85546875" style="5" customWidth="1"/>
    <col min="26" max="28" width="9.140625" style="5"/>
    <col min="29" max="29" width="15.7109375" style="5" customWidth="1"/>
    <col min="30" max="30" width="70.28515625" style="5" bestFit="1" customWidth="1"/>
    <col min="31" max="32" width="9.28515625" style="5" bestFit="1" customWidth="1"/>
    <col min="33" max="33" width="9.5703125" style="5" bestFit="1" customWidth="1"/>
    <col min="34" max="34" width="9.28515625" style="5" bestFit="1" customWidth="1"/>
    <col min="35" max="35" width="10" style="5" bestFit="1" customWidth="1"/>
    <col min="36" max="45" width="9.28515625" style="5" bestFit="1" customWidth="1"/>
    <col min="46" max="46" width="10.42578125" style="5" customWidth="1"/>
    <col min="47" max="48" width="9.28515625" style="5" bestFit="1" customWidth="1"/>
    <col min="49" max="50" width="10.5703125" style="5" customWidth="1"/>
    <col min="51" max="51" width="12" style="5" customWidth="1"/>
    <col min="52" max="53" width="10.5703125" style="5" customWidth="1"/>
    <col min="54" max="54" width="14.28515625" style="5" customWidth="1"/>
    <col min="55" max="16384" width="9.140625" style="5"/>
  </cols>
  <sheetData>
    <row r="1" spans="2:55" ht="16.5" customHeight="1" x14ac:dyDescent="0.2">
      <c r="B1" s="54"/>
      <c r="C1" s="54"/>
      <c r="D1" s="23"/>
      <c r="E1" s="23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3"/>
      <c r="X1" s="4"/>
      <c r="Y1" s="4"/>
    </row>
    <row r="2" spans="2:55" ht="31.5" customHeight="1" x14ac:dyDescent="0.2">
      <c r="B2" s="62" t="s">
        <v>4</v>
      </c>
      <c r="C2" s="158" t="s">
        <v>3</v>
      </c>
      <c r="D2" s="158"/>
      <c r="E2" s="158"/>
      <c r="F2" s="158"/>
      <c r="G2" s="158"/>
      <c r="H2" s="158"/>
      <c r="I2" s="158"/>
      <c r="J2" s="158"/>
      <c r="K2" s="158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3"/>
      <c r="X2" s="4"/>
      <c r="Y2" s="4"/>
    </row>
    <row r="3" spans="2:55" ht="16.5" customHeight="1" thickBot="1" x14ac:dyDescent="0.3">
      <c r="D3" s="7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9"/>
    </row>
    <row r="4" spans="2:55" ht="31.5" customHeight="1" x14ac:dyDescent="0.25">
      <c r="B4" s="10"/>
      <c r="C4" s="11"/>
      <c r="D4" s="12">
        <f t="shared" ref="D4" si="0">DATE(YEAR(E4),MONTH(E4)-1,1)</f>
        <v>42461</v>
      </c>
      <c r="E4" s="12">
        <f t="shared" ref="E4" si="1">DATE(YEAR(F4),MONTH(F4)-1,1)</f>
        <v>42491</v>
      </c>
      <c r="F4" s="12">
        <f t="shared" ref="F4" si="2">DATE(YEAR(G4),MONTH(G4)-1,1)</f>
        <v>42522</v>
      </c>
      <c r="G4" s="12">
        <f t="shared" ref="G4:P4" si="3">DATE(YEAR(H4),MONTH(H4)-1,1)</f>
        <v>42552</v>
      </c>
      <c r="H4" s="12">
        <f t="shared" si="3"/>
        <v>42583</v>
      </c>
      <c r="I4" s="12">
        <f t="shared" si="3"/>
        <v>42614</v>
      </c>
      <c r="J4" s="12">
        <f t="shared" si="3"/>
        <v>42644</v>
      </c>
      <c r="K4" s="12">
        <f t="shared" si="3"/>
        <v>42675</v>
      </c>
      <c r="L4" s="12">
        <f t="shared" si="3"/>
        <v>42705</v>
      </c>
      <c r="M4" s="12">
        <f t="shared" si="3"/>
        <v>42736</v>
      </c>
      <c r="N4" s="12">
        <f t="shared" si="3"/>
        <v>42767</v>
      </c>
      <c r="O4" s="12">
        <f t="shared" si="3"/>
        <v>42795</v>
      </c>
      <c r="P4" s="12">
        <f t="shared" si="3"/>
        <v>42826</v>
      </c>
      <c r="Q4" s="12">
        <f>DATE(YEAR(R4),MONTH(R4)-1,1)</f>
        <v>42856</v>
      </c>
      <c r="R4" s="12">
        <v>42887</v>
      </c>
      <c r="S4" s="138"/>
      <c r="T4" s="91" t="s">
        <v>118</v>
      </c>
      <c r="U4" s="91" t="s">
        <v>120</v>
      </c>
      <c r="V4" s="13"/>
      <c r="W4" s="13"/>
      <c r="X4" s="14"/>
      <c r="Y4" s="14"/>
    </row>
    <row r="5" spans="2:55" ht="16.5" customHeight="1" x14ac:dyDescent="0.2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39"/>
      <c r="T5" s="95"/>
      <c r="U5" s="93"/>
      <c r="V5" s="17"/>
      <c r="W5" s="17"/>
      <c r="X5" s="17"/>
      <c r="Y5" s="17"/>
    </row>
    <row r="6" spans="2:55" ht="16.5" customHeight="1" x14ac:dyDescent="0.2">
      <c r="B6" s="18"/>
      <c r="C6" s="60" t="s">
        <v>252</v>
      </c>
      <c r="D6" s="61" t="s">
        <v>121</v>
      </c>
      <c r="E6" s="61">
        <v>0.78800000000000003</v>
      </c>
      <c r="F6" s="61" t="s">
        <v>121</v>
      </c>
      <c r="G6" s="61" t="s">
        <v>121</v>
      </c>
      <c r="H6" s="61" t="s">
        <v>121</v>
      </c>
      <c r="I6" s="61" t="s">
        <v>121</v>
      </c>
      <c r="J6" s="61" t="s">
        <v>121</v>
      </c>
      <c r="K6" s="61">
        <v>0.77</v>
      </c>
      <c r="L6" s="61" t="s">
        <v>121</v>
      </c>
      <c r="M6" s="61" t="s">
        <v>121</v>
      </c>
      <c r="N6" s="61" t="s">
        <v>121</v>
      </c>
      <c r="O6" s="61" t="s">
        <v>121</v>
      </c>
      <c r="P6" s="61" t="s">
        <v>121</v>
      </c>
      <c r="Q6" s="61">
        <v>0.79100000000000004</v>
      </c>
      <c r="R6" s="61" t="s">
        <v>121</v>
      </c>
      <c r="S6" s="139"/>
      <c r="T6" s="95">
        <v>0.75</v>
      </c>
      <c r="U6" s="93" t="s">
        <v>116</v>
      </c>
      <c r="V6" s="17"/>
      <c r="W6" s="17"/>
      <c r="X6" s="17"/>
      <c r="Y6" s="17"/>
    </row>
    <row r="7" spans="2:55" ht="16.5" customHeight="1" x14ac:dyDescent="0.2">
      <c r="B7" s="20"/>
      <c r="C7" s="60" t="s">
        <v>253</v>
      </c>
      <c r="D7" s="61" t="s">
        <v>121</v>
      </c>
      <c r="E7" s="61" t="s">
        <v>121</v>
      </c>
      <c r="F7" s="61" t="s">
        <v>121</v>
      </c>
      <c r="G7" s="61" t="s">
        <v>121</v>
      </c>
      <c r="H7" s="61" t="s">
        <v>121</v>
      </c>
      <c r="I7" s="61" t="s">
        <v>121</v>
      </c>
      <c r="J7" s="61" t="s">
        <v>121</v>
      </c>
      <c r="K7" s="61" t="s">
        <v>121</v>
      </c>
      <c r="L7" s="61" t="s">
        <v>121</v>
      </c>
      <c r="M7" s="61" t="s">
        <v>121</v>
      </c>
      <c r="N7" s="61" t="s">
        <v>121</v>
      </c>
      <c r="O7" s="61" t="s">
        <v>121</v>
      </c>
      <c r="P7" s="61" t="s">
        <v>121</v>
      </c>
      <c r="Q7" s="61" t="s">
        <v>121</v>
      </c>
      <c r="R7" s="61" t="s">
        <v>121</v>
      </c>
      <c r="S7" s="140"/>
      <c r="T7" s="96">
        <v>1</v>
      </c>
      <c r="U7" s="89" t="s">
        <v>116</v>
      </c>
      <c r="BC7" s="21"/>
    </row>
    <row r="8" spans="2:55" ht="16.5" customHeight="1" x14ac:dyDescent="0.2">
      <c r="C8" s="60" t="s">
        <v>278</v>
      </c>
      <c r="D8" s="61">
        <v>0.69099999999999995</v>
      </c>
      <c r="E8" s="61">
        <v>0.69899999999999995</v>
      </c>
      <c r="F8" s="61">
        <v>0.70699999999999996</v>
      </c>
      <c r="G8" s="61">
        <v>0.70699999999999996</v>
      </c>
      <c r="H8" s="61">
        <v>0.69399999999999995</v>
      </c>
      <c r="I8" s="61">
        <v>0.69599999999999995</v>
      </c>
      <c r="J8" s="61">
        <v>0.71899999999999997</v>
      </c>
      <c r="K8" s="61">
        <v>0.68899999999999995</v>
      </c>
      <c r="L8" s="61">
        <v>0.69099999999999995</v>
      </c>
      <c r="M8" s="61">
        <v>0.69799999999999995</v>
      </c>
      <c r="N8" s="61">
        <v>0.69599999999999995</v>
      </c>
      <c r="O8" s="61">
        <v>0.69299999999999995</v>
      </c>
      <c r="P8" s="61">
        <v>0.69099999999999995</v>
      </c>
      <c r="Q8" s="61">
        <v>0.67300000000000004</v>
      </c>
      <c r="R8" s="61">
        <v>0.65500000000000003</v>
      </c>
      <c r="S8" s="140"/>
      <c r="T8" s="96">
        <v>0.9</v>
      </c>
      <c r="U8" s="89" t="s">
        <v>116</v>
      </c>
      <c r="BC8" s="21"/>
    </row>
    <row r="9" spans="2:55" ht="16.5" customHeight="1" x14ac:dyDescent="0.2">
      <c r="C9" s="60" t="s">
        <v>279</v>
      </c>
      <c r="D9" s="61" t="s">
        <v>121</v>
      </c>
      <c r="E9" s="61" t="s">
        <v>121</v>
      </c>
      <c r="F9" s="61" t="s">
        <v>121</v>
      </c>
      <c r="G9" s="61" t="s">
        <v>121</v>
      </c>
      <c r="H9" s="61" t="s">
        <v>121</v>
      </c>
      <c r="I9" s="61" t="s">
        <v>121</v>
      </c>
      <c r="J9" s="61" t="s">
        <v>121</v>
      </c>
      <c r="K9" s="61" t="s">
        <v>121</v>
      </c>
      <c r="L9" s="61" t="s">
        <v>121</v>
      </c>
      <c r="M9" s="61" t="s">
        <v>121</v>
      </c>
      <c r="N9" s="61" t="s">
        <v>121</v>
      </c>
      <c r="O9" s="61" t="s">
        <v>121</v>
      </c>
      <c r="P9" s="61" t="s">
        <v>121</v>
      </c>
      <c r="Q9" s="61" t="s">
        <v>121</v>
      </c>
      <c r="R9" s="61" t="s">
        <v>121</v>
      </c>
      <c r="S9" s="140"/>
      <c r="T9" s="96">
        <v>0.9</v>
      </c>
      <c r="U9" s="89" t="s">
        <v>116</v>
      </c>
      <c r="BC9" s="21"/>
    </row>
    <row r="10" spans="2:55" ht="16.5" customHeight="1" x14ac:dyDescent="0.2">
      <c r="C10" s="60" t="s">
        <v>32</v>
      </c>
      <c r="D10" s="61">
        <v>0.86799999999999999</v>
      </c>
      <c r="E10" s="61">
        <v>0.86499999999999999</v>
      </c>
      <c r="F10" s="61">
        <v>0.86399999999999999</v>
      </c>
      <c r="G10" s="61">
        <v>0.85599999999999998</v>
      </c>
      <c r="H10" s="61">
        <v>0.78100000000000003</v>
      </c>
      <c r="I10" s="61">
        <v>0.71499999999999997</v>
      </c>
      <c r="J10" s="61">
        <v>0.77100000000000002</v>
      </c>
      <c r="K10" s="61">
        <v>0.8</v>
      </c>
      <c r="L10" s="61">
        <v>0.77600000000000002</v>
      </c>
      <c r="M10" s="61">
        <v>0.82599999999999996</v>
      </c>
      <c r="N10" s="61">
        <v>0.80800000000000005</v>
      </c>
      <c r="O10" s="61">
        <v>0.83699999999999997</v>
      </c>
      <c r="P10" s="61">
        <v>0.85699999999999998</v>
      </c>
      <c r="Q10" s="61">
        <v>0.86899999999999999</v>
      </c>
      <c r="R10" s="61">
        <v>0.872</v>
      </c>
      <c r="S10" s="140"/>
      <c r="T10" s="96">
        <v>0.95</v>
      </c>
      <c r="U10" s="89" t="s">
        <v>116</v>
      </c>
      <c r="BC10" s="21"/>
    </row>
    <row r="11" spans="2:55" ht="16.5" customHeight="1" x14ac:dyDescent="0.2">
      <c r="C11" s="60" t="s">
        <v>34</v>
      </c>
      <c r="D11" s="61">
        <v>0.88900000000000001</v>
      </c>
      <c r="E11" s="61">
        <v>0.89300000000000002</v>
      </c>
      <c r="F11" s="61">
        <v>0.92500000000000004</v>
      </c>
      <c r="G11" s="61">
        <v>0.89900000000000002</v>
      </c>
      <c r="H11" s="61">
        <v>0.9</v>
      </c>
      <c r="I11" s="61">
        <v>0.84699999999999998</v>
      </c>
      <c r="J11" s="61">
        <v>0.83599999999999997</v>
      </c>
      <c r="K11" s="61">
        <v>0.86599999999999999</v>
      </c>
      <c r="L11" s="61">
        <v>0.872</v>
      </c>
      <c r="M11" s="61">
        <v>0.875</v>
      </c>
      <c r="N11" s="61">
        <v>0.86299999999999999</v>
      </c>
      <c r="O11" s="61">
        <v>0.87</v>
      </c>
      <c r="P11" s="61">
        <v>0.89600000000000002</v>
      </c>
      <c r="Q11" s="61">
        <v>0.88800000000000001</v>
      </c>
      <c r="R11" s="61">
        <v>0.90100000000000002</v>
      </c>
      <c r="S11" s="140"/>
      <c r="T11" s="96">
        <v>0.95</v>
      </c>
      <c r="U11" s="89" t="s">
        <v>116</v>
      </c>
      <c r="BC11" s="21"/>
    </row>
    <row r="12" spans="2:55" ht="16.5" customHeight="1" x14ac:dyDescent="0.2">
      <c r="C12" s="60" t="s">
        <v>36</v>
      </c>
      <c r="D12" s="61">
        <v>0.95499999999999996</v>
      </c>
      <c r="E12" s="61">
        <v>0.95599999999999996</v>
      </c>
      <c r="F12" s="61">
        <v>0.96499999999999997</v>
      </c>
      <c r="G12" s="61">
        <v>0.96399999999999997</v>
      </c>
      <c r="H12" s="61">
        <v>0.96499999999999997</v>
      </c>
      <c r="I12" s="61">
        <v>0.93500000000000005</v>
      </c>
      <c r="J12" s="61">
        <v>0.94899999999999995</v>
      </c>
      <c r="K12" s="61">
        <v>0.93</v>
      </c>
      <c r="L12" s="61">
        <v>0.91700000000000004</v>
      </c>
      <c r="M12" s="61">
        <v>0.96499999999999997</v>
      </c>
      <c r="N12" s="61">
        <v>0.97899999999999998</v>
      </c>
      <c r="O12" s="61">
        <v>0.98399999999999999</v>
      </c>
      <c r="P12" s="61">
        <v>0.95599999999999996</v>
      </c>
      <c r="Q12" s="61">
        <v>0.95</v>
      </c>
      <c r="R12" s="61">
        <v>0.96199999999999997</v>
      </c>
      <c r="S12" s="140"/>
      <c r="T12" s="96">
        <v>0.97</v>
      </c>
      <c r="U12" s="89" t="s">
        <v>117</v>
      </c>
      <c r="BC12" s="21"/>
    </row>
    <row r="13" spans="2:55" ht="16.5" customHeight="1" x14ac:dyDescent="0.2">
      <c r="C13" s="60" t="s">
        <v>38</v>
      </c>
      <c r="D13" s="61">
        <v>0.95399999999999996</v>
      </c>
      <c r="E13" s="61">
        <v>0.96699999999999997</v>
      </c>
      <c r="F13" s="61">
        <v>0.96899999999999997</v>
      </c>
      <c r="G13" s="61">
        <v>0.96099999999999997</v>
      </c>
      <c r="H13" s="61">
        <v>0.95699999999999996</v>
      </c>
      <c r="I13" s="61">
        <v>0.95699999999999996</v>
      </c>
      <c r="J13" s="61">
        <v>0.96699999999999997</v>
      </c>
      <c r="K13" s="61">
        <v>0.95299999999999996</v>
      </c>
      <c r="L13" s="61">
        <v>0.94899999999999995</v>
      </c>
      <c r="M13" s="61">
        <v>0.98</v>
      </c>
      <c r="N13" s="61">
        <v>0.97399999999999998</v>
      </c>
      <c r="O13" s="61">
        <v>0.97199999999999998</v>
      </c>
      <c r="P13" s="61">
        <v>0.97899999999999998</v>
      </c>
      <c r="Q13" s="61">
        <v>0.97599999999999998</v>
      </c>
      <c r="R13" s="61">
        <v>0.98099999999999998</v>
      </c>
      <c r="S13" s="140"/>
      <c r="T13" s="96">
        <v>0.97</v>
      </c>
      <c r="U13" s="89" t="s">
        <v>117</v>
      </c>
      <c r="BC13" s="21"/>
    </row>
    <row r="14" spans="2:55" ht="16.5" customHeight="1" x14ac:dyDescent="0.2">
      <c r="C14" s="60" t="s">
        <v>280</v>
      </c>
      <c r="D14" s="61">
        <v>0.92700000000000005</v>
      </c>
      <c r="E14" s="61">
        <v>0.93200000000000005</v>
      </c>
      <c r="F14" s="61">
        <v>0.89</v>
      </c>
      <c r="G14" s="61">
        <v>0.89300000000000002</v>
      </c>
      <c r="H14" s="61">
        <v>0.90300000000000002</v>
      </c>
      <c r="I14" s="61">
        <v>0.89700000000000002</v>
      </c>
      <c r="J14" s="61">
        <v>0.91900000000000004</v>
      </c>
      <c r="K14" s="61">
        <v>0.88</v>
      </c>
      <c r="L14" s="61">
        <v>0.871</v>
      </c>
      <c r="M14" s="61">
        <v>0.89800000000000002</v>
      </c>
      <c r="N14" s="61">
        <v>0.91900000000000004</v>
      </c>
      <c r="O14" s="61">
        <v>0.94899999999999995</v>
      </c>
      <c r="P14" s="61">
        <v>0.95599999999999996</v>
      </c>
      <c r="Q14" s="61">
        <v>0.96699999999999997</v>
      </c>
      <c r="R14" s="61">
        <v>0.97499999999999998</v>
      </c>
      <c r="S14" s="140"/>
      <c r="T14" s="96">
        <v>0.97</v>
      </c>
      <c r="U14" s="89" t="s">
        <v>117</v>
      </c>
      <c r="BC14" s="21"/>
    </row>
    <row r="15" spans="2:55" ht="16.5" customHeight="1" x14ac:dyDescent="0.2">
      <c r="C15" s="60" t="s">
        <v>281</v>
      </c>
      <c r="D15" s="61">
        <v>0.91400000000000003</v>
      </c>
      <c r="E15" s="61">
        <v>0.90300000000000002</v>
      </c>
      <c r="F15" s="61">
        <v>0.86499999999999999</v>
      </c>
      <c r="G15" s="61">
        <v>0.86899999999999999</v>
      </c>
      <c r="H15" s="61">
        <v>0.89100000000000001</v>
      </c>
      <c r="I15" s="61">
        <v>0.86099999999999999</v>
      </c>
      <c r="J15" s="61">
        <v>0.89300000000000002</v>
      </c>
      <c r="K15" s="61">
        <v>0.88</v>
      </c>
      <c r="L15" s="61">
        <v>0.84199999999999997</v>
      </c>
      <c r="M15" s="61">
        <v>0.88700000000000001</v>
      </c>
      <c r="N15" s="61">
        <v>0.89900000000000002</v>
      </c>
      <c r="O15" s="61">
        <v>0.92500000000000004</v>
      </c>
      <c r="P15" s="61">
        <v>0.94499999999999995</v>
      </c>
      <c r="Q15" s="61">
        <v>0.96299999999999997</v>
      </c>
      <c r="R15" s="61">
        <v>0.96199999999999997</v>
      </c>
      <c r="S15" s="140"/>
      <c r="T15" s="96">
        <v>0.97</v>
      </c>
      <c r="U15" s="89" t="s">
        <v>117</v>
      </c>
      <c r="BC15" s="21"/>
    </row>
    <row r="16" spans="2:55" ht="16.5" customHeight="1" x14ac:dyDescent="0.2">
      <c r="C16" s="60" t="s">
        <v>44</v>
      </c>
      <c r="D16" s="61">
        <v>0.95199999999999996</v>
      </c>
      <c r="E16" s="61">
        <v>0.94499999999999995</v>
      </c>
      <c r="F16" s="61">
        <v>0.95</v>
      </c>
      <c r="G16" s="61">
        <v>0.97799999999999998</v>
      </c>
      <c r="H16" s="61">
        <v>0.97899999999999998</v>
      </c>
      <c r="I16" s="61">
        <v>0.97399999999999998</v>
      </c>
      <c r="J16" s="61">
        <v>0.96699999999999997</v>
      </c>
      <c r="K16" s="61">
        <v>0.96899999999999997</v>
      </c>
      <c r="L16" s="61">
        <v>0.96799999999999997</v>
      </c>
      <c r="M16" s="61">
        <v>0.97499999999999998</v>
      </c>
      <c r="N16" s="61">
        <v>0.98599999999999999</v>
      </c>
      <c r="O16" s="61">
        <v>0.98799999999999999</v>
      </c>
      <c r="P16" s="61">
        <v>0.99099999999999999</v>
      </c>
      <c r="Q16" s="61">
        <v>0.99</v>
      </c>
      <c r="R16" s="61">
        <v>0.98799999999999999</v>
      </c>
      <c r="S16" s="140"/>
      <c r="T16" s="96">
        <v>0.97</v>
      </c>
      <c r="U16" s="89" t="s">
        <v>117</v>
      </c>
      <c r="BC16" s="21"/>
    </row>
    <row r="17" spans="3:55" ht="16.5" customHeight="1" x14ac:dyDescent="0.2">
      <c r="C17" s="60" t="s">
        <v>46</v>
      </c>
      <c r="D17" s="61">
        <v>0.72499999999999998</v>
      </c>
      <c r="E17" s="61">
        <v>0.77400000000000002</v>
      </c>
      <c r="F17" s="61">
        <v>0.81599999999999995</v>
      </c>
      <c r="G17" s="61">
        <v>0.81299999999999994</v>
      </c>
      <c r="H17" s="61">
        <v>0.84</v>
      </c>
      <c r="I17" s="61">
        <v>0.76500000000000001</v>
      </c>
      <c r="J17" s="61">
        <v>0.75800000000000001</v>
      </c>
      <c r="K17" s="61">
        <v>0.73899999999999999</v>
      </c>
      <c r="L17" s="61">
        <v>0.71099999999999997</v>
      </c>
      <c r="M17" s="61">
        <v>0.78800000000000003</v>
      </c>
      <c r="N17" s="61">
        <v>0.82499999999999996</v>
      </c>
      <c r="O17" s="61">
        <v>0.81499999999999995</v>
      </c>
      <c r="P17" s="61">
        <v>0.82399999999999995</v>
      </c>
      <c r="Q17" s="61">
        <v>0.80800000000000005</v>
      </c>
      <c r="R17" s="61">
        <v>0.84099999999999997</v>
      </c>
      <c r="S17" s="140"/>
      <c r="T17" s="96">
        <v>0.75</v>
      </c>
      <c r="U17" s="89" t="s">
        <v>117</v>
      </c>
      <c r="BC17" s="21"/>
    </row>
    <row r="18" spans="3:55" ht="16.5" customHeight="1" x14ac:dyDescent="0.2">
      <c r="C18" s="60" t="s">
        <v>48</v>
      </c>
      <c r="D18" s="61">
        <v>0.90200000000000002</v>
      </c>
      <c r="E18" s="61">
        <v>0.90200000000000002</v>
      </c>
      <c r="F18" s="61">
        <v>0.90800000000000003</v>
      </c>
      <c r="G18" s="61">
        <v>0.89600000000000002</v>
      </c>
      <c r="H18" s="61">
        <v>0.91400000000000003</v>
      </c>
      <c r="I18" s="61">
        <v>0.86699999999999999</v>
      </c>
      <c r="J18" s="61">
        <v>0.85199999999999998</v>
      </c>
      <c r="K18" s="61">
        <v>0.82199999999999995</v>
      </c>
      <c r="L18" s="61">
        <v>0.80400000000000005</v>
      </c>
      <c r="M18" s="61">
        <v>0.83299999999999996</v>
      </c>
      <c r="N18" s="61">
        <v>0.876</v>
      </c>
      <c r="O18" s="61">
        <v>0.878</v>
      </c>
      <c r="P18" s="61">
        <v>0.877</v>
      </c>
      <c r="Q18" s="61">
        <v>0.89600000000000002</v>
      </c>
      <c r="R18" s="61">
        <v>0.90400000000000003</v>
      </c>
      <c r="S18" s="140"/>
      <c r="T18" s="96">
        <v>0.99</v>
      </c>
      <c r="U18" s="89" t="s">
        <v>116</v>
      </c>
    </row>
    <row r="19" spans="3:55" ht="16.5" customHeight="1" x14ac:dyDescent="0.2">
      <c r="C19" s="60" t="s">
        <v>50</v>
      </c>
      <c r="D19" s="61">
        <v>0.76400000000000001</v>
      </c>
      <c r="E19" s="61">
        <v>0.76700000000000002</v>
      </c>
      <c r="F19" s="61">
        <v>0.78</v>
      </c>
      <c r="G19" s="61">
        <v>0.78400000000000003</v>
      </c>
      <c r="H19" s="61">
        <v>0.76200000000000001</v>
      </c>
      <c r="I19" s="61">
        <v>0.78</v>
      </c>
      <c r="J19" s="61">
        <v>0.78400000000000003</v>
      </c>
      <c r="K19" s="61">
        <v>0.80300000000000005</v>
      </c>
      <c r="L19" s="61">
        <v>0.79700000000000004</v>
      </c>
      <c r="M19" s="61">
        <v>0.80100000000000005</v>
      </c>
      <c r="N19" s="61">
        <v>0.79</v>
      </c>
      <c r="O19" s="61">
        <v>0.77300000000000002</v>
      </c>
      <c r="P19" s="61">
        <v>0.8</v>
      </c>
      <c r="Q19" s="61">
        <v>0.78</v>
      </c>
      <c r="R19" s="61">
        <v>0.77700000000000002</v>
      </c>
      <c r="S19" s="140"/>
      <c r="T19" s="96">
        <v>0.75</v>
      </c>
      <c r="U19" s="89" t="s">
        <v>116</v>
      </c>
    </row>
    <row r="20" spans="3:55" ht="16.5" customHeight="1" x14ac:dyDescent="0.2">
      <c r="C20" s="60" t="s">
        <v>52</v>
      </c>
      <c r="D20" s="61">
        <v>0.74399999999999999</v>
      </c>
      <c r="E20" s="61">
        <v>0.752</v>
      </c>
      <c r="F20" s="61">
        <v>0.74099999999999999</v>
      </c>
      <c r="G20" s="61">
        <v>0.749</v>
      </c>
      <c r="H20" s="61">
        <v>0.78600000000000003</v>
      </c>
      <c r="I20" s="61">
        <v>0.73299999999999998</v>
      </c>
      <c r="J20" s="61">
        <v>0.749</v>
      </c>
      <c r="K20" s="61">
        <v>0.79700000000000004</v>
      </c>
      <c r="L20" s="61">
        <v>0.77600000000000002</v>
      </c>
      <c r="M20" s="61">
        <v>0.76400000000000001</v>
      </c>
      <c r="N20" s="61">
        <v>0.77800000000000002</v>
      </c>
      <c r="O20" s="61">
        <v>0.754</v>
      </c>
      <c r="P20" s="61">
        <v>0.81</v>
      </c>
      <c r="Q20" s="61">
        <v>0.76600000000000001</v>
      </c>
      <c r="R20" s="61">
        <v>0.74299999999999999</v>
      </c>
      <c r="S20" s="140"/>
      <c r="T20" s="96">
        <v>0.65</v>
      </c>
      <c r="U20" s="89" t="s">
        <v>116</v>
      </c>
    </row>
    <row r="21" spans="3:55" ht="16.5" customHeight="1" x14ac:dyDescent="0.2">
      <c r="C21" s="60" t="s">
        <v>282</v>
      </c>
      <c r="D21" s="61" t="s">
        <v>263</v>
      </c>
      <c r="E21" s="61" t="s">
        <v>267</v>
      </c>
      <c r="F21" s="61" t="s">
        <v>270</v>
      </c>
      <c r="G21" s="61" t="s">
        <v>264</v>
      </c>
      <c r="H21" s="61" t="s">
        <v>268</v>
      </c>
      <c r="I21" s="61" t="s">
        <v>262</v>
      </c>
      <c r="J21" s="61" t="s">
        <v>270</v>
      </c>
      <c r="K21" s="61" t="s">
        <v>269</v>
      </c>
      <c r="L21" s="61" t="s">
        <v>264</v>
      </c>
      <c r="M21" s="61">
        <v>0.90600000000000003</v>
      </c>
      <c r="N21" s="61">
        <v>0.90300000000000002</v>
      </c>
      <c r="O21" s="61">
        <v>0.89900000000000002</v>
      </c>
      <c r="P21" s="61">
        <v>0.88800000000000001</v>
      </c>
      <c r="Q21" s="61">
        <v>0.89600000000000002</v>
      </c>
      <c r="R21" s="61">
        <v>0.90200000000000002</v>
      </c>
      <c r="S21" s="140"/>
      <c r="T21" s="96">
        <v>0.9</v>
      </c>
      <c r="U21" s="89" t="s">
        <v>117</v>
      </c>
    </row>
    <row r="22" spans="3:55" ht="16.5" customHeight="1" x14ac:dyDescent="0.2">
      <c r="C22" s="60" t="s">
        <v>283</v>
      </c>
      <c r="D22" s="61">
        <v>0.79400000000000004</v>
      </c>
      <c r="E22" s="61">
        <v>0.84799999999999998</v>
      </c>
      <c r="F22" s="61">
        <v>0.84199999999999997</v>
      </c>
      <c r="G22" s="61" t="s">
        <v>265</v>
      </c>
      <c r="H22" s="61" t="s">
        <v>248</v>
      </c>
      <c r="I22" s="61" t="s">
        <v>271</v>
      </c>
      <c r="J22" s="61" t="s">
        <v>272</v>
      </c>
      <c r="K22" s="61" t="s">
        <v>273</v>
      </c>
      <c r="L22" s="61" t="s">
        <v>274</v>
      </c>
      <c r="M22" s="61" t="s">
        <v>275</v>
      </c>
      <c r="N22" s="61" t="s">
        <v>276</v>
      </c>
      <c r="O22" s="61" t="s">
        <v>266</v>
      </c>
      <c r="P22" s="61">
        <v>0.80600000000000005</v>
      </c>
      <c r="Q22" s="61">
        <v>0.81599999999999995</v>
      </c>
      <c r="R22" s="61">
        <v>0.86099999999999999</v>
      </c>
      <c r="S22" s="140"/>
      <c r="T22" s="96">
        <v>0.9</v>
      </c>
      <c r="U22" s="89" t="s">
        <v>117</v>
      </c>
    </row>
    <row r="23" spans="3:55" ht="16.5" customHeight="1" x14ac:dyDescent="0.2">
      <c r="C23" s="60" t="s">
        <v>58</v>
      </c>
      <c r="D23" s="61">
        <v>0.97099999999999997</v>
      </c>
      <c r="E23" s="61">
        <v>0.97499999999999998</v>
      </c>
      <c r="F23" s="61">
        <v>0.97399999999999998</v>
      </c>
      <c r="G23" s="61">
        <v>0.97799999999999998</v>
      </c>
      <c r="H23" s="61">
        <v>0.96099999999999997</v>
      </c>
      <c r="I23" s="61">
        <v>0.95499999999999996</v>
      </c>
      <c r="J23" s="61">
        <v>0.95299999999999996</v>
      </c>
      <c r="K23" s="61">
        <v>0.93200000000000005</v>
      </c>
      <c r="L23" s="61">
        <v>0.95499999999999996</v>
      </c>
      <c r="M23" s="61">
        <v>0.94199999999999995</v>
      </c>
      <c r="N23" s="61">
        <v>0.95799999999999996</v>
      </c>
      <c r="O23" s="61">
        <v>0.95699999999999996</v>
      </c>
      <c r="P23" s="61">
        <v>0.96799999999999997</v>
      </c>
      <c r="Q23" s="61">
        <v>0.96799999999999997</v>
      </c>
      <c r="R23" s="61">
        <v>0.96199999999999997</v>
      </c>
      <c r="S23" s="140"/>
      <c r="T23" s="96">
        <v>0.95</v>
      </c>
      <c r="U23" s="89" t="s">
        <v>117</v>
      </c>
    </row>
    <row r="24" spans="3:55" ht="16.5" customHeight="1" x14ac:dyDescent="0.2">
      <c r="C24" s="60" t="s">
        <v>60</v>
      </c>
      <c r="D24" s="61">
        <v>0.83899999999999997</v>
      </c>
      <c r="E24" s="61">
        <v>0.85499999999999998</v>
      </c>
      <c r="F24" s="61">
        <v>0.86199999999999999</v>
      </c>
      <c r="G24" s="61">
        <v>0.85899999999999999</v>
      </c>
      <c r="H24" s="61">
        <v>0.86199999999999999</v>
      </c>
      <c r="I24" s="61">
        <v>0.83899999999999997</v>
      </c>
      <c r="J24" s="61">
        <v>0.78300000000000003</v>
      </c>
      <c r="K24" s="61">
        <v>0.82199999999999995</v>
      </c>
      <c r="L24" s="61">
        <v>0.84899999999999998</v>
      </c>
      <c r="M24" s="61">
        <v>0.88800000000000001</v>
      </c>
      <c r="N24" s="61">
        <v>0.91700000000000004</v>
      </c>
      <c r="O24" s="61">
        <v>0.92200000000000004</v>
      </c>
      <c r="P24" s="61">
        <v>0.92300000000000004</v>
      </c>
      <c r="Q24" s="61">
        <v>0.90400000000000003</v>
      </c>
      <c r="R24" s="61">
        <v>0.90400000000000003</v>
      </c>
      <c r="S24" s="140"/>
      <c r="T24" s="96">
        <v>0.97</v>
      </c>
      <c r="U24" s="89" t="s">
        <v>117</v>
      </c>
    </row>
    <row r="25" spans="3:55" ht="16.5" customHeight="1" x14ac:dyDescent="0.2">
      <c r="C25" s="60" t="s">
        <v>62</v>
      </c>
      <c r="D25" s="61">
        <v>0.94</v>
      </c>
      <c r="E25" s="61">
        <v>0.94099999999999995</v>
      </c>
      <c r="F25" s="61">
        <v>0.92400000000000004</v>
      </c>
      <c r="G25" s="61">
        <v>0.93600000000000005</v>
      </c>
      <c r="H25" s="61">
        <v>0.93700000000000006</v>
      </c>
      <c r="I25" s="61">
        <v>0.93300000000000005</v>
      </c>
      <c r="J25" s="61">
        <v>0.93</v>
      </c>
      <c r="K25" s="61">
        <v>0.94399999999999995</v>
      </c>
      <c r="L25" s="61">
        <v>0.92600000000000005</v>
      </c>
      <c r="M25" s="61">
        <v>0.94</v>
      </c>
      <c r="N25" s="61">
        <v>0.93200000000000005</v>
      </c>
      <c r="O25" s="61">
        <v>0.92100000000000004</v>
      </c>
      <c r="P25" s="61">
        <v>0.88</v>
      </c>
      <c r="Q25" s="61">
        <v>0.89</v>
      </c>
      <c r="R25" s="61">
        <v>0.90200000000000002</v>
      </c>
      <c r="S25" s="140"/>
      <c r="T25" s="96">
        <v>0.9</v>
      </c>
      <c r="U25" s="89" t="s">
        <v>117</v>
      </c>
    </row>
    <row r="26" spans="3:55" ht="16.5" customHeight="1" x14ac:dyDescent="0.2">
      <c r="C26" s="60" t="s">
        <v>64</v>
      </c>
      <c r="D26" s="61">
        <v>0.94899999999999995</v>
      </c>
      <c r="E26" s="61">
        <v>0.94799999999999995</v>
      </c>
      <c r="F26" s="61">
        <v>0.95199999999999996</v>
      </c>
      <c r="G26" s="61">
        <v>0.91200000000000003</v>
      </c>
      <c r="H26" s="61">
        <v>0.94</v>
      </c>
      <c r="I26" s="61">
        <v>0.80700000000000005</v>
      </c>
      <c r="J26" s="61">
        <v>0.80100000000000005</v>
      </c>
      <c r="K26" s="61">
        <v>0.755</v>
      </c>
      <c r="L26" s="61">
        <v>0.82299999999999995</v>
      </c>
      <c r="M26" s="61">
        <v>0.86299999999999999</v>
      </c>
      <c r="N26" s="61">
        <v>0.879</v>
      </c>
      <c r="O26" s="61">
        <v>0.95699999999999996</v>
      </c>
      <c r="P26" s="61">
        <v>0.93300000000000005</v>
      </c>
      <c r="Q26" s="61">
        <v>0.94899999999999995</v>
      </c>
      <c r="R26" s="61">
        <v>0.95599999999999996</v>
      </c>
      <c r="S26" s="140"/>
      <c r="T26" s="96">
        <v>0.9</v>
      </c>
      <c r="U26" s="89" t="s">
        <v>117</v>
      </c>
      <c r="BC26" s="21"/>
    </row>
    <row r="27" spans="3:55" ht="14.25" customHeight="1" thickBot="1" x14ac:dyDescent="0.25">
      <c r="C27" s="135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8"/>
      <c r="T27" s="136"/>
      <c r="U27" s="137"/>
      <c r="BC27" s="21"/>
    </row>
    <row r="28" spans="3:55" s="22" customFormat="1" ht="14.25" customHeight="1" x14ac:dyDescent="0.2"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T28" s="96"/>
      <c r="U28" s="89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3:55" s="22" customFormat="1" ht="14.25" customHeight="1" x14ac:dyDescent="0.2">
      <c r="C29" s="159" t="s">
        <v>251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T29" s="96"/>
      <c r="U29" s="89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3:55" ht="15.75" customHeight="1" x14ac:dyDescent="0.2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29"/>
      <c r="Q30" s="29"/>
      <c r="R30" s="29"/>
      <c r="S30" s="29"/>
      <c r="T30" s="97"/>
      <c r="U30" s="94"/>
      <c r="V30" s="29"/>
      <c r="W30" s="29"/>
      <c r="X30" s="29"/>
      <c r="Y30" s="29"/>
    </row>
    <row r="31" spans="3:55" x14ac:dyDescent="0.2">
      <c r="C31" s="159" t="s">
        <v>255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20"/>
      <c r="T31" s="98"/>
      <c r="U31" s="90"/>
      <c r="V31" s="20"/>
      <c r="W31" s="20"/>
      <c r="X31" s="20"/>
      <c r="Y31" s="20"/>
    </row>
    <row r="32" spans="3:55" s="22" customFormat="1" ht="14.25" customHeight="1" x14ac:dyDescent="0.2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T32" s="96"/>
      <c r="U32" s="89"/>
      <c r="Z32" s="25"/>
      <c r="AA32" s="25"/>
      <c r="AB32" s="25"/>
      <c r="AC32" s="25"/>
      <c r="AD32" s="25"/>
      <c r="AE32" s="25"/>
      <c r="AF32" s="2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3:54" s="22" customFormat="1" ht="14.25" customHeight="1" x14ac:dyDescent="0.2">
      <c r="C33" s="159" t="s">
        <v>284</v>
      </c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T33" s="89"/>
      <c r="U33" s="89"/>
      <c r="Z33" s="26"/>
      <c r="AA33" s="26"/>
      <c r="AB33" s="26"/>
      <c r="AC33" s="26"/>
      <c r="AD33" s="26"/>
      <c r="AE33" s="26"/>
      <c r="AF33" s="26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3:54" s="22" customFormat="1" ht="14.25" customHeight="1" x14ac:dyDescent="0.2">
      <c r="Z34" s="26"/>
      <c r="AA34" s="26"/>
      <c r="AB34" s="26"/>
      <c r="AC34" s="26"/>
      <c r="AD34" s="26"/>
      <c r="AE34" s="26"/>
      <c r="AF34" s="26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3:54" s="22" customFormat="1" x14ac:dyDescent="0.2">
      <c r="C35" s="159" t="s">
        <v>285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3:54" s="22" customFormat="1" ht="14.25" customHeight="1" x14ac:dyDescent="0.2"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3:54" s="22" customFormat="1" ht="28.5" customHeight="1" x14ac:dyDescent="0.2">
      <c r="C37" s="160" t="s">
        <v>286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3:54" s="22" customFormat="1" ht="14.25" customHeight="1" x14ac:dyDescent="0.2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3:54" s="22" customFormat="1" ht="28.5" customHeight="1" x14ac:dyDescent="0.2">
      <c r="C39" s="160" t="s">
        <v>287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3:54" s="22" customFormat="1" ht="14.25" customHeight="1" x14ac:dyDescent="0.2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3:54" s="22" customFormat="1" ht="28.5" customHeight="1" x14ac:dyDescent="0.2">
      <c r="C41" s="160" t="s">
        <v>288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3:54" s="22" customFormat="1" ht="14.25" customHeight="1" x14ac:dyDescent="0.2">
      <c r="C42" s="155"/>
      <c r="D42" s="155"/>
      <c r="E42" s="155"/>
      <c r="F42" s="155"/>
      <c r="G42" s="155"/>
      <c r="H42" s="155"/>
      <c r="I42" s="155"/>
      <c r="J42" s="155"/>
      <c r="K42" s="5"/>
      <c r="L42" s="5"/>
      <c r="M42" s="5"/>
      <c r="N42" s="5"/>
      <c r="O42" s="5"/>
      <c r="P42" s="5"/>
      <c r="Q42" s="5"/>
      <c r="R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3:54" s="22" customFormat="1" ht="14.25" customHeight="1" x14ac:dyDescent="0.2">
      <c r="C43" s="160" t="s">
        <v>289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3:54" ht="14.25" customHeight="1" x14ac:dyDescent="0.2">
      <c r="Z44" s="22"/>
      <c r="AA44" s="22"/>
      <c r="AB44" s="22"/>
      <c r="AC44" s="22"/>
      <c r="AD44" s="22"/>
      <c r="AE44" s="22"/>
      <c r="AF44" s="22"/>
    </row>
    <row r="45" spans="3:54" ht="14.25" customHeight="1" x14ac:dyDescent="0.2">
      <c r="Z45" s="22"/>
      <c r="AA45" s="22"/>
      <c r="AB45" s="22"/>
      <c r="AC45" s="22"/>
      <c r="AD45" s="22"/>
      <c r="AE45" s="22"/>
      <c r="AF45" s="22"/>
    </row>
    <row r="46" spans="3:54" ht="14.25" customHeight="1" x14ac:dyDescent="0.2">
      <c r="Z46" s="22"/>
      <c r="AA46" s="22"/>
      <c r="AB46" s="22"/>
      <c r="AC46" s="22"/>
      <c r="AD46" s="22"/>
      <c r="AE46" s="22"/>
      <c r="AF46" s="22"/>
    </row>
    <row r="47" spans="3:54" ht="14.25" customHeight="1" x14ac:dyDescent="0.2">
      <c r="Z47" s="22"/>
      <c r="AA47" s="22"/>
      <c r="AB47" s="22"/>
      <c r="AC47" s="22"/>
      <c r="AD47" s="22"/>
      <c r="AE47" s="22"/>
      <c r="AF47" s="22"/>
    </row>
    <row r="48" spans="3:54" ht="14.25" customHeight="1" x14ac:dyDescent="0.2">
      <c r="Z48" s="22"/>
      <c r="AA48" s="22"/>
      <c r="AB48" s="22"/>
      <c r="AC48" s="22"/>
      <c r="AD48" s="22"/>
      <c r="AE48" s="22"/>
      <c r="AF48" s="22"/>
    </row>
    <row r="49" spans="26:32" ht="14.25" customHeight="1" x14ac:dyDescent="0.2">
      <c r="Z49" s="22"/>
      <c r="AA49" s="22"/>
      <c r="AB49" s="22"/>
      <c r="AC49" s="22"/>
      <c r="AD49" s="22"/>
      <c r="AE49" s="22"/>
      <c r="AF49" s="22"/>
    </row>
    <row r="50" spans="26:32" ht="14.25" customHeight="1" x14ac:dyDescent="0.2">
      <c r="Z50" s="22"/>
      <c r="AA50" s="22"/>
      <c r="AB50" s="22"/>
      <c r="AC50" s="22"/>
      <c r="AD50" s="22"/>
      <c r="AE50" s="22"/>
      <c r="AF50" s="22"/>
    </row>
    <row r="51" spans="26:32" ht="14.25" customHeight="1" x14ac:dyDescent="0.2">
      <c r="Z51" s="22"/>
      <c r="AA51" s="22"/>
      <c r="AB51" s="22"/>
      <c r="AC51" s="22"/>
      <c r="AD51" s="22"/>
      <c r="AE51" s="22"/>
      <c r="AF51" s="22"/>
    </row>
    <row r="52" spans="26:32" ht="14.25" customHeight="1" x14ac:dyDescent="0.2">
      <c r="Z52" s="22"/>
      <c r="AA52" s="22"/>
      <c r="AB52" s="22"/>
      <c r="AC52" s="22"/>
      <c r="AD52" s="22"/>
      <c r="AE52" s="22"/>
      <c r="AF52" s="22"/>
    </row>
    <row r="53" spans="26:32" ht="14.25" customHeight="1" x14ac:dyDescent="0.2">
      <c r="Z53" s="22"/>
      <c r="AA53" s="22"/>
      <c r="AB53" s="22"/>
      <c r="AC53" s="22"/>
      <c r="AD53" s="22"/>
      <c r="AE53" s="22"/>
      <c r="AF53" s="22"/>
    </row>
    <row r="54" spans="26:32" ht="14.25" customHeight="1" x14ac:dyDescent="0.2"/>
    <row r="55" spans="26:32" ht="14.25" customHeight="1" x14ac:dyDescent="0.2"/>
    <row r="56" spans="26:32" ht="14.25" customHeight="1" x14ac:dyDescent="0.2"/>
    <row r="57" spans="26:32" ht="14.25" customHeight="1" x14ac:dyDescent="0.2"/>
    <row r="58" spans="26:32" ht="14.25" customHeight="1" x14ac:dyDescent="0.2"/>
    <row r="59" spans="26:32" ht="14.25" customHeight="1" x14ac:dyDescent="0.2"/>
    <row r="60" spans="26:32" ht="14.25" customHeight="1" x14ac:dyDescent="0.2"/>
    <row r="61" spans="26:32" ht="14.25" customHeight="1" x14ac:dyDescent="0.2"/>
    <row r="62" spans="26:32" ht="14.25" customHeight="1" x14ac:dyDescent="0.2"/>
    <row r="63" spans="26:32" ht="14.25" customHeight="1" x14ac:dyDescent="0.2"/>
    <row r="64" spans="26:32" ht="14.25" customHeight="1" x14ac:dyDescent="0.2"/>
    <row r="65" spans="2:25" ht="14.25" customHeight="1" x14ac:dyDescent="0.2">
      <c r="B65" s="30"/>
      <c r="C65" s="31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2:25" ht="14.25" customHeight="1" x14ac:dyDescent="0.2">
      <c r="B66" s="30"/>
      <c r="C66" s="31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2:25" ht="14.25" customHeight="1" x14ac:dyDescent="0.2">
      <c r="B67" s="30"/>
      <c r="C67" s="31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2:25" ht="14.25" customHeight="1" x14ac:dyDescent="0.2">
      <c r="B68" s="30"/>
      <c r="C68" s="31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2:25" ht="14.25" customHeight="1" x14ac:dyDescent="0.2">
      <c r="B69" s="30"/>
      <c r="C69" s="31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2:25" ht="14.25" customHeight="1" x14ac:dyDescent="0.2">
      <c r="B70" s="3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2:25" ht="14.25" customHeight="1" x14ac:dyDescent="0.2">
      <c r="B71" s="30"/>
      <c r="C71" s="31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2:25" ht="14.25" customHeight="1" x14ac:dyDescent="0.2">
      <c r="B72" s="30"/>
      <c r="C72" s="31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2:25" ht="14.25" customHeight="1" x14ac:dyDescent="0.2">
      <c r="B73" s="30"/>
      <c r="C73" s="31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2:25" ht="14.25" customHeight="1" x14ac:dyDescent="0.2">
      <c r="B74" s="30"/>
      <c r="C74" s="31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2:25" ht="14.25" customHeight="1" x14ac:dyDescent="0.2">
      <c r="B75" s="30"/>
      <c r="C75" s="31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2:25" ht="14.25" customHeight="1" x14ac:dyDescent="0.2">
      <c r="B76" s="30"/>
      <c r="C76" s="31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2:25" ht="14.25" customHeight="1" x14ac:dyDescent="0.2">
      <c r="B77" s="30"/>
      <c r="C77" s="31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2:25" ht="14.25" customHeight="1" x14ac:dyDescent="0.2">
      <c r="B78" s="30"/>
      <c r="C78" s="31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2:25" ht="14.25" customHeight="1" x14ac:dyDescent="0.2">
      <c r="B79" s="30"/>
      <c r="C79" s="31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2:25" ht="14.25" customHeight="1" x14ac:dyDescent="0.2">
      <c r="B80" s="30"/>
      <c r="C80" s="31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2:40" ht="14.25" customHeight="1" x14ac:dyDescent="0.2">
      <c r="B81" s="30"/>
      <c r="C81" s="31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2:40" ht="14.25" customHeight="1" x14ac:dyDescent="0.2">
      <c r="B82" s="30"/>
      <c r="C82" s="31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2:40" ht="14.25" customHeight="1" x14ac:dyDescent="0.2">
      <c r="B83" s="30"/>
      <c r="C83" s="31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2:40" ht="14.25" customHeight="1" x14ac:dyDescent="0.2">
      <c r="B84" s="30"/>
      <c r="C84" s="31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2:40" ht="14.25" customHeight="1" x14ac:dyDescent="0.2">
      <c r="B85" s="30"/>
      <c r="C85" s="31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2:40" ht="14.25" customHeight="1" x14ac:dyDescent="0.2">
      <c r="B86" s="30"/>
      <c r="C86" s="31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2:40" ht="14.25" customHeight="1" x14ac:dyDescent="0.2">
      <c r="B87" s="30"/>
      <c r="C87" s="31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2:40" ht="14.25" customHeight="1" x14ac:dyDescent="0.2">
      <c r="B88" s="30"/>
      <c r="C88" s="31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2:40" ht="14.25" customHeight="1" x14ac:dyDescent="0.2">
      <c r="B89" s="30"/>
      <c r="C89" s="31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</row>
    <row r="90" spans="2:40" ht="14.25" customHeight="1" x14ac:dyDescent="0.2">
      <c r="B90" s="30"/>
      <c r="C90" s="31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</row>
    <row r="91" spans="2:40" ht="14.25" customHeight="1" x14ac:dyDescent="0.2">
      <c r="B91" s="30"/>
      <c r="C91" s="31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</row>
    <row r="92" spans="2:40" ht="14.25" customHeight="1" x14ac:dyDescent="0.2">
      <c r="B92" s="30"/>
      <c r="C92" s="31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</row>
    <row r="93" spans="2:40" ht="14.25" customHeight="1" x14ac:dyDescent="0.2">
      <c r="B93" s="30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</row>
    <row r="94" spans="2:40" ht="14.25" customHeight="1" x14ac:dyDescent="0.2">
      <c r="B94" s="30"/>
      <c r="C94" s="31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</row>
    <row r="95" spans="2:40" ht="14.25" customHeight="1" x14ac:dyDescent="0.2">
      <c r="B95" s="30"/>
      <c r="C95" s="3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</row>
    <row r="96" spans="2:40" ht="14.25" customHeight="1" x14ac:dyDescent="0.2">
      <c r="B96" s="32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27"/>
      <c r="S96" s="35"/>
      <c r="T96" s="35"/>
      <c r="U96" s="35"/>
      <c r="V96" s="35"/>
      <c r="W96" s="35"/>
      <c r="X96" s="35"/>
      <c r="Y96" s="28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</row>
    <row r="97" spans="2:40" ht="14.25" customHeight="1" x14ac:dyDescent="0.2">
      <c r="B97" s="30"/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</row>
    <row r="98" spans="2:40" ht="14.25" customHeight="1" x14ac:dyDescent="0.2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</row>
    <row r="99" spans="2:40" ht="14.25" customHeight="1" x14ac:dyDescent="0.2">
      <c r="B99" s="24"/>
      <c r="C99" s="3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7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</row>
    <row r="100" spans="2:40" ht="14.25" customHeight="1" x14ac:dyDescent="0.2">
      <c r="B100" s="39"/>
      <c r="C100" s="40"/>
      <c r="D100" s="13"/>
      <c r="E100" s="13"/>
      <c r="F100" s="13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41"/>
      <c r="AA100" s="41"/>
      <c r="AB100" s="41"/>
      <c r="AC100" s="41"/>
      <c r="AD100" s="41"/>
      <c r="AE100" s="41"/>
      <c r="AF100" s="41"/>
      <c r="AG100" s="21"/>
      <c r="AH100" s="21"/>
      <c r="AI100" s="21"/>
      <c r="AJ100" s="21"/>
      <c r="AK100" s="21"/>
      <c r="AL100" s="21"/>
      <c r="AM100" s="21"/>
      <c r="AN100" s="21"/>
    </row>
    <row r="101" spans="2:40" ht="14.25" customHeight="1" x14ac:dyDescent="0.2">
      <c r="B101" s="43"/>
      <c r="C101" s="44"/>
      <c r="D101" s="44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5"/>
      <c r="AA101" s="45"/>
      <c r="AB101" s="45"/>
      <c r="AC101" s="45"/>
      <c r="AD101" s="45"/>
      <c r="AE101" s="45"/>
      <c r="AF101" s="45"/>
      <c r="AG101" s="21"/>
      <c r="AH101" s="21"/>
      <c r="AI101" s="21"/>
      <c r="AJ101" s="21"/>
      <c r="AK101" s="21"/>
      <c r="AL101" s="21"/>
      <c r="AM101" s="21"/>
      <c r="AN101" s="21"/>
    </row>
    <row r="102" spans="2:40" ht="14.25" customHeight="1" x14ac:dyDescent="0.25">
      <c r="B102" s="46"/>
      <c r="C102" s="19"/>
      <c r="D102" s="19"/>
      <c r="E102" s="19"/>
      <c r="F102" s="19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5"/>
      <c r="AA102" s="45"/>
      <c r="AB102" s="45"/>
      <c r="AC102" s="45"/>
      <c r="AD102" s="45"/>
      <c r="AE102" s="45"/>
      <c r="AF102" s="45"/>
      <c r="AG102" s="21"/>
      <c r="AH102" s="21"/>
      <c r="AI102" s="21"/>
      <c r="AJ102" s="21"/>
      <c r="AK102" s="21"/>
      <c r="AL102" s="21"/>
      <c r="AM102" s="21"/>
      <c r="AN102" s="21"/>
    </row>
    <row r="103" spans="2:40" ht="14.25" customHeight="1" x14ac:dyDescent="0.2">
      <c r="B103" s="48"/>
      <c r="C103" s="49"/>
      <c r="D103" s="49"/>
      <c r="E103" s="49"/>
      <c r="F103" s="49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50"/>
      <c r="AA103" s="50"/>
      <c r="AB103" s="50"/>
      <c r="AC103" s="50"/>
      <c r="AD103" s="50"/>
      <c r="AE103" s="50"/>
      <c r="AF103" s="50"/>
      <c r="AG103" s="21"/>
      <c r="AH103" s="21"/>
      <c r="AI103" s="21"/>
      <c r="AJ103" s="21"/>
      <c r="AK103" s="21"/>
      <c r="AL103" s="21"/>
      <c r="AM103" s="21"/>
      <c r="AN103" s="21"/>
    </row>
    <row r="104" spans="2:40" ht="14.25" customHeight="1" x14ac:dyDescent="0.2">
      <c r="B104" s="48"/>
      <c r="C104" s="49"/>
      <c r="D104" s="49"/>
      <c r="E104" s="49"/>
      <c r="F104" s="49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50"/>
      <c r="AA104" s="50"/>
      <c r="AB104" s="50"/>
      <c r="AC104" s="50"/>
      <c r="AD104" s="50"/>
      <c r="AE104" s="50"/>
      <c r="AF104" s="50"/>
      <c r="AG104" s="21"/>
      <c r="AH104" s="21"/>
      <c r="AI104" s="21"/>
      <c r="AJ104" s="21"/>
      <c r="AK104" s="21"/>
      <c r="AL104" s="21"/>
      <c r="AM104" s="21"/>
      <c r="AN104" s="21"/>
    </row>
    <row r="105" spans="2:40" ht="14.25" customHeight="1" x14ac:dyDescent="0.2">
      <c r="B105" s="48"/>
      <c r="C105" s="49"/>
      <c r="D105" s="49"/>
      <c r="E105" s="49"/>
      <c r="F105" s="49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50"/>
      <c r="AA105" s="50"/>
      <c r="AB105" s="50"/>
      <c r="AC105" s="50"/>
      <c r="AD105" s="50"/>
      <c r="AE105" s="50"/>
      <c r="AF105" s="50"/>
      <c r="AG105" s="21"/>
      <c r="AH105" s="21"/>
      <c r="AI105" s="21"/>
      <c r="AJ105" s="21"/>
      <c r="AK105" s="21"/>
      <c r="AL105" s="21"/>
      <c r="AM105" s="21"/>
      <c r="AN105" s="21"/>
    </row>
    <row r="106" spans="2:40" ht="14.25" customHeight="1" x14ac:dyDescent="0.2">
      <c r="B106" s="48"/>
      <c r="C106" s="49"/>
      <c r="D106" s="49"/>
      <c r="E106" s="49"/>
      <c r="F106" s="49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50"/>
      <c r="AA106" s="50"/>
      <c r="AB106" s="50"/>
      <c r="AC106" s="50"/>
      <c r="AD106" s="50"/>
      <c r="AE106" s="50"/>
      <c r="AF106" s="50"/>
      <c r="AG106" s="21"/>
      <c r="AH106" s="21"/>
      <c r="AI106" s="21"/>
      <c r="AJ106" s="21"/>
      <c r="AK106" s="21"/>
      <c r="AL106" s="21"/>
      <c r="AM106" s="21"/>
      <c r="AN106" s="21"/>
    </row>
    <row r="107" spans="2:40" ht="14.25" customHeight="1" x14ac:dyDescent="0.2">
      <c r="B107" s="48"/>
      <c r="C107" s="49"/>
      <c r="D107" s="49"/>
      <c r="E107" s="49"/>
      <c r="F107" s="49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50"/>
      <c r="AA107" s="50"/>
      <c r="AB107" s="50"/>
      <c r="AC107" s="50"/>
      <c r="AD107" s="50"/>
      <c r="AE107" s="50"/>
      <c r="AF107" s="50"/>
      <c r="AG107" s="21"/>
      <c r="AH107" s="21"/>
      <c r="AI107" s="21"/>
      <c r="AJ107" s="21"/>
      <c r="AK107" s="21"/>
      <c r="AL107" s="21"/>
      <c r="AM107" s="21"/>
      <c r="AN107" s="21"/>
    </row>
    <row r="108" spans="2:40" ht="14.25" customHeight="1" x14ac:dyDescent="0.2">
      <c r="B108" s="48"/>
      <c r="C108" s="49"/>
      <c r="D108" s="49"/>
      <c r="E108" s="49"/>
      <c r="F108" s="49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50"/>
      <c r="AA108" s="50"/>
      <c r="AB108" s="50"/>
      <c r="AC108" s="50"/>
      <c r="AD108" s="50"/>
      <c r="AE108" s="50"/>
      <c r="AF108" s="50"/>
      <c r="AG108" s="21"/>
      <c r="AH108" s="21"/>
      <c r="AI108" s="21"/>
      <c r="AJ108" s="21"/>
      <c r="AK108" s="21"/>
      <c r="AL108" s="21"/>
      <c r="AM108" s="21"/>
      <c r="AN108" s="21"/>
    </row>
    <row r="109" spans="2:40" ht="14.25" customHeight="1" x14ac:dyDescent="0.2">
      <c r="B109" s="48"/>
      <c r="C109" s="49"/>
      <c r="D109" s="49"/>
      <c r="E109" s="49"/>
      <c r="F109" s="49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50"/>
      <c r="AA109" s="50"/>
      <c r="AB109" s="50"/>
      <c r="AC109" s="50"/>
      <c r="AD109" s="50"/>
      <c r="AE109" s="50"/>
      <c r="AF109" s="50"/>
      <c r="AG109" s="21"/>
      <c r="AH109" s="21"/>
      <c r="AI109" s="21"/>
      <c r="AJ109" s="21"/>
      <c r="AK109" s="21"/>
      <c r="AL109" s="21"/>
      <c r="AM109" s="21"/>
      <c r="AN109" s="21"/>
    </row>
    <row r="110" spans="2:40" ht="14.25" customHeight="1" x14ac:dyDescent="0.2">
      <c r="B110" s="48"/>
      <c r="C110" s="49"/>
      <c r="D110" s="49"/>
      <c r="E110" s="49"/>
      <c r="F110" s="49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50"/>
      <c r="AA110" s="50"/>
      <c r="AB110" s="50"/>
      <c r="AC110" s="50"/>
      <c r="AD110" s="50"/>
      <c r="AE110" s="50"/>
      <c r="AF110" s="50"/>
      <c r="AG110" s="21"/>
      <c r="AH110" s="21"/>
      <c r="AI110" s="21"/>
      <c r="AJ110" s="21"/>
      <c r="AK110" s="21"/>
      <c r="AL110" s="21"/>
      <c r="AM110" s="21"/>
      <c r="AN110" s="21"/>
    </row>
    <row r="111" spans="2:40" ht="14.25" customHeight="1" x14ac:dyDescent="0.2">
      <c r="B111" s="48"/>
      <c r="C111" s="49"/>
      <c r="D111" s="49"/>
      <c r="E111" s="49"/>
      <c r="F111" s="49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50"/>
      <c r="AA111" s="50"/>
      <c r="AB111" s="50"/>
      <c r="AC111" s="50"/>
      <c r="AD111" s="50"/>
      <c r="AE111" s="50"/>
      <c r="AF111" s="50"/>
      <c r="AG111" s="21"/>
      <c r="AH111" s="21"/>
      <c r="AI111" s="21"/>
      <c r="AJ111" s="21"/>
      <c r="AK111" s="21"/>
      <c r="AL111" s="21"/>
      <c r="AM111" s="21"/>
      <c r="AN111" s="21"/>
    </row>
    <row r="112" spans="2:40" ht="14.25" customHeight="1" x14ac:dyDescent="0.2">
      <c r="B112" s="48"/>
      <c r="C112" s="49"/>
      <c r="D112" s="49"/>
      <c r="E112" s="49"/>
      <c r="F112" s="49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50"/>
      <c r="AA112" s="50"/>
      <c r="AB112" s="50"/>
      <c r="AC112" s="50"/>
      <c r="AD112" s="50"/>
      <c r="AE112" s="50"/>
      <c r="AF112" s="50"/>
      <c r="AG112" s="21"/>
      <c r="AH112" s="21"/>
      <c r="AI112" s="21"/>
      <c r="AJ112" s="21"/>
      <c r="AK112" s="21"/>
      <c r="AL112" s="21"/>
      <c r="AM112" s="21"/>
      <c r="AN112" s="21"/>
    </row>
    <row r="113" spans="2:40" ht="14.25" customHeight="1" x14ac:dyDescent="0.2">
      <c r="B113" s="48"/>
      <c r="C113" s="49"/>
      <c r="D113" s="49"/>
      <c r="E113" s="49"/>
      <c r="F113" s="49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50"/>
      <c r="AA113" s="50"/>
      <c r="AB113" s="50"/>
      <c r="AC113" s="50"/>
      <c r="AD113" s="50"/>
      <c r="AE113" s="50"/>
      <c r="AF113" s="50"/>
      <c r="AG113" s="21"/>
      <c r="AH113" s="21"/>
      <c r="AI113" s="21"/>
      <c r="AJ113" s="21"/>
      <c r="AK113" s="21"/>
      <c r="AL113" s="21"/>
      <c r="AM113" s="21"/>
      <c r="AN113" s="21"/>
    </row>
    <row r="114" spans="2:40" ht="14.25" customHeight="1" x14ac:dyDescent="0.2">
      <c r="B114" s="48"/>
      <c r="C114" s="49"/>
      <c r="D114" s="49"/>
      <c r="E114" s="49"/>
      <c r="F114" s="49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50"/>
      <c r="AA114" s="50"/>
      <c r="AB114" s="50"/>
      <c r="AC114" s="50"/>
      <c r="AD114" s="50"/>
      <c r="AE114" s="50"/>
      <c r="AF114" s="50"/>
      <c r="AG114" s="21"/>
      <c r="AH114" s="21"/>
      <c r="AI114" s="21"/>
      <c r="AJ114" s="21"/>
      <c r="AK114" s="21"/>
      <c r="AL114" s="21"/>
      <c r="AM114" s="21"/>
      <c r="AN114" s="21"/>
    </row>
    <row r="115" spans="2:40" ht="14.25" customHeight="1" x14ac:dyDescent="0.2">
      <c r="B115" s="48"/>
      <c r="C115" s="49"/>
      <c r="D115" s="49"/>
      <c r="E115" s="49"/>
      <c r="F115" s="49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50"/>
      <c r="AA115" s="50"/>
      <c r="AB115" s="50"/>
      <c r="AC115" s="50"/>
      <c r="AD115" s="50"/>
      <c r="AE115" s="50"/>
      <c r="AF115" s="50"/>
      <c r="AG115" s="21"/>
      <c r="AH115" s="21"/>
      <c r="AI115" s="21"/>
      <c r="AJ115" s="21"/>
      <c r="AK115" s="21"/>
      <c r="AL115" s="21"/>
      <c r="AM115" s="21"/>
      <c r="AN115" s="21"/>
    </row>
    <row r="116" spans="2:40" ht="14.25" customHeight="1" x14ac:dyDescent="0.2">
      <c r="B116" s="48"/>
      <c r="C116" s="49"/>
      <c r="D116" s="49"/>
      <c r="E116" s="49"/>
      <c r="F116" s="49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50"/>
      <c r="AA116" s="50"/>
      <c r="AB116" s="50"/>
      <c r="AC116" s="50"/>
      <c r="AD116" s="50"/>
      <c r="AE116" s="50"/>
      <c r="AF116" s="50"/>
      <c r="AG116" s="21"/>
      <c r="AH116" s="21"/>
      <c r="AI116" s="21"/>
      <c r="AJ116" s="21"/>
      <c r="AK116" s="21"/>
      <c r="AL116" s="21"/>
      <c r="AM116" s="21"/>
      <c r="AN116" s="21"/>
    </row>
    <row r="117" spans="2:40" ht="14.25" customHeight="1" x14ac:dyDescent="0.2">
      <c r="B117" s="48"/>
      <c r="C117" s="49"/>
      <c r="D117" s="49"/>
      <c r="E117" s="49"/>
      <c r="F117" s="49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50"/>
      <c r="AA117" s="50"/>
      <c r="AB117" s="50"/>
      <c r="AC117" s="50"/>
      <c r="AD117" s="50"/>
      <c r="AE117" s="50"/>
      <c r="AF117" s="50"/>
      <c r="AG117" s="21"/>
      <c r="AH117" s="21"/>
      <c r="AI117" s="21"/>
      <c r="AJ117" s="21"/>
      <c r="AK117" s="21"/>
      <c r="AL117" s="21"/>
      <c r="AM117" s="21"/>
      <c r="AN117" s="21"/>
    </row>
    <row r="118" spans="2:40" ht="14.25" customHeight="1" x14ac:dyDescent="0.2">
      <c r="B118" s="48"/>
      <c r="C118" s="49"/>
      <c r="D118" s="49"/>
      <c r="E118" s="49"/>
      <c r="F118" s="49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50"/>
      <c r="AA118" s="50"/>
      <c r="AB118" s="50"/>
      <c r="AC118" s="50"/>
      <c r="AD118" s="50"/>
      <c r="AE118" s="50"/>
      <c r="AF118" s="50"/>
      <c r="AG118" s="21"/>
      <c r="AH118" s="21"/>
      <c r="AI118" s="21"/>
      <c r="AJ118" s="21"/>
      <c r="AK118" s="21"/>
      <c r="AL118" s="21"/>
      <c r="AM118" s="21"/>
      <c r="AN118" s="21"/>
    </row>
    <row r="119" spans="2:40" ht="14.25" customHeight="1" x14ac:dyDescent="0.2">
      <c r="B119" s="48"/>
      <c r="C119" s="49"/>
      <c r="D119" s="49"/>
      <c r="E119" s="49"/>
      <c r="F119" s="49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50"/>
      <c r="AA119" s="50"/>
      <c r="AB119" s="50"/>
      <c r="AC119" s="50"/>
      <c r="AD119" s="50"/>
      <c r="AE119" s="50"/>
      <c r="AF119" s="50"/>
      <c r="AG119" s="21"/>
      <c r="AH119" s="21"/>
      <c r="AI119" s="21"/>
      <c r="AJ119" s="21"/>
      <c r="AK119" s="21"/>
      <c r="AL119" s="21"/>
      <c r="AM119" s="21"/>
      <c r="AN119" s="21"/>
    </row>
    <row r="120" spans="2:40" ht="14.25" customHeight="1" x14ac:dyDescent="0.2">
      <c r="B120" s="48"/>
      <c r="C120" s="49"/>
      <c r="D120" s="49"/>
      <c r="E120" s="49"/>
      <c r="F120" s="49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50"/>
      <c r="AA120" s="50"/>
      <c r="AB120" s="50"/>
      <c r="AC120" s="50"/>
      <c r="AD120" s="50"/>
      <c r="AE120" s="50"/>
      <c r="AF120" s="50"/>
      <c r="AG120" s="21"/>
      <c r="AH120" s="21"/>
      <c r="AI120" s="21"/>
      <c r="AJ120" s="21"/>
      <c r="AK120" s="21"/>
      <c r="AL120" s="21"/>
      <c r="AM120" s="21"/>
      <c r="AN120" s="21"/>
    </row>
    <row r="121" spans="2:40" ht="14.25" customHeight="1" x14ac:dyDescent="0.2">
      <c r="B121" s="48"/>
      <c r="C121" s="49"/>
      <c r="D121" s="49"/>
      <c r="E121" s="49"/>
      <c r="F121" s="49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50"/>
      <c r="AA121" s="50"/>
      <c r="AB121" s="50"/>
      <c r="AC121" s="50"/>
      <c r="AD121" s="50"/>
      <c r="AE121" s="50"/>
      <c r="AF121" s="50"/>
      <c r="AG121" s="21"/>
      <c r="AH121" s="21"/>
      <c r="AI121" s="21"/>
      <c r="AJ121" s="21"/>
      <c r="AK121" s="21"/>
      <c r="AL121" s="21"/>
      <c r="AM121" s="21"/>
      <c r="AN121" s="21"/>
    </row>
    <row r="122" spans="2:40" ht="14.25" customHeight="1" x14ac:dyDescent="0.2">
      <c r="B122" s="48"/>
      <c r="C122" s="49"/>
      <c r="D122" s="49"/>
      <c r="E122" s="49"/>
      <c r="F122" s="49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50"/>
      <c r="AA122" s="50"/>
      <c r="AB122" s="50"/>
      <c r="AC122" s="50"/>
      <c r="AD122" s="50"/>
      <c r="AE122" s="50"/>
      <c r="AF122" s="50"/>
      <c r="AG122" s="21"/>
      <c r="AH122" s="21"/>
      <c r="AI122" s="21"/>
      <c r="AJ122" s="21"/>
      <c r="AK122" s="21"/>
      <c r="AL122" s="21"/>
      <c r="AM122" s="21"/>
      <c r="AN122" s="21"/>
    </row>
    <row r="123" spans="2:40" ht="14.25" customHeight="1" x14ac:dyDescent="0.2">
      <c r="B123" s="48"/>
      <c r="C123" s="49"/>
      <c r="D123" s="49"/>
      <c r="E123" s="49"/>
      <c r="F123" s="49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50"/>
      <c r="AA123" s="50"/>
      <c r="AB123" s="50"/>
      <c r="AC123" s="50"/>
      <c r="AD123" s="50"/>
      <c r="AE123" s="50"/>
      <c r="AF123" s="50"/>
      <c r="AG123" s="21"/>
      <c r="AH123" s="21"/>
      <c r="AI123" s="21"/>
      <c r="AJ123" s="21"/>
      <c r="AK123" s="21"/>
      <c r="AL123" s="21"/>
      <c r="AM123" s="21"/>
      <c r="AN123" s="21"/>
    </row>
    <row r="124" spans="2:40" ht="14.25" customHeight="1" x14ac:dyDescent="0.2">
      <c r="B124" s="30"/>
      <c r="C124" s="31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2:40" ht="14.25" customHeight="1" x14ac:dyDescent="0.2">
      <c r="B125" s="30"/>
      <c r="C125" s="31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</row>
    <row r="126" spans="2:40" ht="14.25" customHeight="1" x14ac:dyDescent="0.2">
      <c r="B126" s="30"/>
      <c r="C126" s="31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</row>
    <row r="127" spans="2:40" ht="14.25" customHeight="1" x14ac:dyDescent="0.2">
      <c r="B127" s="30"/>
      <c r="C127" s="31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</row>
    <row r="128" spans="2:40" ht="14.25" customHeight="1" x14ac:dyDescent="0.2">
      <c r="B128" s="32"/>
      <c r="C128" s="33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27"/>
      <c r="S128" s="35"/>
      <c r="T128" s="35"/>
      <c r="U128" s="35"/>
      <c r="V128" s="35"/>
      <c r="W128" s="35"/>
      <c r="X128" s="35"/>
      <c r="Y128" s="28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</row>
    <row r="129" spans="2:40" ht="14.25" customHeight="1" x14ac:dyDescent="0.2">
      <c r="B129" s="30"/>
      <c r="C129" s="31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</row>
    <row r="130" spans="2:40" ht="14.25" customHeight="1" x14ac:dyDescent="0.2"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</row>
    <row r="131" spans="2:40" ht="14.25" customHeight="1" x14ac:dyDescent="0.2">
      <c r="B131" s="24"/>
      <c r="C131" s="36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7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</row>
    <row r="132" spans="2:40" ht="14.25" customHeight="1" x14ac:dyDescent="0.2">
      <c r="B132" s="39"/>
      <c r="C132" s="4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51"/>
      <c r="S132" s="38"/>
      <c r="T132" s="38"/>
      <c r="U132" s="38"/>
      <c r="V132" s="38"/>
      <c r="W132" s="38"/>
      <c r="X132" s="38"/>
      <c r="Y132" s="38"/>
      <c r="Z132" s="41"/>
      <c r="AA132" s="41"/>
      <c r="AB132" s="41"/>
      <c r="AC132" s="41"/>
      <c r="AD132" s="41"/>
      <c r="AE132" s="41"/>
      <c r="AF132" s="41"/>
      <c r="AG132" s="21"/>
      <c r="AH132" s="21"/>
      <c r="AI132" s="21"/>
      <c r="AJ132" s="21"/>
      <c r="AK132" s="21"/>
      <c r="AL132" s="21"/>
      <c r="AM132" s="21"/>
      <c r="AN132" s="21"/>
    </row>
    <row r="133" spans="2:40" ht="14.25" customHeight="1" x14ac:dyDescent="0.2"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52"/>
      <c r="S133" s="42"/>
      <c r="T133" s="42"/>
      <c r="U133" s="42"/>
      <c r="V133" s="42"/>
      <c r="W133" s="42"/>
      <c r="X133" s="42"/>
      <c r="Y133" s="42"/>
      <c r="Z133" s="45"/>
      <c r="AA133" s="45"/>
      <c r="AB133" s="45"/>
      <c r="AC133" s="45"/>
      <c r="AD133" s="45"/>
      <c r="AE133" s="45"/>
      <c r="AF133" s="45"/>
      <c r="AG133" s="21"/>
      <c r="AH133" s="21"/>
      <c r="AI133" s="21"/>
      <c r="AJ133" s="21"/>
      <c r="AK133" s="21"/>
      <c r="AL133" s="21"/>
      <c r="AM133" s="21"/>
      <c r="AN133" s="21"/>
    </row>
    <row r="134" spans="2:40" ht="14.25" customHeight="1" x14ac:dyDescent="0.25">
      <c r="B134" s="46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28"/>
      <c r="S134" s="42"/>
      <c r="T134" s="42"/>
      <c r="U134" s="42"/>
      <c r="V134" s="42"/>
      <c r="W134" s="42"/>
      <c r="X134" s="42"/>
      <c r="Y134" s="42"/>
      <c r="Z134" s="45"/>
      <c r="AA134" s="45"/>
      <c r="AB134" s="45"/>
      <c r="AC134" s="45"/>
      <c r="AD134" s="45"/>
      <c r="AE134" s="45"/>
      <c r="AF134" s="45"/>
      <c r="AG134" s="21"/>
      <c r="AH134" s="21"/>
      <c r="AI134" s="21"/>
      <c r="AJ134" s="21"/>
      <c r="AK134" s="21"/>
      <c r="AL134" s="21"/>
      <c r="AM134" s="21"/>
      <c r="AN134" s="21"/>
    </row>
    <row r="135" spans="2:40" ht="14.25" customHeight="1" x14ac:dyDescent="0.2"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53"/>
      <c r="S135" s="47"/>
      <c r="T135" s="47"/>
      <c r="U135" s="47"/>
      <c r="V135" s="47"/>
      <c r="W135" s="47"/>
      <c r="X135" s="47"/>
      <c r="Y135" s="47"/>
      <c r="Z135" s="50"/>
      <c r="AA135" s="50"/>
      <c r="AB135" s="50"/>
      <c r="AC135" s="50"/>
      <c r="AD135" s="50"/>
      <c r="AE135" s="50"/>
      <c r="AF135" s="50"/>
      <c r="AG135" s="21"/>
      <c r="AH135" s="21"/>
      <c r="AI135" s="21"/>
      <c r="AJ135" s="21"/>
      <c r="AK135" s="21"/>
      <c r="AL135" s="21"/>
      <c r="AM135" s="21"/>
      <c r="AN135" s="21"/>
    </row>
    <row r="136" spans="2:40" ht="14.25" customHeight="1" x14ac:dyDescent="0.2">
      <c r="B136" s="48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3"/>
      <c r="S136" s="47"/>
      <c r="T136" s="47"/>
      <c r="U136" s="47"/>
      <c r="V136" s="47"/>
      <c r="W136" s="47"/>
      <c r="X136" s="47"/>
      <c r="Y136" s="47"/>
      <c r="Z136" s="50"/>
      <c r="AA136" s="50"/>
      <c r="AB136" s="50"/>
      <c r="AC136" s="50"/>
      <c r="AD136" s="50"/>
      <c r="AE136" s="50"/>
      <c r="AF136" s="50"/>
      <c r="AG136" s="21"/>
      <c r="AH136" s="21"/>
      <c r="AI136" s="21"/>
      <c r="AJ136" s="21"/>
      <c r="AK136" s="21"/>
      <c r="AL136" s="21"/>
      <c r="AM136" s="21"/>
      <c r="AN136" s="21"/>
    </row>
    <row r="137" spans="2:40" ht="14.25" customHeight="1" x14ac:dyDescent="0.2">
      <c r="B137" s="48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53"/>
      <c r="S137" s="47"/>
      <c r="T137" s="47"/>
      <c r="U137" s="47"/>
      <c r="V137" s="47"/>
      <c r="W137" s="47"/>
      <c r="X137" s="47"/>
      <c r="Y137" s="47"/>
      <c r="Z137" s="50"/>
      <c r="AA137" s="50"/>
      <c r="AB137" s="50"/>
      <c r="AC137" s="50"/>
      <c r="AD137" s="50"/>
      <c r="AE137" s="50"/>
      <c r="AF137" s="50"/>
      <c r="AG137" s="21"/>
      <c r="AH137" s="21"/>
      <c r="AI137" s="21"/>
      <c r="AJ137" s="21"/>
      <c r="AK137" s="21"/>
      <c r="AL137" s="21"/>
      <c r="AM137" s="21"/>
      <c r="AN137" s="21"/>
    </row>
    <row r="138" spans="2:40" ht="14.25" customHeight="1" x14ac:dyDescent="0.2">
      <c r="B138" s="48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53"/>
      <c r="S138" s="47"/>
      <c r="T138" s="47"/>
      <c r="U138" s="47"/>
      <c r="V138" s="47"/>
      <c r="W138" s="47"/>
      <c r="X138" s="47"/>
      <c r="Y138" s="47"/>
      <c r="Z138" s="50"/>
      <c r="AA138" s="50"/>
      <c r="AB138" s="50"/>
      <c r="AC138" s="50"/>
      <c r="AD138" s="50"/>
      <c r="AE138" s="50"/>
      <c r="AF138" s="50"/>
      <c r="AG138" s="21"/>
      <c r="AH138" s="21"/>
      <c r="AI138" s="21"/>
      <c r="AJ138" s="21"/>
      <c r="AK138" s="21"/>
      <c r="AL138" s="21"/>
      <c r="AM138" s="21"/>
      <c r="AN138" s="21"/>
    </row>
    <row r="139" spans="2:40" ht="14.25" customHeight="1" x14ac:dyDescent="0.2"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53"/>
      <c r="S139" s="47"/>
      <c r="T139" s="47"/>
      <c r="U139" s="47"/>
      <c r="V139" s="47"/>
      <c r="W139" s="47"/>
      <c r="X139" s="47"/>
      <c r="Y139" s="47"/>
      <c r="Z139" s="50"/>
      <c r="AA139" s="50"/>
      <c r="AB139" s="50"/>
      <c r="AC139" s="50"/>
      <c r="AD139" s="50"/>
      <c r="AE139" s="50"/>
      <c r="AF139" s="50"/>
      <c r="AG139" s="21"/>
      <c r="AH139" s="21"/>
      <c r="AI139" s="21"/>
      <c r="AJ139" s="21"/>
      <c r="AK139" s="21"/>
      <c r="AL139" s="21"/>
      <c r="AM139" s="21"/>
      <c r="AN139" s="21"/>
    </row>
    <row r="140" spans="2:40" ht="14.25" customHeight="1" x14ac:dyDescent="0.2">
      <c r="B140" s="48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53"/>
      <c r="S140" s="47"/>
      <c r="T140" s="47"/>
      <c r="U140" s="47"/>
      <c r="V140" s="47"/>
      <c r="W140" s="47"/>
      <c r="X140" s="47"/>
      <c r="Y140" s="47"/>
      <c r="Z140" s="50"/>
      <c r="AA140" s="50"/>
      <c r="AB140" s="50"/>
      <c r="AC140" s="50"/>
      <c r="AD140" s="50"/>
      <c r="AE140" s="50"/>
      <c r="AF140" s="50"/>
      <c r="AG140" s="21"/>
      <c r="AH140" s="21"/>
      <c r="AI140" s="21"/>
      <c r="AJ140" s="21"/>
      <c r="AK140" s="21"/>
      <c r="AL140" s="21"/>
      <c r="AM140" s="21"/>
      <c r="AN140" s="21"/>
    </row>
    <row r="141" spans="2:40" ht="14.25" customHeight="1" x14ac:dyDescent="0.2">
      <c r="B141" s="48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53"/>
      <c r="S141" s="47"/>
      <c r="T141" s="47"/>
      <c r="U141" s="47"/>
      <c r="V141" s="47"/>
      <c r="W141" s="47"/>
      <c r="X141" s="47"/>
      <c r="Y141" s="47"/>
      <c r="Z141" s="50"/>
      <c r="AA141" s="50"/>
      <c r="AB141" s="50"/>
      <c r="AC141" s="50"/>
      <c r="AD141" s="50"/>
      <c r="AE141" s="50"/>
      <c r="AF141" s="50"/>
      <c r="AG141" s="21"/>
      <c r="AH141" s="21"/>
      <c r="AI141" s="21"/>
      <c r="AJ141" s="21"/>
      <c r="AK141" s="21"/>
      <c r="AL141" s="21"/>
      <c r="AM141" s="21"/>
      <c r="AN141" s="21"/>
    </row>
    <row r="142" spans="2:40" ht="14.25" customHeight="1" x14ac:dyDescent="0.2">
      <c r="B142" s="48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53"/>
      <c r="S142" s="47"/>
      <c r="T142" s="47"/>
      <c r="U142" s="47"/>
      <c r="V142" s="47"/>
      <c r="W142" s="47"/>
      <c r="X142" s="47"/>
      <c r="Y142" s="47"/>
      <c r="Z142" s="50"/>
      <c r="AA142" s="50"/>
      <c r="AB142" s="50"/>
      <c r="AC142" s="50"/>
      <c r="AD142" s="50"/>
      <c r="AE142" s="50"/>
      <c r="AF142" s="50"/>
      <c r="AG142" s="21"/>
      <c r="AH142" s="21"/>
      <c r="AI142" s="21"/>
      <c r="AJ142" s="21"/>
      <c r="AK142" s="21"/>
      <c r="AL142" s="21"/>
      <c r="AM142" s="21"/>
      <c r="AN142" s="21"/>
    </row>
    <row r="143" spans="2:40" ht="14.25" customHeight="1" x14ac:dyDescent="0.2"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53"/>
      <c r="S143" s="47"/>
      <c r="T143" s="47"/>
      <c r="U143" s="47"/>
      <c r="V143" s="47"/>
      <c r="W143" s="47"/>
      <c r="X143" s="47"/>
      <c r="Y143" s="47"/>
      <c r="Z143" s="50"/>
      <c r="AA143" s="50"/>
      <c r="AB143" s="50"/>
      <c r="AC143" s="50"/>
      <c r="AD143" s="50"/>
      <c r="AE143" s="50"/>
      <c r="AF143" s="50"/>
      <c r="AG143" s="21"/>
      <c r="AH143" s="21"/>
      <c r="AI143" s="21"/>
      <c r="AJ143" s="21"/>
      <c r="AK143" s="21"/>
      <c r="AL143" s="21"/>
      <c r="AM143" s="21"/>
      <c r="AN143" s="21"/>
    </row>
    <row r="144" spans="2:40" ht="14.25" customHeight="1" x14ac:dyDescent="0.2">
      <c r="B144" s="48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53"/>
      <c r="S144" s="47"/>
      <c r="T144" s="47"/>
      <c r="U144" s="47"/>
      <c r="V144" s="47"/>
      <c r="W144" s="47"/>
      <c r="X144" s="47"/>
      <c r="Y144" s="47"/>
      <c r="Z144" s="50"/>
      <c r="AA144" s="50"/>
      <c r="AB144" s="50"/>
      <c r="AC144" s="50"/>
      <c r="AD144" s="50"/>
      <c r="AE144" s="50"/>
      <c r="AF144" s="50"/>
      <c r="AG144" s="21"/>
      <c r="AH144" s="21"/>
      <c r="AI144" s="21"/>
      <c r="AJ144" s="21"/>
      <c r="AK144" s="21"/>
      <c r="AL144" s="21"/>
      <c r="AM144" s="21"/>
      <c r="AN144" s="21"/>
    </row>
    <row r="145" spans="2:40" ht="14.25" customHeight="1" x14ac:dyDescent="0.2">
      <c r="B145" s="48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53"/>
      <c r="S145" s="47"/>
      <c r="T145" s="47"/>
      <c r="U145" s="47"/>
      <c r="V145" s="47"/>
      <c r="W145" s="47"/>
      <c r="X145" s="47"/>
      <c r="Y145" s="47"/>
      <c r="Z145" s="50"/>
      <c r="AA145" s="50"/>
      <c r="AB145" s="50"/>
      <c r="AC145" s="50"/>
      <c r="AD145" s="50"/>
      <c r="AE145" s="50"/>
      <c r="AF145" s="50"/>
      <c r="AG145" s="21"/>
      <c r="AH145" s="21"/>
      <c r="AI145" s="21"/>
      <c r="AJ145" s="21"/>
      <c r="AK145" s="21"/>
      <c r="AL145" s="21"/>
      <c r="AM145" s="21"/>
      <c r="AN145" s="21"/>
    </row>
    <row r="146" spans="2:40" ht="14.25" customHeight="1" x14ac:dyDescent="0.2">
      <c r="B146" s="48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53"/>
      <c r="S146" s="47"/>
      <c r="T146" s="47"/>
      <c r="U146" s="47"/>
      <c r="V146" s="47"/>
      <c r="W146" s="47"/>
      <c r="X146" s="47"/>
      <c r="Y146" s="47"/>
      <c r="Z146" s="22"/>
      <c r="AA146" s="22"/>
      <c r="AB146" s="22"/>
      <c r="AC146" s="22"/>
      <c r="AD146" s="22"/>
      <c r="AE146" s="22"/>
      <c r="AF146" s="22"/>
    </row>
    <row r="147" spans="2:40" ht="14.25" customHeight="1" x14ac:dyDescent="0.2">
      <c r="B147" s="48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53"/>
      <c r="S147" s="47"/>
      <c r="T147" s="47"/>
      <c r="U147" s="47"/>
      <c r="V147" s="47"/>
      <c r="W147" s="47"/>
      <c r="X147" s="47"/>
      <c r="Y147" s="47"/>
      <c r="Z147" s="22"/>
      <c r="AA147" s="22"/>
      <c r="AB147" s="22"/>
      <c r="AC147" s="22"/>
      <c r="AD147" s="22"/>
      <c r="AE147" s="22"/>
      <c r="AF147" s="22"/>
    </row>
    <row r="148" spans="2:40" ht="14.25" customHeight="1" x14ac:dyDescent="0.2">
      <c r="B148" s="48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53"/>
      <c r="S148" s="47"/>
      <c r="T148" s="47"/>
      <c r="U148" s="47"/>
      <c r="V148" s="47"/>
      <c r="W148" s="47"/>
      <c r="X148" s="47"/>
      <c r="Y148" s="47"/>
      <c r="Z148" s="22"/>
      <c r="AA148" s="22"/>
      <c r="AB148" s="22"/>
      <c r="AC148" s="22"/>
      <c r="AD148" s="22"/>
      <c r="AE148" s="22"/>
      <c r="AF148" s="22"/>
    </row>
    <row r="149" spans="2:40" ht="14.25" customHeight="1" x14ac:dyDescent="0.2"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53"/>
      <c r="S149" s="47"/>
      <c r="T149" s="47"/>
      <c r="U149" s="47"/>
      <c r="V149" s="47"/>
      <c r="W149" s="47"/>
      <c r="X149" s="47"/>
      <c r="Y149" s="47"/>
      <c r="Z149" s="22"/>
      <c r="AA149" s="22"/>
      <c r="AB149" s="22"/>
      <c r="AC149" s="22"/>
      <c r="AD149" s="22"/>
      <c r="AE149" s="22"/>
      <c r="AF149" s="22"/>
    </row>
    <row r="150" spans="2:40" ht="14.25" customHeight="1" x14ac:dyDescent="0.2">
      <c r="B150" s="48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53"/>
      <c r="S150" s="47"/>
      <c r="T150" s="47"/>
      <c r="U150" s="47"/>
      <c r="V150" s="47"/>
      <c r="W150" s="47"/>
      <c r="X150" s="47"/>
      <c r="Y150" s="47"/>
      <c r="Z150" s="22"/>
      <c r="AA150" s="22"/>
      <c r="AB150" s="22"/>
      <c r="AC150" s="22"/>
      <c r="AD150" s="22"/>
      <c r="AE150" s="22"/>
      <c r="AF150" s="22"/>
    </row>
    <row r="151" spans="2:40" ht="14.25" customHeight="1" x14ac:dyDescent="0.2"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53"/>
      <c r="S151" s="47"/>
      <c r="T151" s="47"/>
      <c r="U151" s="47"/>
      <c r="V151" s="47"/>
      <c r="W151" s="47"/>
      <c r="X151" s="47"/>
      <c r="Y151" s="47"/>
      <c r="Z151" s="22"/>
      <c r="AA151" s="22"/>
      <c r="AB151" s="22"/>
      <c r="AC151" s="22"/>
      <c r="AD151" s="22"/>
      <c r="AE151" s="22"/>
      <c r="AF151" s="22"/>
    </row>
    <row r="152" spans="2:40" ht="14.25" customHeight="1" x14ac:dyDescent="0.2"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53"/>
      <c r="S152" s="47"/>
      <c r="T152" s="47"/>
      <c r="U152" s="47"/>
      <c r="V152" s="47"/>
      <c r="W152" s="47"/>
      <c r="X152" s="47"/>
      <c r="Y152" s="47"/>
      <c r="Z152" s="22"/>
      <c r="AA152" s="22"/>
      <c r="AB152" s="22"/>
      <c r="AC152" s="22"/>
      <c r="AD152" s="22"/>
      <c r="AE152" s="22"/>
      <c r="AF152" s="22"/>
    </row>
    <row r="153" spans="2:40" ht="14.25" customHeight="1" x14ac:dyDescent="0.2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3"/>
      <c r="S153" s="47"/>
      <c r="T153" s="47"/>
      <c r="U153" s="47"/>
      <c r="V153" s="47"/>
      <c r="W153" s="47"/>
      <c r="X153" s="47"/>
      <c r="Y153" s="47"/>
      <c r="Z153" s="22"/>
      <c r="AA153" s="22"/>
      <c r="AB153" s="22"/>
      <c r="AC153" s="22"/>
      <c r="AD153" s="22"/>
      <c r="AE153" s="22"/>
      <c r="AF153" s="22"/>
    </row>
    <row r="154" spans="2:40" ht="14.25" customHeight="1" x14ac:dyDescent="0.2"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53"/>
      <c r="S154" s="47"/>
      <c r="T154" s="47"/>
      <c r="U154" s="47"/>
      <c r="V154" s="47"/>
      <c r="W154" s="47"/>
      <c r="X154" s="47"/>
      <c r="Y154" s="47"/>
      <c r="Z154" s="22"/>
      <c r="AA154" s="22"/>
      <c r="AB154" s="22"/>
      <c r="AC154" s="22"/>
      <c r="AD154" s="22"/>
      <c r="AE154" s="22"/>
      <c r="AF154" s="22"/>
    </row>
    <row r="155" spans="2:40" ht="14.25" customHeight="1" x14ac:dyDescent="0.2">
      <c r="B155" s="48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3"/>
      <c r="S155" s="47"/>
      <c r="T155" s="47"/>
      <c r="U155" s="47"/>
      <c r="V155" s="47"/>
      <c r="W155" s="47"/>
      <c r="X155" s="47"/>
      <c r="Y155" s="47"/>
      <c r="Z155" s="22"/>
      <c r="AA155" s="22"/>
      <c r="AB155" s="22"/>
      <c r="AC155" s="22"/>
      <c r="AD155" s="22"/>
      <c r="AE155" s="22"/>
      <c r="AF155" s="22"/>
    </row>
    <row r="156" spans="2:40" ht="14.25" customHeight="1" x14ac:dyDescent="0.2">
      <c r="B156" s="48"/>
      <c r="C156" s="31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 spans="2:40" ht="14.25" customHeight="1" x14ac:dyDescent="0.2">
      <c r="B157" s="30"/>
      <c r="C157" s="31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spans="2:40" ht="14.25" customHeight="1" x14ac:dyDescent="0.2">
      <c r="B158" s="30"/>
      <c r="C158" s="31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spans="2:40" ht="14.25" customHeight="1" x14ac:dyDescent="0.2">
      <c r="B159" s="30"/>
      <c r="C159" s="31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2:40" ht="14.25" customHeight="1" x14ac:dyDescent="0.2">
      <c r="B160" s="30"/>
      <c r="C160" s="31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2:25" ht="14.25" customHeight="1" x14ac:dyDescent="0.2">
      <c r="B161" s="30"/>
      <c r="C161" s="31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2:25" ht="14.25" customHeight="1" x14ac:dyDescent="0.2">
      <c r="B162" s="30"/>
      <c r="C162" s="31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spans="2:25" ht="14.25" customHeight="1" x14ac:dyDescent="0.2">
      <c r="B163" s="30"/>
      <c r="C163" s="31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 spans="2:25" ht="14.25" customHeight="1" x14ac:dyDescent="0.2">
      <c r="B164" s="30"/>
      <c r="C164" s="31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 spans="2:25" ht="14.25" customHeight="1" x14ac:dyDescent="0.2">
      <c r="B165" s="30"/>
      <c r="C165" s="31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 spans="2:25" ht="14.25" customHeight="1" x14ac:dyDescent="0.2">
      <c r="B166" s="30"/>
      <c r="C166" s="31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 spans="2:25" ht="14.25" customHeight="1" x14ac:dyDescent="0.2"/>
    <row r="168" spans="2:25" ht="14.25" customHeight="1" x14ac:dyDescent="0.2"/>
    <row r="169" spans="2:25" ht="14.25" customHeight="1" x14ac:dyDescent="0.2"/>
    <row r="170" spans="2:25" ht="14.25" customHeight="1" x14ac:dyDescent="0.2"/>
    <row r="171" spans="2:25" ht="14.25" customHeight="1" x14ac:dyDescent="0.2"/>
    <row r="172" spans="2:25" ht="14.25" customHeight="1" x14ac:dyDescent="0.2"/>
    <row r="173" spans="2:25" ht="14.25" customHeight="1" x14ac:dyDescent="0.2"/>
    <row r="174" spans="2:25" ht="14.25" customHeight="1" x14ac:dyDescent="0.2"/>
    <row r="175" spans="2:25" ht="14.25" customHeight="1" x14ac:dyDescent="0.2"/>
    <row r="176" spans="2:25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</sheetData>
  <mergeCells count="11">
    <mergeCell ref="B98:Y98"/>
    <mergeCell ref="B130:Y130"/>
    <mergeCell ref="C2:K2"/>
    <mergeCell ref="C29:R29"/>
    <mergeCell ref="C31:R31"/>
    <mergeCell ref="C35:R35"/>
    <mergeCell ref="C37:R37"/>
    <mergeCell ref="C39:R39"/>
    <mergeCell ref="C41:R41"/>
    <mergeCell ref="C43:R43"/>
    <mergeCell ref="C33:R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B2:AI92"/>
  <sheetViews>
    <sheetView showGridLines="0" zoomScaleNormal="100" workbookViewId="0">
      <selection activeCell="C2" sqref="C2:L2"/>
    </sheetView>
  </sheetViews>
  <sheetFormatPr defaultRowHeight="12.75" x14ac:dyDescent="0.2"/>
  <cols>
    <col min="1" max="1" width="3.28515625" style="72" customWidth="1"/>
    <col min="2" max="2" width="19" style="72" bestFit="1" customWidth="1"/>
    <col min="3" max="17" width="7" style="72" customWidth="1"/>
    <col min="18" max="19" width="8.5703125" style="72" customWidth="1"/>
    <col min="20" max="20" width="13.140625" style="72" bestFit="1" customWidth="1"/>
    <col min="21" max="25" width="11.42578125" style="72" customWidth="1"/>
    <col min="26" max="26" width="7.140625" style="72" customWidth="1"/>
    <col min="27" max="16384" width="9.140625" style="72"/>
  </cols>
  <sheetData>
    <row r="2" spans="2:35" ht="14.25" x14ac:dyDescent="0.2">
      <c r="B2" s="26" t="s">
        <v>18</v>
      </c>
      <c r="C2" s="161" t="s">
        <v>19</v>
      </c>
      <c r="D2" s="161"/>
      <c r="E2" s="161"/>
      <c r="F2" s="161"/>
      <c r="G2" s="161"/>
      <c r="H2" s="161"/>
      <c r="I2" s="161"/>
      <c r="J2" s="161"/>
      <c r="K2" s="161"/>
      <c r="L2" s="161"/>
      <c r="M2" s="50"/>
      <c r="N2" s="50"/>
    </row>
    <row r="3" spans="2:35" ht="14.25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50"/>
      <c r="Q3" s="73"/>
      <c r="R3" s="73"/>
      <c r="S3" s="73"/>
    </row>
    <row r="4" spans="2:35" ht="14.25" customHeight="1" x14ac:dyDescent="0.2">
      <c r="B4" s="26" t="s">
        <v>20</v>
      </c>
      <c r="C4" s="162" t="s">
        <v>21</v>
      </c>
      <c r="D4" s="162"/>
      <c r="E4" s="74"/>
      <c r="F4" s="74"/>
      <c r="G4" s="74"/>
      <c r="H4" s="74"/>
      <c r="M4" s="165" t="str">
        <f>VLOOKUP($C$4,$B$48:$D$68,3,0)</f>
        <v>* This data is only published bi-annually.</v>
      </c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56"/>
    </row>
    <row r="5" spans="2:35" ht="14.25" x14ac:dyDescent="0.2">
      <c r="B5" s="26"/>
      <c r="C5" s="26"/>
      <c r="D5" s="26"/>
      <c r="E5" s="74"/>
      <c r="F5" s="74"/>
      <c r="G5" s="74"/>
      <c r="H5" s="74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56"/>
    </row>
    <row r="6" spans="2:35" ht="14.25" x14ac:dyDescent="0.2">
      <c r="C6" s="164" t="str">
        <f>"Target for Service Level (applicable from " &amp; VLOOKUP($C$4,$B$48:$F$68,5,0) &amp; "): " &amp; TEXT(VLOOKUP($C$4,$B$48:$F$68,4,0),"0%")</f>
        <v>Target for Service Level (applicable from February 2015): 75%</v>
      </c>
      <c r="D6" s="164"/>
      <c r="E6" s="164"/>
      <c r="F6" s="164"/>
      <c r="G6" s="164"/>
      <c r="H6" s="164"/>
      <c r="I6" s="164"/>
      <c r="J6" s="164"/>
      <c r="K6" s="164"/>
      <c r="L6" s="164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56"/>
    </row>
    <row r="7" spans="2:35" x14ac:dyDescent="0.2"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56"/>
    </row>
    <row r="8" spans="2:35" ht="33.75" customHeight="1" x14ac:dyDescent="0.2">
      <c r="B8" s="62" t="s">
        <v>22</v>
      </c>
      <c r="C8" s="158" t="str">
        <f>"National CRC Performance of " &amp; $C$4 &amp; " by month. England and Wales."</f>
        <v>National CRC Performance of SCH9 AA by month. England and Wales.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T8" s="62" t="s">
        <v>23</v>
      </c>
      <c r="U8" s="163" t="str">
        <f>B42&amp;" Performance of "&amp;$C$4&amp;" by quarter. England and Wales."</f>
        <v>National (all CRCs) Performance of SCH9 AA by quarter. England and Wales.</v>
      </c>
      <c r="V8" s="163"/>
      <c r="W8" s="163"/>
      <c r="X8" s="163"/>
      <c r="Y8" s="163"/>
      <c r="Z8" s="163"/>
      <c r="AA8" s="163"/>
      <c r="AB8" s="75"/>
      <c r="AC8" s="75"/>
      <c r="AD8" s="75"/>
      <c r="AE8" s="75"/>
      <c r="AF8" s="75"/>
      <c r="AG8" s="75"/>
      <c r="AH8" s="75"/>
      <c r="AI8" s="75"/>
    </row>
    <row r="9" spans="2:35" x14ac:dyDescent="0.2">
      <c r="Q9" s="73"/>
      <c r="V9" s="76"/>
    </row>
    <row r="10" spans="2:35" s="67" customFormat="1" ht="21" customHeight="1" x14ac:dyDescent="0.25">
      <c r="B10" s="77"/>
      <c r="C10" s="78">
        <f>'CRC National'!D4</f>
        <v>42461</v>
      </c>
      <c r="D10" s="78">
        <f>'CRC National'!E4</f>
        <v>42491</v>
      </c>
      <c r="E10" s="78">
        <f>'CRC National'!F4</f>
        <v>42522</v>
      </c>
      <c r="F10" s="78">
        <f>'CRC National'!G4</f>
        <v>42552</v>
      </c>
      <c r="G10" s="78">
        <f>'CRC National'!H4</f>
        <v>42583</v>
      </c>
      <c r="H10" s="78">
        <f>'CRC National'!I4</f>
        <v>42614</v>
      </c>
      <c r="I10" s="78">
        <f>'CRC National'!J4</f>
        <v>42644</v>
      </c>
      <c r="J10" s="78">
        <f>'CRC National'!K4</f>
        <v>42675</v>
      </c>
      <c r="K10" s="78">
        <f>'CRC National'!L4</f>
        <v>42705</v>
      </c>
      <c r="L10" s="78">
        <f>'CRC National'!M4</f>
        <v>42736</v>
      </c>
      <c r="M10" s="78">
        <f>'CRC National'!N4</f>
        <v>42767</v>
      </c>
      <c r="N10" s="78">
        <f>'CRC National'!O4</f>
        <v>42795</v>
      </c>
      <c r="O10" s="78">
        <f>'CRC National'!P4</f>
        <v>42826</v>
      </c>
      <c r="P10" s="78">
        <f>'CRC National'!Q4</f>
        <v>42856</v>
      </c>
      <c r="Q10" s="78">
        <f>'CRC National'!R4</f>
        <v>42887</v>
      </c>
      <c r="T10" s="77"/>
      <c r="U10" s="79" t="s">
        <v>24</v>
      </c>
      <c r="V10" s="79" t="s">
        <v>25</v>
      </c>
      <c r="W10" s="79" t="s">
        <v>26</v>
      </c>
      <c r="X10" s="79" t="s">
        <v>125</v>
      </c>
      <c r="Y10" s="79" t="s">
        <v>126</v>
      </c>
      <c r="Z10" s="80"/>
    </row>
    <row r="11" spans="2:35" ht="29.25" customHeight="1" x14ac:dyDescent="0.2">
      <c r="B11" s="81" t="str">
        <f>$C$4</f>
        <v>SCH9 AA</v>
      </c>
      <c r="C11" s="82" t="str">
        <f>IF(ISNA(C12),"-",C12)</f>
        <v>-</v>
      </c>
      <c r="D11" s="82">
        <f t="shared" ref="D11:Q11" si="0">IF(ISNA(D12),"-",D12)</f>
        <v>0.78800000000000003</v>
      </c>
      <c r="E11" s="82" t="str">
        <f t="shared" si="0"/>
        <v>-</v>
      </c>
      <c r="F11" s="82" t="str">
        <f t="shared" si="0"/>
        <v>-</v>
      </c>
      <c r="G11" s="82" t="str">
        <f t="shared" si="0"/>
        <v>-</v>
      </c>
      <c r="H11" s="82" t="str">
        <f t="shared" si="0"/>
        <v>-</v>
      </c>
      <c r="I11" s="82" t="str">
        <f t="shared" si="0"/>
        <v>-</v>
      </c>
      <c r="J11" s="82">
        <f t="shared" si="0"/>
        <v>0.77</v>
      </c>
      <c r="K11" s="82" t="str">
        <f t="shared" si="0"/>
        <v>-</v>
      </c>
      <c r="L11" s="82" t="str">
        <f t="shared" si="0"/>
        <v>-</v>
      </c>
      <c r="M11" s="82" t="str">
        <f t="shared" si="0"/>
        <v>-</v>
      </c>
      <c r="N11" s="82" t="str">
        <f t="shared" si="0"/>
        <v>-</v>
      </c>
      <c r="O11" s="82" t="str">
        <f t="shared" si="0"/>
        <v>-</v>
      </c>
      <c r="P11" s="82">
        <f t="shared" si="0"/>
        <v>0.79100000000000004</v>
      </c>
      <c r="Q11" s="82" t="str">
        <f t="shared" si="0"/>
        <v>-</v>
      </c>
      <c r="T11" s="81" t="str">
        <f>$C$4</f>
        <v>SCH9 AA</v>
      </c>
      <c r="U11" s="82">
        <f ca="1">U13</f>
        <v>0.78800000000000003</v>
      </c>
      <c r="V11" s="82" t="str">
        <f t="shared" ref="V11:Y11" ca="1" si="1">V13</f>
        <v>-</v>
      </c>
      <c r="W11" s="82">
        <f t="shared" ca="1" si="1"/>
        <v>0.77</v>
      </c>
      <c r="X11" s="82" t="str">
        <f t="shared" ca="1" si="1"/>
        <v>-</v>
      </c>
      <c r="Y11" s="82">
        <f t="shared" ca="1" si="1"/>
        <v>0.79100000000000004</v>
      </c>
      <c r="Z11" s="82"/>
      <c r="AB11" s="83"/>
    </row>
    <row r="12" spans="2:35" x14ac:dyDescent="0.2">
      <c r="C12" s="84" t="e">
        <f>IF(OR(RIGHT(C$13,3)="(r)",RIGHT(C$13,1)="*"),LEFT(C$13,5)*1,IF(C$13="-",NA(),C$13))</f>
        <v>#N/A</v>
      </c>
      <c r="D12" s="84">
        <f t="shared" ref="D12:Q12" si="2">IF(OR(RIGHT(D$13,3)="(r)",RIGHT(D$13,1)="*"),LEFT(D$13,5)*1,IF(D$13="-",NA(),D$13))</f>
        <v>0.78800000000000003</v>
      </c>
      <c r="E12" s="84" t="e">
        <f t="shared" si="2"/>
        <v>#N/A</v>
      </c>
      <c r="F12" s="84" t="e">
        <f t="shared" si="2"/>
        <v>#N/A</v>
      </c>
      <c r="G12" s="84" t="e">
        <f t="shared" si="2"/>
        <v>#N/A</v>
      </c>
      <c r="H12" s="84" t="e">
        <f t="shared" si="2"/>
        <v>#N/A</v>
      </c>
      <c r="I12" s="84" t="e">
        <f t="shared" si="2"/>
        <v>#N/A</v>
      </c>
      <c r="J12" s="84">
        <f t="shared" si="2"/>
        <v>0.77</v>
      </c>
      <c r="K12" s="84" t="e">
        <f t="shared" si="2"/>
        <v>#N/A</v>
      </c>
      <c r="L12" s="84" t="e">
        <f t="shared" si="2"/>
        <v>#N/A</v>
      </c>
      <c r="M12" s="84" t="e">
        <f t="shared" si="2"/>
        <v>#N/A</v>
      </c>
      <c r="N12" s="84" t="e">
        <f t="shared" si="2"/>
        <v>#N/A</v>
      </c>
      <c r="O12" s="84" t="e">
        <f t="shared" si="2"/>
        <v>#N/A</v>
      </c>
      <c r="P12" s="84">
        <f t="shared" si="2"/>
        <v>0.79100000000000004</v>
      </c>
      <c r="Q12" s="84" t="e">
        <f t="shared" si="2"/>
        <v>#N/A</v>
      </c>
      <c r="T12" s="85"/>
      <c r="U12" s="141">
        <f ca="1">IF(OR(RIGHT(U$13,3)="(r)",RIGHT(U$13,1)="*"),LEFT(U$13,5)*1,IF(U$13="-",NA(),U$13))</f>
        <v>0.78800000000000003</v>
      </c>
      <c r="V12" s="141" t="e">
        <f t="shared" ref="V12:Y12" ca="1" si="3">IF(OR(RIGHT(V$13,3)="(r)",RIGHT(V$13,1)="*"),LEFT(V$13,5)*1,IF(V$13="-",NA(),V$13))</f>
        <v>#N/A</v>
      </c>
      <c r="W12" s="141">
        <f t="shared" ca="1" si="3"/>
        <v>0.77</v>
      </c>
      <c r="X12" s="141" t="e">
        <f t="shared" ca="1" si="3"/>
        <v>#N/A</v>
      </c>
      <c r="Y12" s="141">
        <f t="shared" ca="1" si="3"/>
        <v>0.79100000000000004</v>
      </c>
      <c r="Z12" s="86"/>
    </row>
    <row r="13" spans="2:35" x14ac:dyDescent="0.2">
      <c r="C13" s="84" t="str">
        <f>INDEX('CRC National'!D:D,MATCH($B$11,$B$48:$B$68,0)+5)</f>
        <v>-</v>
      </c>
      <c r="D13" s="84">
        <f>INDEX('CRC National'!E:E,MATCH($B$11,$B$48:$B$68,0)+5)</f>
        <v>0.78800000000000003</v>
      </c>
      <c r="E13" s="84" t="str">
        <f>INDEX('CRC National'!F:F,MATCH($B$11,$B$48:$B$68,0)+5)</f>
        <v>-</v>
      </c>
      <c r="F13" s="84" t="str">
        <f>INDEX('CRC National'!G:G,MATCH($B$11,$B$48:$B$68,0)+5)</f>
        <v>-</v>
      </c>
      <c r="G13" s="84" t="str">
        <f>INDEX('CRC National'!H:H,MATCH($B$11,$B$48:$B$68,0)+5)</f>
        <v>-</v>
      </c>
      <c r="H13" s="84" t="str">
        <f>INDEX('CRC National'!I:I,MATCH($B$11,$B$48:$B$68,0)+5)</f>
        <v>-</v>
      </c>
      <c r="I13" s="84" t="str">
        <f>INDEX('CRC National'!J:J,MATCH($B$11,$B$48:$B$68,0)+5)</f>
        <v>-</v>
      </c>
      <c r="J13" s="84">
        <f>INDEX('CRC National'!K:K,MATCH($B$11,$B$48:$B$68,0)+5)</f>
        <v>0.77</v>
      </c>
      <c r="K13" s="84" t="str">
        <f>INDEX('CRC National'!L:L,MATCH($B$11,$B$48:$B$68,0)+5)</f>
        <v>-</v>
      </c>
      <c r="L13" s="84" t="str">
        <f>INDEX('CRC National'!M:M,MATCH($B$11,$B$48:$B$68,0)+5)</f>
        <v>-</v>
      </c>
      <c r="M13" s="84" t="str">
        <f>INDEX('CRC National'!N:N,MATCH($B$11,$B$48:$B$68,0)+5)</f>
        <v>-</v>
      </c>
      <c r="N13" s="84" t="str">
        <f>INDEX('CRC National'!O:O,MATCH($B$11,$B$48:$B$68,0)+5)</f>
        <v>-</v>
      </c>
      <c r="O13" s="84" t="str">
        <f>INDEX('CRC National'!P:P,MATCH($B$11,$B$48:$B$68,0)+5)</f>
        <v>-</v>
      </c>
      <c r="P13" s="84">
        <f>INDEX('CRC National'!Q:Q,MATCH($B$11,$B$48:$B$68,0)+5)</f>
        <v>0.79100000000000004</v>
      </c>
      <c r="Q13" s="84" t="str">
        <f>INDEX('CRC National'!R:R,MATCH($B$11,$B$48:$B$68,0)+5)</f>
        <v>-</v>
      </c>
      <c r="T13" s="85"/>
      <c r="U13" s="142">
        <f ca="1">INDEX(INDIRECT("'" &amp; $B$45 &amp; "'!D:H"),MATCH($B$42,$B$71:$B$92,0)+8,MATCH(U$10,INDIRECT("'" &amp; $B$45 &amp; "'!D6:H6"),0))</f>
        <v>0.78800000000000003</v>
      </c>
      <c r="V13" s="142" t="str">
        <f t="shared" ref="V13:Y13" ca="1" si="4">INDEX(INDIRECT("'" &amp; $B$45 &amp; "'!D:H"),MATCH($B$42,$B$71:$B$92,0)+8,MATCH(V$10,INDIRECT("'" &amp; $B$45 &amp; "'!D6:H6"),0))</f>
        <v>-</v>
      </c>
      <c r="W13" s="142">
        <f t="shared" ca="1" si="4"/>
        <v>0.77</v>
      </c>
      <c r="X13" s="142" t="str">
        <f t="shared" ca="1" si="4"/>
        <v>-</v>
      </c>
      <c r="Y13" s="142">
        <f t="shared" ca="1" si="4"/>
        <v>0.79100000000000004</v>
      </c>
      <c r="Z13" s="86"/>
    </row>
    <row r="29" spans="5:5" x14ac:dyDescent="0.2">
      <c r="E29" s="87"/>
    </row>
    <row r="42" spans="2:6" hidden="1" x14ac:dyDescent="0.2">
      <c r="B42" s="76" t="str">
        <f>$C$2</f>
        <v>National (all CRCs)</v>
      </c>
    </row>
    <row r="43" spans="2:6" hidden="1" x14ac:dyDescent="0.2">
      <c r="B43" s="76" t="str">
        <f>VLOOKUP($B$42,$B$71:$C$92,2,0)</f>
        <v>National</v>
      </c>
    </row>
    <row r="44" spans="2:6" hidden="1" x14ac:dyDescent="0.2">
      <c r="B44" s="76" t="str">
        <f>IF(LEFT($B$42,3)="Nat",$B$42,("   " &amp; $B$42))</f>
        <v>National (all CRCs)</v>
      </c>
    </row>
    <row r="45" spans="2:6" hidden="1" x14ac:dyDescent="0.2">
      <c r="B45" s="88" t="str">
        <f>VLOOKUP($C$4,$B$48:$C$68,2,0)</f>
        <v>AM_A</v>
      </c>
    </row>
    <row r="46" spans="2:6" hidden="1" x14ac:dyDescent="0.2"/>
    <row r="47" spans="2:6" hidden="1" x14ac:dyDescent="0.2">
      <c r="B47" s="88" t="s">
        <v>27</v>
      </c>
      <c r="C47" s="88" t="s">
        <v>28</v>
      </c>
      <c r="D47" s="88" t="s">
        <v>114</v>
      </c>
      <c r="E47" s="72" t="s">
        <v>118</v>
      </c>
      <c r="F47" s="72" t="s">
        <v>119</v>
      </c>
    </row>
    <row r="48" spans="2:6" hidden="1" x14ac:dyDescent="0.2">
      <c r="B48" s="72" t="s">
        <v>21</v>
      </c>
      <c r="C48" s="72" t="s">
        <v>29</v>
      </c>
      <c r="D48" s="72" t="s">
        <v>108</v>
      </c>
      <c r="E48" s="72">
        <v>0.75</v>
      </c>
      <c r="F48" s="72" t="s">
        <v>116</v>
      </c>
    </row>
    <row r="49" spans="2:6" hidden="1" x14ac:dyDescent="0.2">
      <c r="B49" s="72" t="s">
        <v>109</v>
      </c>
      <c r="C49" s="72" t="s">
        <v>110</v>
      </c>
      <c r="D49" s="72" t="s">
        <v>256</v>
      </c>
      <c r="E49" s="72">
        <v>1</v>
      </c>
      <c r="F49" s="72" t="s">
        <v>116</v>
      </c>
    </row>
    <row r="50" spans="2:6" hidden="1" x14ac:dyDescent="0.2">
      <c r="B50" s="72" t="s">
        <v>30</v>
      </c>
      <c r="C50" s="72" t="s">
        <v>31</v>
      </c>
      <c r="D50" s="72" t="s">
        <v>257</v>
      </c>
      <c r="E50" s="72">
        <v>0.9</v>
      </c>
      <c r="F50" s="72" t="s">
        <v>116</v>
      </c>
    </row>
    <row r="51" spans="2:6" hidden="1" x14ac:dyDescent="0.2">
      <c r="B51" s="72" t="s">
        <v>111</v>
      </c>
      <c r="C51" s="72" t="s">
        <v>112</v>
      </c>
      <c r="D51" s="72" t="s">
        <v>113</v>
      </c>
      <c r="E51" s="72">
        <v>0.9</v>
      </c>
      <c r="F51" s="72" t="s">
        <v>116</v>
      </c>
    </row>
    <row r="52" spans="2:6" hidden="1" x14ac:dyDescent="0.2">
      <c r="B52" s="72" t="s">
        <v>32</v>
      </c>
      <c r="C52" s="72" t="s">
        <v>33</v>
      </c>
      <c r="D52" s="72" t="s">
        <v>115</v>
      </c>
      <c r="E52" s="72">
        <v>0.95</v>
      </c>
      <c r="F52" s="72" t="s">
        <v>116</v>
      </c>
    </row>
    <row r="53" spans="2:6" hidden="1" x14ac:dyDescent="0.2">
      <c r="B53" s="72" t="s">
        <v>34</v>
      </c>
      <c r="C53" s="72" t="s">
        <v>35</v>
      </c>
      <c r="D53" s="72" t="s">
        <v>115</v>
      </c>
      <c r="E53" s="72">
        <v>0.95</v>
      </c>
      <c r="F53" s="72" t="s">
        <v>116</v>
      </c>
    </row>
    <row r="54" spans="2:6" hidden="1" x14ac:dyDescent="0.2">
      <c r="B54" s="72" t="s">
        <v>36</v>
      </c>
      <c r="C54" s="72" t="s">
        <v>37</v>
      </c>
      <c r="D54" s="72" t="s">
        <v>115</v>
      </c>
      <c r="E54" s="72">
        <v>0.97</v>
      </c>
      <c r="F54" s="72" t="s">
        <v>117</v>
      </c>
    </row>
    <row r="55" spans="2:6" hidden="1" x14ac:dyDescent="0.2">
      <c r="B55" s="72" t="s">
        <v>38</v>
      </c>
      <c r="C55" s="72" t="s">
        <v>39</v>
      </c>
      <c r="D55" s="72" t="s">
        <v>115</v>
      </c>
      <c r="E55" s="72">
        <v>0.97</v>
      </c>
      <c r="F55" s="72" t="s">
        <v>117</v>
      </c>
    </row>
    <row r="56" spans="2:6" hidden="1" x14ac:dyDescent="0.2">
      <c r="B56" s="72" t="s">
        <v>40</v>
      </c>
      <c r="C56" s="72" t="s">
        <v>41</v>
      </c>
      <c r="D56" s="72" t="s">
        <v>236</v>
      </c>
      <c r="E56" s="72">
        <v>0.97</v>
      </c>
      <c r="F56" s="72" t="s">
        <v>117</v>
      </c>
    </row>
    <row r="57" spans="2:6" hidden="1" x14ac:dyDescent="0.2">
      <c r="B57" s="72" t="s">
        <v>42</v>
      </c>
      <c r="C57" s="72" t="s">
        <v>43</v>
      </c>
      <c r="D57" s="72" t="s">
        <v>237</v>
      </c>
      <c r="E57" s="72">
        <v>0.97</v>
      </c>
      <c r="F57" s="72" t="s">
        <v>117</v>
      </c>
    </row>
    <row r="58" spans="2:6" hidden="1" x14ac:dyDescent="0.2">
      <c r="B58" s="72" t="s">
        <v>44</v>
      </c>
      <c r="C58" s="72" t="s">
        <v>45</v>
      </c>
      <c r="D58" s="72" t="s">
        <v>115</v>
      </c>
      <c r="E58" s="72">
        <v>0.97</v>
      </c>
      <c r="F58" s="72" t="s">
        <v>117</v>
      </c>
    </row>
    <row r="59" spans="2:6" hidden="1" x14ac:dyDescent="0.2">
      <c r="B59" s="72" t="s">
        <v>46</v>
      </c>
      <c r="C59" s="72" t="s">
        <v>47</v>
      </c>
      <c r="D59" s="72" t="s">
        <v>115</v>
      </c>
      <c r="E59" s="72">
        <v>0.75</v>
      </c>
      <c r="F59" s="72" t="s">
        <v>117</v>
      </c>
    </row>
    <row r="60" spans="2:6" hidden="1" x14ac:dyDescent="0.2">
      <c r="B60" s="72" t="s">
        <v>48</v>
      </c>
      <c r="C60" s="72" t="s">
        <v>49</v>
      </c>
      <c r="D60" s="72" t="s">
        <v>115</v>
      </c>
      <c r="E60" s="72">
        <v>0.99</v>
      </c>
      <c r="F60" s="72" t="s">
        <v>116</v>
      </c>
    </row>
    <row r="61" spans="2:6" hidden="1" x14ac:dyDescent="0.2">
      <c r="B61" s="72" t="s">
        <v>50</v>
      </c>
      <c r="C61" s="72" t="s">
        <v>51</v>
      </c>
      <c r="D61" s="72" t="s">
        <v>115</v>
      </c>
      <c r="E61" s="72">
        <v>0.75</v>
      </c>
      <c r="F61" s="72" t="s">
        <v>116</v>
      </c>
    </row>
    <row r="62" spans="2:6" hidden="1" x14ac:dyDescent="0.2">
      <c r="B62" s="72" t="s">
        <v>52</v>
      </c>
      <c r="C62" s="72" t="s">
        <v>53</v>
      </c>
      <c r="D62" s="72" t="s">
        <v>115</v>
      </c>
      <c r="E62" s="72">
        <v>0.65</v>
      </c>
      <c r="F62" s="72" t="s">
        <v>116</v>
      </c>
    </row>
    <row r="63" spans="2:6" hidden="1" x14ac:dyDescent="0.2">
      <c r="B63" s="72" t="s">
        <v>54</v>
      </c>
      <c r="C63" s="72" t="s">
        <v>55</v>
      </c>
      <c r="D63" s="72" t="s">
        <v>235</v>
      </c>
      <c r="E63" s="72">
        <v>0.9</v>
      </c>
      <c r="F63" s="72" t="s">
        <v>117</v>
      </c>
    </row>
    <row r="64" spans="2:6" hidden="1" x14ac:dyDescent="0.2">
      <c r="B64" s="72" t="s">
        <v>56</v>
      </c>
      <c r="C64" s="72" t="s">
        <v>57</v>
      </c>
      <c r="D64" s="72" t="s">
        <v>242</v>
      </c>
      <c r="E64" s="72">
        <v>0.9</v>
      </c>
      <c r="F64" s="72" t="s">
        <v>117</v>
      </c>
    </row>
    <row r="65" spans="2:6" hidden="1" x14ac:dyDescent="0.2">
      <c r="B65" s="72" t="s">
        <v>58</v>
      </c>
      <c r="C65" s="72" t="s">
        <v>59</v>
      </c>
      <c r="D65" s="72" t="s">
        <v>115</v>
      </c>
      <c r="E65" s="72">
        <v>0.95</v>
      </c>
      <c r="F65" s="72" t="s">
        <v>117</v>
      </c>
    </row>
    <row r="66" spans="2:6" hidden="1" x14ac:dyDescent="0.2">
      <c r="B66" s="72" t="s">
        <v>60</v>
      </c>
      <c r="C66" s="72" t="s">
        <v>61</v>
      </c>
      <c r="D66" s="72" t="s">
        <v>115</v>
      </c>
      <c r="E66" s="72">
        <v>0.97</v>
      </c>
      <c r="F66" s="72" t="s">
        <v>117</v>
      </c>
    </row>
    <row r="67" spans="2:6" hidden="1" x14ac:dyDescent="0.2">
      <c r="B67" s="72" t="s">
        <v>62</v>
      </c>
      <c r="C67" s="72" t="s">
        <v>63</v>
      </c>
      <c r="D67" s="72" t="s">
        <v>115</v>
      </c>
      <c r="E67" s="72">
        <v>0.9</v>
      </c>
      <c r="F67" s="72" t="s">
        <v>117</v>
      </c>
    </row>
    <row r="68" spans="2:6" hidden="1" x14ac:dyDescent="0.2">
      <c r="B68" s="72" t="s">
        <v>64</v>
      </c>
      <c r="C68" s="72" t="s">
        <v>65</v>
      </c>
      <c r="D68" s="72" t="s">
        <v>115</v>
      </c>
      <c r="E68" s="72">
        <v>0.9</v>
      </c>
      <c r="F68" s="72" t="s">
        <v>117</v>
      </c>
    </row>
    <row r="69" spans="2:6" hidden="1" x14ac:dyDescent="0.2"/>
    <row r="70" spans="2:6" hidden="1" x14ac:dyDescent="0.2">
      <c r="B70" s="88" t="s">
        <v>66</v>
      </c>
      <c r="C70" s="88" t="s">
        <v>67</v>
      </c>
    </row>
    <row r="71" spans="2:6" hidden="1" x14ac:dyDescent="0.2">
      <c r="B71" s="72" t="s">
        <v>19</v>
      </c>
      <c r="C71" s="72" t="s">
        <v>68</v>
      </c>
    </row>
    <row r="72" spans="2:6" hidden="1" x14ac:dyDescent="0.2">
      <c r="B72" s="72" t="s">
        <v>69</v>
      </c>
      <c r="C72" s="72" t="s">
        <v>70</v>
      </c>
    </row>
    <row r="73" spans="2:6" hidden="1" x14ac:dyDescent="0.2">
      <c r="B73" s="72" t="s">
        <v>71</v>
      </c>
      <c r="C73" s="72" t="s">
        <v>72</v>
      </c>
    </row>
    <row r="74" spans="2:6" hidden="1" x14ac:dyDescent="0.2">
      <c r="B74" s="72" t="s">
        <v>73</v>
      </c>
      <c r="C74" s="72" t="s">
        <v>74</v>
      </c>
    </row>
    <row r="75" spans="2:6" hidden="1" x14ac:dyDescent="0.2">
      <c r="B75" s="72" t="s">
        <v>75</v>
      </c>
      <c r="C75" s="72" t="s">
        <v>76</v>
      </c>
    </row>
    <row r="76" spans="2:6" hidden="1" x14ac:dyDescent="0.2">
      <c r="B76" s="72" t="s">
        <v>77</v>
      </c>
      <c r="C76" s="72" t="s">
        <v>78</v>
      </c>
    </row>
    <row r="77" spans="2:6" hidden="1" x14ac:dyDescent="0.2">
      <c r="B77" s="72" t="s">
        <v>79</v>
      </c>
      <c r="C77" s="72" t="s">
        <v>80</v>
      </c>
    </row>
    <row r="78" spans="2:6" hidden="1" x14ac:dyDescent="0.2">
      <c r="B78" s="72" t="s">
        <v>81</v>
      </c>
      <c r="C78" s="72" t="s">
        <v>82</v>
      </c>
    </row>
    <row r="79" spans="2:6" hidden="1" x14ac:dyDescent="0.2">
      <c r="B79" s="72" t="s">
        <v>83</v>
      </c>
      <c r="C79" s="72" t="s">
        <v>83</v>
      </c>
    </row>
    <row r="80" spans="2:6" hidden="1" x14ac:dyDescent="0.2">
      <c r="B80" s="72" t="s">
        <v>84</v>
      </c>
      <c r="C80" s="72" t="s">
        <v>85</v>
      </c>
    </row>
    <row r="81" spans="2:3" hidden="1" x14ac:dyDescent="0.2">
      <c r="B81" s="72" t="s">
        <v>86</v>
      </c>
      <c r="C81" s="72" t="s">
        <v>87</v>
      </c>
    </row>
    <row r="82" spans="2:3" hidden="1" x14ac:dyDescent="0.2">
      <c r="B82" s="72" t="s">
        <v>88</v>
      </c>
      <c r="C82" s="72" t="s">
        <v>89</v>
      </c>
    </row>
    <row r="83" spans="2:3" hidden="1" x14ac:dyDescent="0.2">
      <c r="B83" s="72" t="s">
        <v>90</v>
      </c>
      <c r="C83" s="72" t="s">
        <v>90</v>
      </c>
    </row>
    <row r="84" spans="2:3" hidden="1" x14ac:dyDescent="0.2">
      <c r="B84" s="72" t="s">
        <v>91</v>
      </c>
      <c r="C84" s="72" t="s">
        <v>91</v>
      </c>
    </row>
    <row r="85" spans="2:3" hidden="1" x14ac:dyDescent="0.2">
      <c r="B85" s="72" t="s">
        <v>92</v>
      </c>
      <c r="C85" s="72" t="s">
        <v>93</v>
      </c>
    </row>
    <row r="86" spans="2:3" hidden="1" x14ac:dyDescent="0.2">
      <c r="B86" s="72" t="s">
        <v>94</v>
      </c>
      <c r="C86" s="72" t="s">
        <v>94</v>
      </c>
    </row>
    <row r="87" spans="2:3" hidden="1" x14ac:dyDescent="0.2">
      <c r="B87" s="72" t="s">
        <v>95</v>
      </c>
      <c r="C87" s="72" t="s">
        <v>96</v>
      </c>
    </row>
    <row r="88" spans="2:3" hidden="1" x14ac:dyDescent="0.2">
      <c r="B88" s="72" t="s">
        <v>97</v>
      </c>
      <c r="C88" s="72" t="s">
        <v>98</v>
      </c>
    </row>
    <row r="89" spans="2:3" hidden="1" x14ac:dyDescent="0.2">
      <c r="B89" s="72" t="s">
        <v>99</v>
      </c>
      <c r="C89" s="72" t="s">
        <v>100</v>
      </c>
    </row>
    <row r="90" spans="2:3" hidden="1" x14ac:dyDescent="0.2">
      <c r="B90" s="72" t="s">
        <v>101</v>
      </c>
      <c r="C90" s="72" t="s">
        <v>101</v>
      </c>
    </row>
    <row r="91" spans="2:3" hidden="1" x14ac:dyDescent="0.2">
      <c r="B91" s="72" t="s">
        <v>102</v>
      </c>
      <c r="C91" s="72" t="s">
        <v>103</v>
      </c>
    </row>
    <row r="92" spans="2:3" hidden="1" x14ac:dyDescent="0.2">
      <c r="B92" s="72" t="s">
        <v>104</v>
      </c>
      <c r="C92" s="72" t="s">
        <v>105</v>
      </c>
    </row>
  </sheetData>
  <mergeCells count="6">
    <mergeCell ref="C2:L2"/>
    <mergeCell ref="C4:D4"/>
    <mergeCell ref="C8:Q8"/>
    <mergeCell ref="U8:AA8"/>
    <mergeCell ref="C6:L6"/>
    <mergeCell ref="M4:AA7"/>
  </mergeCells>
  <conditionalFormatting sqref="M4">
    <cfRule type="cellIs" dxfId="0" priority="1" operator="equal">
      <formula>"n/a"</formula>
    </cfRule>
  </conditionalFormatting>
  <dataValidations count="2">
    <dataValidation type="list" allowBlank="1" showInputMessage="1" showErrorMessage="1" sqref="C4">
      <formula1>$B$48:$B$66</formula1>
    </dataValidation>
    <dataValidation type="list" allowBlank="1" showInputMessage="1" showErrorMessage="1" sqref="C2:L2">
      <formula1>$B$71:$B$92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</sheetPr>
  <dimension ref="B1:P33"/>
  <sheetViews>
    <sheetView showGridLines="0" zoomScaleNormal="100" workbookViewId="0">
      <selection activeCell="C33" sqref="C33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122</v>
      </c>
      <c r="C2" s="163" t="s">
        <v>123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124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19</v>
      </c>
      <c r="D9" s="119">
        <v>0.78800000000000003</v>
      </c>
      <c r="E9" s="119" t="s">
        <v>121</v>
      </c>
      <c r="F9" s="119">
        <v>0.77</v>
      </c>
      <c r="G9" s="120" t="s">
        <v>121</v>
      </c>
      <c r="H9" s="119">
        <v>0.79100000000000004</v>
      </c>
      <c r="I9" s="120"/>
      <c r="J9" s="121">
        <v>0.79100000000000004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133</v>
      </c>
      <c r="D10" s="124">
        <v>0.76100000000000001</v>
      </c>
      <c r="E10" s="124" t="s">
        <v>121</v>
      </c>
      <c r="F10" s="124">
        <v>0.81899999999999995</v>
      </c>
      <c r="G10" s="125" t="s">
        <v>121</v>
      </c>
      <c r="H10" s="124">
        <v>0.84499999999999997</v>
      </c>
      <c r="I10" s="125"/>
      <c r="J10" s="126">
        <v>0.84499999999999997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0.77500000000000002</v>
      </c>
      <c r="E11" s="124" t="s">
        <v>121</v>
      </c>
      <c r="F11" s="124">
        <v>0.77400000000000002</v>
      </c>
      <c r="G11" s="125" t="s">
        <v>121</v>
      </c>
      <c r="H11" s="124">
        <v>0.69099999999999995</v>
      </c>
      <c r="I11" s="125"/>
      <c r="J11" s="126">
        <v>0.69099999999999995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0.83399999999999996</v>
      </c>
      <c r="E12" s="124" t="s">
        <v>121</v>
      </c>
      <c r="F12" s="124">
        <v>0.81100000000000005</v>
      </c>
      <c r="G12" s="125" t="s">
        <v>121</v>
      </c>
      <c r="H12" s="124">
        <v>0.86199999999999999</v>
      </c>
      <c r="I12" s="125"/>
      <c r="J12" s="126">
        <v>0.86199999999999999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0.88700000000000001</v>
      </c>
      <c r="E13" s="124" t="s">
        <v>121</v>
      </c>
      <c r="F13" s="124">
        <v>0.88500000000000001</v>
      </c>
      <c r="G13" s="125" t="s">
        <v>121</v>
      </c>
      <c r="H13" s="124">
        <v>0.92400000000000004</v>
      </c>
      <c r="I13" s="125"/>
      <c r="J13" s="126">
        <v>0.92400000000000004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0.81200000000000006</v>
      </c>
      <c r="E14" s="124" t="s">
        <v>121</v>
      </c>
      <c r="F14" s="124">
        <v>0.61599999999999999</v>
      </c>
      <c r="G14" s="125" t="s">
        <v>121</v>
      </c>
      <c r="H14" s="124">
        <v>0.754</v>
      </c>
      <c r="I14" s="125"/>
      <c r="J14" s="126">
        <v>0.754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0.75600000000000001</v>
      </c>
      <c r="E15" s="124" t="s">
        <v>121</v>
      </c>
      <c r="F15" s="124">
        <v>0.78300000000000003</v>
      </c>
      <c r="G15" s="125" t="s">
        <v>121</v>
      </c>
      <c r="H15" s="124">
        <v>0.73399999999999999</v>
      </c>
      <c r="I15" s="125"/>
      <c r="J15" s="126">
        <v>0.73399999999999999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0.92200000000000004</v>
      </c>
      <c r="E16" s="124" t="s">
        <v>121</v>
      </c>
      <c r="F16" s="124">
        <v>0.879</v>
      </c>
      <c r="G16" s="125" t="s">
        <v>121</v>
      </c>
      <c r="H16" s="124">
        <v>0.9</v>
      </c>
      <c r="I16" s="125"/>
      <c r="J16" s="126">
        <v>0.9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0.79400000000000004</v>
      </c>
      <c r="E17" s="124" t="s">
        <v>121</v>
      </c>
      <c r="F17" s="124">
        <v>0.86799999999999999</v>
      </c>
      <c r="G17" s="125" t="s">
        <v>121</v>
      </c>
      <c r="H17" s="124">
        <v>0.73599999999999999</v>
      </c>
      <c r="I17" s="125"/>
      <c r="J17" s="126">
        <v>0.73599999999999999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0.88800000000000001</v>
      </c>
      <c r="E18" s="124" t="s">
        <v>121</v>
      </c>
      <c r="F18" s="124">
        <v>0.83499999999999996</v>
      </c>
      <c r="G18" s="125" t="s">
        <v>121</v>
      </c>
      <c r="H18" s="124">
        <v>0.874</v>
      </c>
      <c r="I18" s="125"/>
      <c r="J18" s="126">
        <v>0.874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0.84399999999999997</v>
      </c>
      <c r="E19" s="124" t="s">
        <v>121</v>
      </c>
      <c r="F19" s="124">
        <v>0.76600000000000001</v>
      </c>
      <c r="G19" s="125" t="s">
        <v>121</v>
      </c>
      <c r="H19" s="124">
        <v>0.86899999999999999</v>
      </c>
      <c r="I19" s="125"/>
      <c r="J19" s="126">
        <v>0.86899999999999999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0.746</v>
      </c>
      <c r="E20" s="124" t="s">
        <v>121</v>
      </c>
      <c r="F20" s="124">
        <v>0.73499999999999999</v>
      </c>
      <c r="G20" s="125" t="s">
        <v>121</v>
      </c>
      <c r="H20" s="124">
        <v>0.75700000000000001</v>
      </c>
      <c r="I20" s="125"/>
      <c r="J20" s="126">
        <v>0.75700000000000001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144</v>
      </c>
      <c r="D21" s="124">
        <v>0.76400000000000001</v>
      </c>
      <c r="E21" s="124" t="s">
        <v>121</v>
      </c>
      <c r="F21" s="124">
        <v>0.70599999999999996</v>
      </c>
      <c r="G21" s="125" t="s">
        <v>121</v>
      </c>
      <c r="H21" s="124">
        <v>0.68</v>
      </c>
      <c r="I21" s="125"/>
      <c r="J21" s="126">
        <v>0.68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>
        <v>0.72</v>
      </c>
      <c r="E22" s="124" t="s">
        <v>121</v>
      </c>
      <c r="F22" s="124">
        <v>0.78300000000000003</v>
      </c>
      <c r="G22" s="125" t="s">
        <v>121</v>
      </c>
      <c r="H22" s="124">
        <v>0.76400000000000001</v>
      </c>
      <c r="I22" s="125"/>
      <c r="J22" s="126">
        <v>0.76400000000000001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>
        <v>0.57299999999999995</v>
      </c>
      <c r="E23" s="124" t="s">
        <v>121</v>
      </c>
      <c r="F23" s="124">
        <v>0.60499999999999998</v>
      </c>
      <c r="G23" s="125" t="s">
        <v>121</v>
      </c>
      <c r="H23" s="124">
        <v>0.74299999999999999</v>
      </c>
      <c r="I23" s="125"/>
      <c r="J23" s="126">
        <v>0.74299999999999999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0.77100000000000002</v>
      </c>
      <c r="E24" s="124" t="s">
        <v>121</v>
      </c>
      <c r="F24" s="124">
        <v>0.69399999999999995</v>
      </c>
      <c r="G24" s="125" t="s">
        <v>121</v>
      </c>
      <c r="H24" s="124">
        <v>0.80500000000000005</v>
      </c>
      <c r="I24" s="125"/>
      <c r="J24" s="126">
        <v>0.80500000000000005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0.752</v>
      </c>
      <c r="E25" s="124" t="s">
        <v>121</v>
      </c>
      <c r="F25" s="124">
        <v>0.79600000000000004</v>
      </c>
      <c r="G25" s="125" t="s">
        <v>121</v>
      </c>
      <c r="H25" s="124">
        <v>0.7</v>
      </c>
      <c r="I25" s="125"/>
      <c r="J25" s="126">
        <v>0.7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149</v>
      </c>
      <c r="D26" s="124">
        <v>0.71299999999999997</v>
      </c>
      <c r="E26" s="124" t="s">
        <v>121</v>
      </c>
      <c r="F26" s="124">
        <v>0.60299999999999998</v>
      </c>
      <c r="G26" s="125" t="s">
        <v>121</v>
      </c>
      <c r="H26" s="124">
        <v>0.76600000000000001</v>
      </c>
      <c r="I26" s="125"/>
      <c r="J26" s="126">
        <v>0.76600000000000001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0.81100000000000005</v>
      </c>
      <c r="E27" s="124" t="s">
        <v>121</v>
      </c>
      <c r="F27" s="124">
        <v>0.77500000000000002</v>
      </c>
      <c r="G27" s="125" t="s">
        <v>121</v>
      </c>
      <c r="H27" s="124">
        <v>0.69299999999999995</v>
      </c>
      <c r="I27" s="125"/>
      <c r="J27" s="126">
        <v>0.69299999999999995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0.75600000000000001</v>
      </c>
      <c r="E28" s="124" t="s">
        <v>121</v>
      </c>
      <c r="F28" s="124">
        <v>0.78400000000000003</v>
      </c>
      <c r="G28" s="125" t="s">
        <v>121</v>
      </c>
      <c r="H28" s="124">
        <v>0.75800000000000001</v>
      </c>
      <c r="I28" s="125"/>
      <c r="J28" s="126">
        <v>0.75800000000000001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0.754</v>
      </c>
      <c r="E29" s="124" t="s">
        <v>121</v>
      </c>
      <c r="F29" s="124">
        <v>0.83799999999999997</v>
      </c>
      <c r="G29" s="125" t="s">
        <v>121</v>
      </c>
      <c r="H29" s="124">
        <v>0.85199999999999998</v>
      </c>
      <c r="I29" s="125"/>
      <c r="J29" s="126">
        <v>0.85199999999999998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0.86299999999999999</v>
      </c>
      <c r="E30" s="124" t="s">
        <v>121</v>
      </c>
      <c r="F30" s="124">
        <v>0.751</v>
      </c>
      <c r="G30" s="125" t="s">
        <v>121</v>
      </c>
      <c r="H30" s="124">
        <v>0.85099999999999998</v>
      </c>
      <c r="I30" s="125"/>
      <c r="J30" s="124">
        <v>0.85099999999999998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  <row r="33" spans="3:3" x14ac:dyDescent="0.25">
      <c r="C33" s="143" t="s">
        <v>238</v>
      </c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</sheetPr>
  <dimension ref="B1:P13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156</v>
      </c>
      <c r="C2" s="163" t="s">
        <v>157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158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6" t="s">
        <v>125</v>
      </c>
      <c r="H6" s="150" t="s">
        <v>126</v>
      </c>
      <c r="I6" s="108"/>
      <c r="J6" s="167" t="s">
        <v>239</v>
      </c>
      <c r="K6" s="104"/>
      <c r="L6" s="25"/>
      <c r="M6" s="25"/>
      <c r="N6" s="25"/>
      <c r="O6" s="25"/>
      <c r="P6" s="25"/>
    </row>
    <row r="7" spans="2:16" s="133" customFormat="1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0" t="s">
        <v>131</v>
      </c>
      <c r="H7" s="151" t="s">
        <v>241</v>
      </c>
      <c r="I7" s="112"/>
      <c r="J7" s="168" t="e">
        <v>#REF!</v>
      </c>
      <c r="K7" s="104"/>
      <c r="L7" s="132"/>
      <c r="M7" s="132"/>
      <c r="N7" s="132"/>
      <c r="O7" s="132"/>
      <c r="P7" s="132"/>
    </row>
    <row r="8" spans="2:16" ht="15" customHeight="1" x14ac:dyDescent="0.25">
      <c r="B8" s="122"/>
      <c r="C8" s="16"/>
      <c r="D8" s="114"/>
      <c r="E8" s="114"/>
      <c r="F8" s="16"/>
      <c r="G8" s="114"/>
      <c r="H8" s="152"/>
      <c r="I8" s="116"/>
      <c r="J8" s="117"/>
      <c r="K8" s="122"/>
      <c r="L8" s="22"/>
      <c r="M8" s="22"/>
      <c r="N8" s="22"/>
      <c r="O8" s="22"/>
      <c r="P8" s="22"/>
    </row>
    <row r="9" spans="2:16" ht="15" customHeight="1" x14ac:dyDescent="0.25">
      <c r="B9" s="122"/>
      <c r="C9" s="144" t="s">
        <v>240</v>
      </c>
      <c r="D9" s="145">
        <v>0.91800000000000004</v>
      </c>
      <c r="E9" s="145">
        <v>0.76900000000000002</v>
      </c>
      <c r="F9" s="145">
        <v>0.8</v>
      </c>
      <c r="G9" s="145">
        <v>0.68899999999999995</v>
      </c>
      <c r="H9" s="153" t="s">
        <v>121</v>
      </c>
      <c r="I9" s="146"/>
      <c r="J9" s="154" t="s">
        <v>121</v>
      </c>
      <c r="K9" s="122"/>
      <c r="L9" s="22"/>
      <c r="M9" s="22"/>
      <c r="N9" s="22"/>
      <c r="O9" s="22"/>
      <c r="P9" s="22"/>
    </row>
    <row r="10" spans="2:16" ht="9.75" customHeight="1" thickBot="1" x14ac:dyDescent="0.3">
      <c r="B10" s="71" t="s">
        <v>154</v>
      </c>
      <c r="C10" s="127" t="s">
        <v>154</v>
      </c>
      <c r="D10" s="127"/>
      <c r="E10" s="127"/>
      <c r="F10" s="127"/>
      <c r="G10" s="129"/>
      <c r="H10" s="147"/>
      <c r="I10" s="128"/>
      <c r="J10" s="147"/>
      <c r="K10" s="71" t="s">
        <v>154</v>
      </c>
      <c r="L10" s="5"/>
      <c r="M10" s="5"/>
      <c r="N10" s="5"/>
      <c r="O10" s="5"/>
      <c r="P10" s="5"/>
    </row>
    <row r="12" spans="2:16" x14ac:dyDescent="0.25">
      <c r="C12" s="160" t="s">
        <v>254</v>
      </c>
      <c r="D12" s="160"/>
      <c r="E12" s="160"/>
      <c r="F12" s="160"/>
      <c r="G12" s="160"/>
      <c r="H12" s="160"/>
      <c r="I12" s="160"/>
      <c r="J12" s="160"/>
    </row>
    <row r="13" spans="2:16" x14ac:dyDescent="0.25">
      <c r="C13" s="160"/>
      <c r="D13" s="160"/>
      <c r="E13" s="160"/>
      <c r="F13" s="160"/>
      <c r="G13" s="160"/>
      <c r="H13" s="160"/>
      <c r="I13" s="160"/>
      <c r="J13" s="160"/>
    </row>
  </sheetData>
  <mergeCells count="4">
    <mergeCell ref="C2:J2"/>
    <mergeCell ref="C4:J4"/>
    <mergeCell ref="J6:J7"/>
    <mergeCell ref="C12:J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</sheetPr>
  <dimension ref="B1:P34"/>
  <sheetViews>
    <sheetView showGridLines="0" zoomScaleNormal="100" workbookViewId="0">
      <selection activeCell="C38" sqref="C38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160</v>
      </c>
      <c r="C2" s="163" t="s">
        <v>161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162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240</v>
      </c>
      <c r="D9" s="119">
        <v>0.69899999999999995</v>
      </c>
      <c r="E9" s="119">
        <v>0.69899999999999995</v>
      </c>
      <c r="F9" s="119">
        <v>0.69899999999999995</v>
      </c>
      <c r="G9" s="120">
        <v>0.69599999999999995</v>
      </c>
      <c r="H9" s="119">
        <v>0.67200000000000004</v>
      </c>
      <c r="I9" s="120"/>
      <c r="J9" s="121">
        <v>0.67200000000000004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133</v>
      </c>
      <c r="D10" s="124">
        <v>0.45400000000000001</v>
      </c>
      <c r="E10" s="124">
        <v>0.40400000000000003</v>
      </c>
      <c r="F10" s="124">
        <v>0.41099999999999998</v>
      </c>
      <c r="G10" s="125">
        <v>0.50900000000000001</v>
      </c>
      <c r="H10" s="124">
        <v>0.55400000000000005</v>
      </c>
      <c r="I10" s="125"/>
      <c r="J10" s="126">
        <v>0.55400000000000005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0.71799999999999997</v>
      </c>
      <c r="E11" s="124">
        <v>0.72699999999999998</v>
      </c>
      <c r="F11" s="124">
        <v>0.77100000000000002</v>
      </c>
      <c r="G11" s="125">
        <v>0.68100000000000005</v>
      </c>
      <c r="H11" s="124">
        <v>0.65100000000000002</v>
      </c>
      <c r="I11" s="125"/>
      <c r="J11" s="126">
        <v>0.65100000000000002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0.85699999999999998</v>
      </c>
      <c r="E12" s="124">
        <v>0.86</v>
      </c>
      <c r="F12" s="124">
        <v>0.8</v>
      </c>
      <c r="G12" s="125">
        <v>0.80300000000000005</v>
      </c>
      <c r="H12" s="124">
        <v>0.77800000000000002</v>
      </c>
      <c r="I12" s="125"/>
      <c r="J12" s="126">
        <v>0.77800000000000002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0.46400000000000002</v>
      </c>
      <c r="E13" s="124">
        <v>0.626</v>
      </c>
      <c r="F13" s="124">
        <v>0.70299999999999996</v>
      </c>
      <c r="G13" s="125">
        <v>0.71799999999999997</v>
      </c>
      <c r="H13" s="124">
        <v>0.67</v>
      </c>
      <c r="I13" s="125"/>
      <c r="J13" s="126">
        <v>0.67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0.74</v>
      </c>
      <c r="E14" s="124">
        <v>0.69599999999999995</v>
      </c>
      <c r="F14" s="124">
        <v>0.88200000000000001</v>
      </c>
      <c r="G14" s="125">
        <v>0.85699999999999998</v>
      </c>
      <c r="H14" s="124">
        <v>0.78500000000000003</v>
      </c>
      <c r="I14" s="125"/>
      <c r="J14" s="126">
        <v>0.78500000000000003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0.51100000000000001</v>
      </c>
      <c r="E15" s="124">
        <v>0.67</v>
      </c>
      <c r="F15" s="124">
        <v>0.59399999999999997</v>
      </c>
      <c r="G15" s="125">
        <v>0.64500000000000002</v>
      </c>
      <c r="H15" s="124">
        <v>0.53500000000000003</v>
      </c>
      <c r="I15" s="125"/>
      <c r="J15" s="126">
        <v>0.53500000000000003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0.76700000000000002</v>
      </c>
      <c r="E16" s="124">
        <v>0.87</v>
      </c>
      <c r="F16" s="124">
        <v>0.95499999999999996</v>
      </c>
      <c r="G16" s="125">
        <v>0.878</v>
      </c>
      <c r="H16" s="124">
        <v>0.79600000000000004</v>
      </c>
      <c r="I16" s="125"/>
      <c r="J16" s="126">
        <v>0.79600000000000004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0.71299999999999997</v>
      </c>
      <c r="E17" s="124">
        <v>0.68500000000000005</v>
      </c>
      <c r="F17" s="124">
        <v>0.628</v>
      </c>
      <c r="G17" s="125">
        <v>0.64800000000000002</v>
      </c>
      <c r="H17" s="124">
        <v>0.78500000000000003</v>
      </c>
      <c r="I17" s="125"/>
      <c r="J17" s="126">
        <v>0.78500000000000003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0.70799999999999996</v>
      </c>
      <c r="E18" s="124">
        <v>0.628</v>
      </c>
      <c r="F18" s="124">
        <v>0.64800000000000002</v>
      </c>
      <c r="G18" s="125">
        <v>0.54600000000000004</v>
      </c>
      <c r="H18" s="124">
        <v>0.61599999999999999</v>
      </c>
      <c r="I18" s="125"/>
      <c r="J18" s="126">
        <v>0.61599999999999999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0.66400000000000003</v>
      </c>
      <c r="E19" s="124">
        <v>0.70499999999999996</v>
      </c>
      <c r="F19" s="124">
        <v>0.64200000000000002</v>
      </c>
      <c r="G19" s="125">
        <v>0.65500000000000003</v>
      </c>
      <c r="H19" s="124">
        <v>0.61099999999999999</v>
      </c>
      <c r="I19" s="125"/>
      <c r="J19" s="126">
        <v>0.61099999999999999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0.59799999999999998</v>
      </c>
      <c r="E20" s="124">
        <v>0.61799999999999999</v>
      </c>
      <c r="F20" s="124">
        <v>0.55600000000000005</v>
      </c>
      <c r="G20" s="125">
        <v>0.52700000000000002</v>
      </c>
      <c r="H20" s="124">
        <v>0.55000000000000004</v>
      </c>
      <c r="I20" s="125"/>
      <c r="J20" s="126">
        <v>0.55000000000000004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228</v>
      </c>
      <c r="D21" s="124" t="s">
        <v>229</v>
      </c>
      <c r="E21" s="124" t="s">
        <v>229</v>
      </c>
      <c r="F21" s="124" t="s">
        <v>229</v>
      </c>
      <c r="G21" s="125" t="s">
        <v>229</v>
      </c>
      <c r="H21" s="124" t="s">
        <v>229</v>
      </c>
      <c r="I21" s="125"/>
      <c r="J21" s="126" t="s">
        <v>229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>
        <v>0.91100000000000003</v>
      </c>
      <c r="E22" s="124">
        <v>0.873</v>
      </c>
      <c r="F22" s="124">
        <v>0.76700000000000002</v>
      </c>
      <c r="G22" s="125">
        <v>0.79900000000000004</v>
      </c>
      <c r="H22" s="124">
        <v>0.79100000000000004</v>
      </c>
      <c r="I22" s="125"/>
      <c r="J22" s="126">
        <v>0.79100000000000004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>
        <v>0.42</v>
      </c>
      <c r="E23" s="124">
        <v>0.46800000000000003</v>
      </c>
      <c r="F23" s="124">
        <v>0.35399999999999998</v>
      </c>
      <c r="G23" s="125">
        <v>0.45300000000000001</v>
      </c>
      <c r="H23" s="124">
        <v>0.35499999999999998</v>
      </c>
      <c r="I23" s="125"/>
      <c r="J23" s="126">
        <v>0.35499999999999998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0.81299999999999994</v>
      </c>
      <c r="E24" s="124">
        <v>0.79800000000000004</v>
      </c>
      <c r="F24" s="124">
        <v>0.77600000000000002</v>
      </c>
      <c r="G24" s="125">
        <v>0.81200000000000006</v>
      </c>
      <c r="H24" s="124">
        <v>0.69699999999999995</v>
      </c>
      <c r="I24" s="125"/>
      <c r="J24" s="126">
        <v>0.69699999999999995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0.63500000000000001</v>
      </c>
      <c r="E25" s="124">
        <v>0.67500000000000004</v>
      </c>
      <c r="F25" s="124">
        <v>0.625</v>
      </c>
      <c r="G25" s="125">
        <v>0.66600000000000004</v>
      </c>
      <c r="H25" s="124">
        <v>0.58699999999999997</v>
      </c>
      <c r="I25" s="125"/>
      <c r="J25" s="126">
        <v>0.58699999999999997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149</v>
      </c>
      <c r="D26" s="124">
        <v>0.65400000000000003</v>
      </c>
      <c r="E26" s="124">
        <v>0.57399999999999995</v>
      </c>
      <c r="F26" s="124">
        <v>0.73899999999999999</v>
      </c>
      <c r="G26" s="125">
        <v>0.69899999999999995</v>
      </c>
      <c r="H26" s="124">
        <v>0.71599999999999997</v>
      </c>
      <c r="I26" s="125"/>
      <c r="J26" s="126">
        <v>0.71599999999999997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0.68700000000000006</v>
      </c>
      <c r="E27" s="124">
        <v>0.61899999999999999</v>
      </c>
      <c r="F27" s="124">
        <v>0.55600000000000005</v>
      </c>
      <c r="G27" s="125">
        <v>0.61499999999999999</v>
      </c>
      <c r="H27" s="124">
        <v>0.61899999999999999</v>
      </c>
      <c r="I27" s="125"/>
      <c r="J27" s="126">
        <v>0.61899999999999999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0.81299999999999994</v>
      </c>
      <c r="E28" s="124">
        <v>0.82299999999999995</v>
      </c>
      <c r="F28" s="124">
        <v>0.81799999999999995</v>
      </c>
      <c r="G28" s="125">
        <v>0.76200000000000001</v>
      </c>
      <c r="H28" s="124">
        <v>0.69599999999999995</v>
      </c>
      <c r="I28" s="125"/>
      <c r="J28" s="126">
        <v>0.69599999999999995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0.76100000000000001</v>
      </c>
      <c r="E29" s="124">
        <v>0.72899999999999998</v>
      </c>
      <c r="F29" s="124">
        <v>0.61</v>
      </c>
      <c r="G29" s="125">
        <v>0.63700000000000001</v>
      </c>
      <c r="H29" s="124">
        <v>0.58099999999999996</v>
      </c>
      <c r="I29" s="125"/>
      <c r="J29" s="126">
        <v>0.58099999999999996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0.75</v>
      </c>
      <c r="E30" s="124">
        <v>0.74099999999999999</v>
      </c>
      <c r="F30" s="124">
        <v>0.66600000000000004</v>
      </c>
      <c r="G30" s="125">
        <v>0.66400000000000003</v>
      </c>
      <c r="H30" s="124">
        <v>0.64800000000000002</v>
      </c>
      <c r="I30" s="125"/>
      <c r="J30" s="124">
        <v>0.64800000000000002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  <row r="33" spans="3:10" x14ac:dyDescent="0.25">
      <c r="C33" s="160" t="s">
        <v>227</v>
      </c>
      <c r="D33" s="160"/>
      <c r="E33" s="160"/>
      <c r="F33" s="160"/>
      <c r="G33" s="160"/>
      <c r="H33" s="160"/>
      <c r="I33" s="160"/>
      <c r="J33" s="160"/>
    </row>
    <row r="34" spans="3:10" x14ac:dyDescent="0.25">
      <c r="C34" s="160"/>
      <c r="D34" s="160"/>
      <c r="E34" s="160"/>
      <c r="F34" s="160"/>
      <c r="G34" s="160"/>
      <c r="H34" s="160"/>
      <c r="I34" s="160"/>
      <c r="J34" s="160"/>
    </row>
  </sheetData>
  <mergeCells count="4">
    <mergeCell ref="C2:J2"/>
    <mergeCell ref="C4:J4"/>
    <mergeCell ref="J6:J7"/>
    <mergeCell ref="C33:J3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/>
  </sheetPr>
  <dimension ref="B1:J33"/>
  <sheetViews>
    <sheetView showGridLines="0" zoomScaleNormal="100" workbookViewId="0">
      <selection activeCell="C33" sqref="C33:D33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4" width="11.85546875" customWidth="1"/>
    <col min="5" max="5" width="15.140625" customWidth="1"/>
  </cols>
  <sheetData>
    <row r="1" spans="2:10" ht="16.5" customHeight="1" x14ac:dyDescent="0.25">
      <c r="B1" s="5"/>
      <c r="C1" s="6"/>
      <c r="D1" s="5"/>
      <c r="E1" s="5"/>
      <c r="F1" s="5"/>
      <c r="G1" s="5"/>
      <c r="H1" s="5"/>
      <c r="I1" s="5"/>
      <c r="J1" s="5"/>
    </row>
    <row r="2" spans="2:10" ht="31.5" customHeight="1" x14ac:dyDescent="0.25">
      <c r="B2" s="99" t="s">
        <v>164</v>
      </c>
      <c r="C2" s="163" t="s">
        <v>165</v>
      </c>
      <c r="D2" s="163"/>
      <c r="E2" s="75"/>
      <c r="F2" s="75"/>
      <c r="G2" s="23"/>
      <c r="H2" s="23"/>
      <c r="I2" s="23"/>
      <c r="J2" s="23"/>
    </row>
    <row r="3" spans="2:10" ht="15.75" x14ac:dyDescent="0.25">
      <c r="B3" s="99"/>
      <c r="C3" s="92"/>
      <c r="D3" s="92"/>
      <c r="E3" s="75"/>
      <c r="F3" s="75"/>
      <c r="G3" s="23"/>
      <c r="H3" s="23"/>
      <c r="I3" s="23"/>
      <c r="J3" s="23"/>
    </row>
    <row r="4" spans="2:10" ht="15.75" x14ac:dyDescent="0.25">
      <c r="B4" s="99"/>
      <c r="C4" s="169" t="s">
        <v>162</v>
      </c>
      <c r="D4" s="169"/>
      <c r="E4" s="75"/>
      <c r="F4" s="75"/>
      <c r="G4" s="23"/>
      <c r="H4" s="23"/>
      <c r="I4" s="23"/>
      <c r="J4" s="23"/>
    </row>
    <row r="5" spans="2:10" ht="16.5" customHeight="1" thickBot="1" x14ac:dyDescent="0.3">
      <c r="B5" s="5"/>
      <c r="C5" s="100"/>
      <c r="D5" s="102"/>
      <c r="E5" s="102"/>
      <c r="F5" s="102"/>
      <c r="G5" s="102"/>
      <c r="H5" s="102"/>
      <c r="I5" s="102"/>
      <c r="J5" s="103"/>
    </row>
    <row r="6" spans="2:10" ht="21.75" customHeight="1" x14ac:dyDescent="0.25">
      <c r="B6" s="104"/>
      <c r="C6" s="105"/>
      <c r="D6" s="167" t="s">
        <v>127</v>
      </c>
      <c r="E6" s="104"/>
      <c r="F6" s="25"/>
      <c r="G6" s="25"/>
      <c r="H6" s="25"/>
      <c r="I6" s="25"/>
      <c r="J6" s="25"/>
    </row>
    <row r="7" spans="2:10" ht="21.75" customHeight="1" x14ac:dyDescent="0.25">
      <c r="B7" s="104"/>
      <c r="C7" s="109"/>
      <c r="D7" s="168" t="e">
        <v>#REF!</v>
      </c>
      <c r="E7" s="104"/>
      <c r="F7" s="25"/>
      <c r="G7" s="25"/>
      <c r="H7" s="25"/>
      <c r="I7" s="25"/>
      <c r="J7" s="25"/>
    </row>
    <row r="8" spans="2:10" ht="9.75" customHeight="1" x14ac:dyDescent="0.25">
      <c r="B8" s="113"/>
      <c r="C8" s="16"/>
      <c r="D8" s="117"/>
      <c r="E8" s="113"/>
      <c r="F8" s="26"/>
      <c r="G8" s="26"/>
      <c r="H8" s="26"/>
      <c r="I8" s="26"/>
      <c r="J8" s="26"/>
    </row>
    <row r="9" spans="2:10" ht="22.5" customHeight="1" x14ac:dyDescent="0.25">
      <c r="B9" s="113"/>
      <c r="C9" s="118" t="s">
        <v>19</v>
      </c>
      <c r="D9" s="121">
        <v>0.80600000000000005</v>
      </c>
      <c r="E9" s="113"/>
      <c r="F9" s="26"/>
      <c r="G9" s="26"/>
      <c r="H9" s="26"/>
      <c r="I9" s="26"/>
      <c r="J9" s="26"/>
    </row>
    <row r="10" spans="2:10" ht="15" customHeight="1" x14ac:dyDescent="0.25">
      <c r="B10" s="122"/>
      <c r="C10" s="123" t="s">
        <v>133</v>
      </c>
      <c r="D10" s="126">
        <v>0.68799999999999994</v>
      </c>
      <c r="E10" s="122"/>
      <c r="F10" s="22"/>
      <c r="G10" s="22"/>
      <c r="H10" s="22"/>
      <c r="I10" s="22"/>
      <c r="J10" s="22"/>
    </row>
    <row r="11" spans="2:10" ht="15" customHeight="1" x14ac:dyDescent="0.25">
      <c r="B11" s="122"/>
      <c r="C11" s="123" t="s">
        <v>134</v>
      </c>
      <c r="D11" s="126">
        <v>0.81299999999999994</v>
      </c>
      <c r="E11" s="122"/>
      <c r="F11" s="22"/>
      <c r="G11" s="22"/>
      <c r="H11" s="22"/>
      <c r="I11" s="22"/>
      <c r="J11" s="22"/>
    </row>
    <row r="12" spans="2:10" ht="15" customHeight="1" x14ac:dyDescent="0.25">
      <c r="B12" s="122"/>
      <c r="C12" s="123" t="s">
        <v>135</v>
      </c>
      <c r="D12" s="126">
        <v>0.81299999999999994</v>
      </c>
      <c r="E12" s="122"/>
      <c r="F12" s="22"/>
      <c r="G12" s="22"/>
      <c r="H12" s="22"/>
      <c r="I12" s="22"/>
      <c r="J12" s="22"/>
    </row>
    <row r="13" spans="2:10" ht="15" customHeight="1" x14ac:dyDescent="0.25">
      <c r="B13" s="122"/>
      <c r="C13" s="123" t="s">
        <v>136</v>
      </c>
      <c r="D13" s="126">
        <v>1</v>
      </c>
      <c r="E13" s="122"/>
      <c r="F13" s="22"/>
      <c r="G13" s="22"/>
      <c r="H13" s="22"/>
      <c r="I13" s="22"/>
      <c r="J13" s="22"/>
    </row>
    <row r="14" spans="2:10" ht="15" customHeight="1" x14ac:dyDescent="0.25">
      <c r="B14" s="122"/>
      <c r="C14" s="123" t="s">
        <v>137</v>
      </c>
      <c r="D14" s="126">
        <v>0.8</v>
      </c>
      <c r="E14" s="122"/>
      <c r="F14" s="22"/>
      <c r="G14" s="22"/>
      <c r="H14" s="22"/>
      <c r="I14" s="22"/>
      <c r="J14" s="22"/>
    </row>
    <row r="15" spans="2:10" ht="15" customHeight="1" x14ac:dyDescent="0.25">
      <c r="B15" s="122"/>
      <c r="C15" s="123" t="s">
        <v>138</v>
      </c>
      <c r="D15" s="126">
        <v>0.875</v>
      </c>
      <c r="E15" s="122"/>
      <c r="F15" s="22"/>
      <c r="G15" s="22"/>
      <c r="H15" s="22"/>
      <c r="I15" s="22"/>
      <c r="J15" s="22"/>
    </row>
    <row r="16" spans="2:10" ht="15" customHeight="1" x14ac:dyDescent="0.25">
      <c r="B16" s="122"/>
      <c r="C16" s="123" t="s">
        <v>139</v>
      </c>
      <c r="D16" s="126">
        <v>0.93799999999999994</v>
      </c>
      <c r="E16" s="122"/>
      <c r="F16" s="22"/>
      <c r="G16" s="22"/>
      <c r="H16" s="22"/>
      <c r="I16" s="22"/>
      <c r="J16" s="22"/>
    </row>
    <row r="17" spans="2:10" ht="15" customHeight="1" x14ac:dyDescent="0.25">
      <c r="B17" s="122"/>
      <c r="C17" s="123" t="s">
        <v>140</v>
      </c>
      <c r="D17" s="126">
        <v>0.625</v>
      </c>
      <c r="E17" s="122"/>
      <c r="F17" s="22"/>
      <c r="G17" s="22"/>
      <c r="H17" s="22"/>
      <c r="I17" s="22"/>
      <c r="J17" s="22"/>
    </row>
    <row r="18" spans="2:10" ht="15" customHeight="1" x14ac:dyDescent="0.25">
      <c r="B18" s="122"/>
      <c r="C18" s="123" t="s">
        <v>141</v>
      </c>
      <c r="D18" s="126">
        <v>0.93799999999999994</v>
      </c>
      <c r="E18" s="122"/>
      <c r="F18" s="22"/>
      <c r="G18" s="22"/>
      <c r="H18" s="22"/>
      <c r="I18" s="22"/>
      <c r="J18" s="22"/>
    </row>
    <row r="19" spans="2:10" ht="15" customHeight="1" x14ac:dyDescent="0.25">
      <c r="B19" s="122"/>
      <c r="C19" s="123" t="s">
        <v>142</v>
      </c>
      <c r="D19" s="126">
        <v>0.81299999999999994</v>
      </c>
      <c r="E19" s="122"/>
      <c r="F19" s="22"/>
      <c r="G19" s="22"/>
      <c r="H19" s="22"/>
      <c r="I19" s="22"/>
      <c r="J19" s="22"/>
    </row>
    <row r="20" spans="2:10" ht="15" customHeight="1" x14ac:dyDescent="0.25">
      <c r="B20" s="122"/>
      <c r="C20" s="123" t="s">
        <v>143</v>
      </c>
      <c r="D20" s="126">
        <v>0.81299999999999994</v>
      </c>
      <c r="E20" s="122"/>
      <c r="F20" s="22"/>
      <c r="G20" s="22"/>
      <c r="H20" s="22"/>
      <c r="I20" s="22"/>
      <c r="J20" s="22"/>
    </row>
    <row r="21" spans="2:10" ht="15" customHeight="1" x14ac:dyDescent="0.25">
      <c r="B21" s="122"/>
      <c r="C21" s="123" t="s">
        <v>144</v>
      </c>
      <c r="D21" s="126">
        <v>0.68799999999999994</v>
      </c>
      <c r="E21" s="122"/>
      <c r="F21" s="22"/>
      <c r="G21" s="22"/>
      <c r="H21" s="22"/>
      <c r="I21" s="22"/>
      <c r="J21" s="22"/>
    </row>
    <row r="22" spans="2:10" ht="15" customHeight="1" x14ac:dyDescent="0.25">
      <c r="B22" s="122"/>
      <c r="C22" s="123" t="s">
        <v>145</v>
      </c>
      <c r="D22" s="126">
        <v>0.75</v>
      </c>
      <c r="E22" s="122"/>
      <c r="F22" s="22"/>
      <c r="G22" s="22"/>
      <c r="H22" s="22"/>
      <c r="I22" s="22"/>
      <c r="J22" s="22"/>
    </row>
    <row r="23" spans="2:10" ht="15" customHeight="1" x14ac:dyDescent="0.25">
      <c r="B23" s="122"/>
      <c r="C23" s="123" t="s">
        <v>146</v>
      </c>
      <c r="D23" s="126">
        <v>0.68799999999999994</v>
      </c>
      <c r="E23" s="122"/>
      <c r="F23" s="22"/>
      <c r="G23" s="22"/>
      <c r="H23" s="22"/>
      <c r="I23" s="22"/>
      <c r="J23" s="22"/>
    </row>
    <row r="24" spans="2:10" ht="15" customHeight="1" x14ac:dyDescent="0.25">
      <c r="B24" s="122"/>
      <c r="C24" s="123" t="s">
        <v>147</v>
      </c>
      <c r="D24" s="126">
        <v>1</v>
      </c>
      <c r="E24" s="122"/>
      <c r="F24" s="22"/>
      <c r="G24" s="22"/>
      <c r="H24" s="22"/>
      <c r="I24" s="22"/>
      <c r="J24" s="22"/>
    </row>
    <row r="25" spans="2:10" ht="15" customHeight="1" x14ac:dyDescent="0.25">
      <c r="B25" s="122"/>
      <c r="C25" s="123" t="s">
        <v>148</v>
      </c>
      <c r="D25" s="126">
        <v>0.625</v>
      </c>
      <c r="E25" s="122"/>
      <c r="F25" s="22"/>
      <c r="G25" s="22"/>
      <c r="H25" s="22"/>
      <c r="I25" s="22"/>
      <c r="J25" s="22"/>
    </row>
    <row r="26" spans="2:10" ht="15" customHeight="1" x14ac:dyDescent="0.25">
      <c r="B26" s="122"/>
      <c r="C26" s="123" t="s">
        <v>149</v>
      </c>
      <c r="D26" s="126">
        <v>0.81299999999999994</v>
      </c>
      <c r="E26" s="122"/>
      <c r="F26" s="22"/>
      <c r="G26" s="22"/>
      <c r="H26" s="22"/>
      <c r="I26" s="22"/>
      <c r="J26" s="22"/>
    </row>
    <row r="27" spans="2:10" ht="15" customHeight="1" x14ac:dyDescent="0.25">
      <c r="B27" s="122"/>
      <c r="C27" s="123" t="s">
        <v>150</v>
      </c>
      <c r="D27" s="126">
        <v>0.93799999999999994</v>
      </c>
      <c r="E27" s="122"/>
      <c r="F27" s="22"/>
      <c r="G27" s="22"/>
      <c r="H27" s="22"/>
      <c r="I27" s="22"/>
      <c r="J27" s="22"/>
    </row>
    <row r="28" spans="2:10" ht="15" customHeight="1" x14ac:dyDescent="0.25">
      <c r="B28" s="122"/>
      <c r="C28" s="123" t="s">
        <v>151</v>
      </c>
      <c r="D28" s="126">
        <v>0.68799999999999994</v>
      </c>
      <c r="E28" s="122"/>
      <c r="F28" s="22"/>
      <c r="G28" s="22"/>
      <c r="H28" s="22"/>
      <c r="I28" s="22"/>
      <c r="J28" s="22"/>
    </row>
    <row r="29" spans="2:10" ht="15" customHeight="1" x14ac:dyDescent="0.25">
      <c r="B29" s="122"/>
      <c r="C29" s="123" t="s">
        <v>152</v>
      </c>
      <c r="D29" s="126">
        <v>0.625</v>
      </c>
      <c r="E29" s="122"/>
      <c r="F29" s="22"/>
      <c r="G29" s="22"/>
      <c r="H29" s="22"/>
      <c r="I29" s="22"/>
      <c r="J29" s="22"/>
    </row>
    <row r="30" spans="2:10" ht="15" customHeight="1" x14ac:dyDescent="0.25">
      <c r="B30" s="122"/>
      <c r="C30" s="134" t="s">
        <v>153</v>
      </c>
      <c r="D30" s="124">
        <v>1</v>
      </c>
      <c r="E30" s="122"/>
      <c r="F30" s="22"/>
      <c r="G30" s="22"/>
      <c r="H30" s="22"/>
      <c r="I30" s="22"/>
      <c r="J30" s="22"/>
    </row>
    <row r="31" spans="2:10" ht="9.75" customHeight="1" thickBot="1" x14ac:dyDescent="0.3">
      <c r="B31" s="71" t="s">
        <v>154</v>
      </c>
      <c r="C31" s="127" t="s">
        <v>154</v>
      </c>
      <c r="D31" s="130"/>
      <c r="E31" s="71" t="s">
        <v>154</v>
      </c>
      <c r="F31" s="5"/>
      <c r="G31" s="5"/>
      <c r="H31" s="5"/>
      <c r="I31" s="5"/>
      <c r="J31" s="5"/>
    </row>
    <row r="33" spans="3:4" ht="28.5" customHeight="1" x14ac:dyDescent="0.25">
      <c r="C33" s="160" t="s">
        <v>290</v>
      </c>
      <c r="D33" s="160"/>
    </row>
  </sheetData>
  <mergeCells count="4">
    <mergeCell ref="C2:D2"/>
    <mergeCell ref="C4:D4"/>
    <mergeCell ref="D6:D7"/>
    <mergeCell ref="C33:D3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/>
  </sheetPr>
  <dimension ref="B1:P31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1" bestFit="1" customWidth="1"/>
    <col min="4" max="7" width="13.140625" style="131" customWidth="1"/>
    <col min="8" max="8" width="13.140625" customWidth="1"/>
    <col min="9" max="9" width="2.42578125" customWidth="1"/>
    <col min="10" max="10" width="11.85546875" customWidth="1"/>
    <col min="11" max="11" width="2.7109375" bestFit="1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9" t="s">
        <v>167</v>
      </c>
      <c r="C2" s="163" t="s">
        <v>168</v>
      </c>
      <c r="D2" s="163"/>
      <c r="E2" s="163"/>
      <c r="F2" s="163"/>
      <c r="G2" s="163"/>
      <c r="H2" s="163"/>
      <c r="I2" s="163"/>
      <c r="J2" s="163"/>
      <c r="K2" s="75"/>
      <c r="L2" s="75"/>
      <c r="M2" s="23"/>
      <c r="N2" s="23"/>
      <c r="O2" s="23"/>
      <c r="P2" s="23"/>
    </row>
    <row r="3" spans="2:16" ht="15.75" x14ac:dyDescent="0.25">
      <c r="B3" s="99"/>
      <c r="C3" s="92"/>
      <c r="D3" s="92"/>
      <c r="E3" s="92"/>
      <c r="F3" s="92"/>
      <c r="G3" s="92"/>
      <c r="H3" s="92"/>
      <c r="I3" s="92"/>
      <c r="J3" s="92"/>
      <c r="K3" s="75"/>
      <c r="L3" s="75"/>
      <c r="M3" s="23"/>
      <c r="N3" s="23"/>
      <c r="O3" s="23"/>
      <c r="P3" s="23"/>
    </row>
    <row r="4" spans="2:16" ht="15.75" x14ac:dyDescent="0.25">
      <c r="B4" s="99"/>
      <c r="C4" s="166" t="s">
        <v>169</v>
      </c>
      <c r="D4" s="166"/>
      <c r="E4" s="166"/>
      <c r="F4" s="166"/>
      <c r="G4" s="166"/>
      <c r="H4" s="166"/>
      <c r="I4" s="166"/>
      <c r="J4" s="166"/>
      <c r="K4" s="75"/>
      <c r="L4" s="75"/>
      <c r="M4" s="23"/>
      <c r="N4" s="23"/>
      <c r="O4" s="23"/>
      <c r="P4" s="23"/>
    </row>
    <row r="5" spans="2:16" ht="16.5" customHeight="1" thickBot="1" x14ac:dyDescent="0.3">
      <c r="B5" s="5"/>
      <c r="C5" s="100"/>
      <c r="D5" s="100"/>
      <c r="E5" s="100"/>
      <c r="F5" s="100"/>
      <c r="G5" s="100"/>
      <c r="H5" s="101"/>
      <c r="I5" s="101"/>
      <c r="J5" s="102"/>
      <c r="K5" s="102"/>
      <c r="L5" s="102"/>
      <c r="M5" s="102"/>
      <c r="N5" s="102"/>
      <c r="O5" s="102"/>
      <c r="P5" s="103"/>
    </row>
    <row r="6" spans="2:16" ht="21.75" customHeight="1" x14ac:dyDescent="0.25">
      <c r="B6" s="104"/>
      <c r="C6" s="105"/>
      <c r="D6" s="106" t="s">
        <v>24</v>
      </c>
      <c r="E6" s="106" t="s">
        <v>25</v>
      </c>
      <c r="F6" s="106" t="s">
        <v>26</v>
      </c>
      <c r="G6" s="107" t="s">
        <v>125</v>
      </c>
      <c r="H6" s="106" t="s">
        <v>126</v>
      </c>
      <c r="I6" s="108"/>
      <c r="J6" s="167" t="s">
        <v>127</v>
      </c>
      <c r="K6" s="104"/>
      <c r="L6" s="25"/>
      <c r="M6" s="25"/>
      <c r="N6" s="25"/>
      <c r="O6" s="25"/>
      <c r="P6" s="25"/>
    </row>
    <row r="7" spans="2:16" ht="21.75" customHeight="1" x14ac:dyDescent="0.25">
      <c r="B7" s="104"/>
      <c r="C7" s="109"/>
      <c r="D7" s="110" t="s">
        <v>128</v>
      </c>
      <c r="E7" s="110" t="s">
        <v>129</v>
      </c>
      <c r="F7" s="110" t="s">
        <v>130</v>
      </c>
      <c r="G7" s="111" t="s">
        <v>131</v>
      </c>
      <c r="H7" s="110" t="s">
        <v>132</v>
      </c>
      <c r="I7" s="112"/>
      <c r="J7" s="168" t="e">
        <v>#REF!</v>
      </c>
      <c r="K7" s="104"/>
      <c r="L7" s="25"/>
      <c r="M7" s="25"/>
      <c r="N7" s="25"/>
      <c r="O7" s="25"/>
      <c r="P7" s="25"/>
    </row>
    <row r="8" spans="2:16" ht="9.75" customHeight="1" x14ac:dyDescent="0.25">
      <c r="B8" s="113"/>
      <c r="C8" s="16"/>
      <c r="D8" s="114"/>
      <c r="E8" s="114"/>
      <c r="F8" s="16"/>
      <c r="G8" s="115"/>
      <c r="H8" s="114"/>
      <c r="I8" s="116"/>
      <c r="J8" s="117"/>
      <c r="K8" s="113"/>
      <c r="L8" s="26"/>
      <c r="M8" s="26"/>
      <c r="N8" s="26"/>
      <c r="O8" s="26"/>
      <c r="P8" s="26"/>
    </row>
    <row r="9" spans="2:16" ht="22.5" customHeight="1" x14ac:dyDescent="0.25">
      <c r="B9" s="113"/>
      <c r="C9" s="118" t="s">
        <v>19</v>
      </c>
      <c r="D9" s="119">
        <v>0.86599999999999999</v>
      </c>
      <c r="E9" s="119">
        <v>0.78400000000000003</v>
      </c>
      <c r="F9" s="119">
        <v>0.78300000000000003</v>
      </c>
      <c r="G9" s="120">
        <v>0.82499999999999996</v>
      </c>
      <c r="H9" s="119">
        <v>0.86599999999999999</v>
      </c>
      <c r="I9" s="120"/>
      <c r="J9" s="121">
        <v>0.86599999999999999</v>
      </c>
      <c r="K9" s="113"/>
      <c r="L9" s="26"/>
      <c r="M9" s="26"/>
      <c r="N9" s="26"/>
      <c r="O9" s="26"/>
      <c r="P9" s="26"/>
    </row>
    <row r="10" spans="2:16" ht="15" customHeight="1" x14ac:dyDescent="0.25">
      <c r="B10" s="122"/>
      <c r="C10" s="123" t="s">
        <v>133</v>
      </c>
      <c r="D10" s="124">
        <v>0.57599999999999996</v>
      </c>
      <c r="E10" s="124">
        <v>0.54500000000000004</v>
      </c>
      <c r="F10" s="124">
        <v>0.55600000000000005</v>
      </c>
      <c r="G10" s="125">
        <v>0.71499999999999997</v>
      </c>
      <c r="H10" s="124">
        <v>0.82499999999999996</v>
      </c>
      <c r="I10" s="125"/>
      <c r="J10" s="126">
        <v>0.82499999999999996</v>
      </c>
      <c r="K10" s="122"/>
      <c r="L10" s="22"/>
      <c r="M10" s="22"/>
      <c r="N10" s="22"/>
      <c r="O10" s="22"/>
      <c r="P10" s="22"/>
    </row>
    <row r="11" spans="2:16" ht="15" customHeight="1" x14ac:dyDescent="0.25">
      <c r="B11" s="122"/>
      <c r="C11" s="123" t="s">
        <v>134</v>
      </c>
      <c r="D11" s="124">
        <v>0.873</v>
      </c>
      <c r="E11" s="124">
        <v>0.75600000000000001</v>
      </c>
      <c r="F11" s="124">
        <v>0.73399999999999999</v>
      </c>
      <c r="G11" s="125">
        <v>0.67500000000000004</v>
      </c>
      <c r="H11" s="124">
        <v>0.69499999999999995</v>
      </c>
      <c r="I11" s="125"/>
      <c r="J11" s="126">
        <v>0.69499999999999995</v>
      </c>
      <c r="K11" s="122"/>
      <c r="L11" s="22"/>
      <c r="M11" s="22"/>
      <c r="N11" s="22"/>
      <c r="O11" s="22"/>
      <c r="P11" s="22"/>
    </row>
    <row r="12" spans="2:16" ht="15" customHeight="1" x14ac:dyDescent="0.25">
      <c r="B12" s="122"/>
      <c r="C12" s="123" t="s">
        <v>135</v>
      </c>
      <c r="D12" s="124">
        <v>0.98099999999999998</v>
      </c>
      <c r="E12" s="124">
        <v>0.93200000000000005</v>
      </c>
      <c r="F12" s="124">
        <v>0.79</v>
      </c>
      <c r="G12" s="125">
        <v>0.76100000000000001</v>
      </c>
      <c r="H12" s="124">
        <v>0.88500000000000001</v>
      </c>
      <c r="I12" s="125"/>
      <c r="J12" s="126">
        <v>0.88500000000000001</v>
      </c>
      <c r="K12" s="122"/>
      <c r="L12" s="22"/>
      <c r="M12" s="22"/>
      <c r="N12" s="22"/>
      <c r="O12" s="22"/>
      <c r="P12" s="22"/>
    </row>
    <row r="13" spans="2:16" ht="15" customHeight="1" x14ac:dyDescent="0.25">
      <c r="B13" s="122"/>
      <c r="C13" s="123" t="s">
        <v>136</v>
      </c>
      <c r="D13" s="124">
        <v>0.88600000000000001</v>
      </c>
      <c r="E13" s="124">
        <v>0.80900000000000005</v>
      </c>
      <c r="F13" s="124">
        <v>0.877</v>
      </c>
      <c r="G13" s="125">
        <v>0.91600000000000004</v>
      </c>
      <c r="H13" s="124">
        <v>0.92100000000000004</v>
      </c>
      <c r="I13" s="125"/>
      <c r="J13" s="126">
        <v>0.92100000000000004</v>
      </c>
      <c r="K13" s="122"/>
      <c r="L13" s="22"/>
      <c r="M13" s="22"/>
      <c r="N13" s="22"/>
      <c r="O13" s="22"/>
      <c r="P13" s="22"/>
    </row>
    <row r="14" spans="2:16" ht="15" customHeight="1" x14ac:dyDescent="0.25">
      <c r="B14" s="122"/>
      <c r="C14" s="123" t="s">
        <v>137</v>
      </c>
      <c r="D14" s="124">
        <v>0.90400000000000003</v>
      </c>
      <c r="E14" s="124">
        <v>0.72</v>
      </c>
      <c r="F14" s="124">
        <v>0.64200000000000002</v>
      </c>
      <c r="G14" s="125">
        <v>0.69899999999999995</v>
      </c>
      <c r="H14" s="124">
        <v>0.69699999999999995</v>
      </c>
      <c r="I14" s="125"/>
      <c r="J14" s="126">
        <v>0.69699999999999995</v>
      </c>
      <c r="K14" s="122"/>
      <c r="L14" s="22"/>
      <c r="M14" s="22"/>
      <c r="N14" s="22"/>
      <c r="O14" s="22"/>
      <c r="P14" s="22"/>
    </row>
    <row r="15" spans="2:16" ht="15" customHeight="1" x14ac:dyDescent="0.25">
      <c r="B15" s="122"/>
      <c r="C15" s="123" t="s">
        <v>138</v>
      </c>
      <c r="D15" s="124">
        <v>0.92900000000000005</v>
      </c>
      <c r="E15" s="124">
        <v>0.82399999999999995</v>
      </c>
      <c r="F15" s="124">
        <v>0.83399999999999996</v>
      </c>
      <c r="G15" s="125">
        <v>0.90900000000000003</v>
      </c>
      <c r="H15" s="124">
        <v>0.90900000000000003</v>
      </c>
      <c r="I15" s="125"/>
      <c r="J15" s="126">
        <v>0.90900000000000003</v>
      </c>
      <c r="K15" s="122"/>
      <c r="L15" s="22"/>
      <c r="M15" s="22"/>
      <c r="N15" s="22"/>
      <c r="O15" s="22"/>
      <c r="P15" s="22"/>
    </row>
    <row r="16" spans="2:16" ht="15" customHeight="1" x14ac:dyDescent="0.25">
      <c r="B16" s="122"/>
      <c r="C16" s="123" t="s">
        <v>139</v>
      </c>
      <c r="D16" s="124">
        <v>0.93899999999999995</v>
      </c>
      <c r="E16" s="124">
        <v>0.95299999999999996</v>
      </c>
      <c r="F16" s="124">
        <v>0.94299999999999995</v>
      </c>
      <c r="G16" s="125">
        <v>0.93</v>
      </c>
      <c r="H16" s="124">
        <v>0.91100000000000003</v>
      </c>
      <c r="I16" s="125"/>
      <c r="J16" s="126">
        <v>0.91100000000000003</v>
      </c>
      <c r="K16" s="122"/>
      <c r="L16" s="22"/>
      <c r="M16" s="22"/>
      <c r="N16" s="22"/>
      <c r="O16" s="22"/>
      <c r="P16" s="22"/>
    </row>
    <row r="17" spans="2:16" ht="15" customHeight="1" x14ac:dyDescent="0.25">
      <c r="B17" s="122"/>
      <c r="C17" s="123" t="s">
        <v>140</v>
      </c>
      <c r="D17" s="124">
        <v>0.72499999999999998</v>
      </c>
      <c r="E17" s="124">
        <v>0.53800000000000003</v>
      </c>
      <c r="F17" s="124">
        <v>0.67500000000000004</v>
      </c>
      <c r="G17" s="125">
        <v>0.84</v>
      </c>
      <c r="H17" s="124">
        <v>0.97899999999999998</v>
      </c>
      <c r="I17" s="125"/>
      <c r="J17" s="126">
        <v>0.97899999999999998</v>
      </c>
      <c r="K17" s="122"/>
      <c r="L17" s="22"/>
      <c r="M17" s="22"/>
      <c r="N17" s="22"/>
      <c r="O17" s="22"/>
      <c r="P17" s="22"/>
    </row>
    <row r="18" spans="2:16" ht="15" customHeight="1" x14ac:dyDescent="0.25">
      <c r="B18" s="122"/>
      <c r="C18" s="123" t="s">
        <v>141</v>
      </c>
      <c r="D18" s="124">
        <v>0.93600000000000005</v>
      </c>
      <c r="E18" s="124">
        <v>0.94</v>
      </c>
      <c r="F18" s="124">
        <v>0.80900000000000005</v>
      </c>
      <c r="G18" s="125">
        <v>0.86699999999999999</v>
      </c>
      <c r="H18" s="124">
        <v>0.95899999999999996</v>
      </c>
      <c r="I18" s="125"/>
      <c r="J18" s="126">
        <v>0.95899999999999996</v>
      </c>
      <c r="K18" s="122"/>
      <c r="L18" s="22"/>
      <c r="M18" s="22"/>
      <c r="N18" s="22"/>
      <c r="O18" s="22"/>
      <c r="P18" s="22"/>
    </row>
    <row r="19" spans="2:16" ht="15" customHeight="1" x14ac:dyDescent="0.25">
      <c r="B19" s="122"/>
      <c r="C19" s="123" t="s">
        <v>142</v>
      </c>
      <c r="D19" s="124">
        <v>0.93899999999999995</v>
      </c>
      <c r="E19" s="124">
        <v>0.9</v>
      </c>
      <c r="F19" s="124">
        <v>0.73399999999999999</v>
      </c>
      <c r="G19" s="125">
        <v>0.80400000000000005</v>
      </c>
      <c r="H19" s="124">
        <v>0.89800000000000002</v>
      </c>
      <c r="I19" s="125"/>
      <c r="J19" s="126">
        <v>0.89800000000000002</v>
      </c>
      <c r="K19" s="122"/>
      <c r="L19" s="22"/>
      <c r="M19" s="22"/>
      <c r="N19" s="22"/>
      <c r="O19" s="22"/>
      <c r="P19" s="22"/>
    </row>
    <row r="20" spans="2:16" ht="15" customHeight="1" x14ac:dyDescent="0.25">
      <c r="B20" s="122"/>
      <c r="C20" s="123" t="s">
        <v>143</v>
      </c>
      <c r="D20" s="124">
        <v>0.88700000000000001</v>
      </c>
      <c r="E20" s="124">
        <v>0.80600000000000005</v>
      </c>
      <c r="F20" s="124">
        <v>0.91500000000000004</v>
      </c>
      <c r="G20" s="125">
        <v>0.93100000000000005</v>
      </c>
      <c r="H20" s="124">
        <v>0.92800000000000005</v>
      </c>
      <c r="I20" s="125"/>
      <c r="J20" s="126">
        <v>0.92800000000000005</v>
      </c>
      <c r="K20" s="122"/>
      <c r="L20" s="22"/>
      <c r="M20" s="22"/>
      <c r="N20" s="22"/>
      <c r="O20" s="22"/>
      <c r="P20" s="22"/>
    </row>
    <row r="21" spans="2:16" ht="15" customHeight="1" x14ac:dyDescent="0.25">
      <c r="B21" s="122"/>
      <c r="C21" s="123" t="s">
        <v>144</v>
      </c>
      <c r="D21" s="124">
        <v>0.92</v>
      </c>
      <c r="E21" s="124">
        <v>0.84499999999999997</v>
      </c>
      <c r="F21" s="124">
        <v>0.82</v>
      </c>
      <c r="G21" s="125">
        <v>0.80900000000000005</v>
      </c>
      <c r="H21" s="124">
        <v>0.81</v>
      </c>
      <c r="I21" s="125"/>
      <c r="J21" s="126">
        <v>0.81</v>
      </c>
      <c r="K21" s="122"/>
      <c r="L21" s="22"/>
      <c r="M21" s="22"/>
      <c r="N21" s="22"/>
      <c r="O21" s="22"/>
      <c r="P21" s="22"/>
    </row>
    <row r="22" spans="2:16" ht="15" customHeight="1" x14ac:dyDescent="0.25">
      <c r="B22" s="122"/>
      <c r="C22" s="123" t="s">
        <v>145</v>
      </c>
      <c r="D22" s="124">
        <v>0.97199999999999998</v>
      </c>
      <c r="E22" s="124">
        <v>0.81899999999999995</v>
      </c>
      <c r="F22" s="124">
        <v>0.91900000000000004</v>
      </c>
      <c r="G22" s="125">
        <v>0.85499999999999998</v>
      </c>
      <c r="H22" s="124">
        <v>0.91400000000000003</v>
      </c>
      <c r="I22" s="125"/>
      <c r="J22" s="126">
        <v>0.91400000000000003</v>
      </c>
      <c r="K22" s="122"/>
      <c r="L22" s="22"/>
      <c r="M22" s="22"/>
      <c r="N22" s="22"/>
      <c r="O22" s="22"/>
      <c r="P22" s="22"/>
    </row>
    <row r="23" spans="2:16" ht="15" customHeight="1" x14ac:dyDescent="0.25">
      <c r="B23" s="122"/>
      <c r="C23" s="123" t="s">
        <v>146</v>
      </c>
      <c r="D23" s="124">
        <v>0.30599999999999999</v>
      </c>
      <c r="E23" s="124">
        <v>0.32700000000000001</v>
      </c>
      <c r="F23" s="124">
        <v>0.45600000000000002</v>
      </c>
      <c r="G23" s="125">
        <v>0.68100000000000005</v>
      </c>
      <c r="H23" s="124">
        <v>0.77100000000000002</v>
      </c>
      <c r="I23" s="125"/>
      <c r="J23" s="126">
        <v>0.77100000000000002</v>
      </c>
      <c r="K23" s="122"/>
      <c r="L23" s="22"/>
      <c r="M23" s="22"/>
      <c r="N23" s="22"/>
      <c r="O23" s="22"/>
      <c r="P23" s="22"/>
    </row>
    <row r="24" spans="2:16" ht="15" customHeight="1" x14ac:dyDescent="0.25">
      <c r="B24" s="122"/>
      <c r="C24" s="123" t="s">
        <v>147</v>
      </c>
      <c r="D24" s="124">
        <v>0.93600000000000005</v>
      </c>
      <c r="E24" s="124">
        <v>0.84699999999999998</v>
      </c>
      <c r="F24" s="124">
        <v>0.93700000000000006</v>
      </c>
      <c r="G24" s="125">
        <v>0.97699999999999998</v>
      </c>
      <c r="H24" s="124">
        <v>0.97599999999999998</v>
      </c>
      <c r="I24" s="125"/>
      <c r="J24" s="126">
        <v>0.97599999999999998</v>
      </c>
      <c r="K24" s="122"/>
      <c r="L24" s="22"/>
      <c r="M24" s="22"/>
      <c r="N24" s="22"/>
      <c r="O24" s="22"/>
      <c r="P24" s="22"/>
    </row>
    <row r="25" spans="2:16" ht="15" customHeight="1" x14ac:dyDescent="0.25">
      <c r="B25" s="122"/>
      <c r="C25" s="123" t="s">
        <v>148</v>
      </c>
      <c r="D25" s="124">
        <v>0.98099999999999998</v>
      </c>
      <c r="E25" s="124">
        <v>0.93799999999999994</v>
      </c>
      <c r="F25" s="124">
        <v>0.97399999999999998</v>
      </c>
      <c r="G25" s="125">
        <v>0.98499999999999999</v>
      </c>
      <c r="H25" s="124">
        <v>0.98199999999999998</v>
      </c>
      <c r="I25" s="125"/>
      <c r="J25" s="126">
        <v>0.98199999999999998</v>
      </c>
      <c r="K25" s="122"/>
      <c r="L25" s="22"/>
      <c r="M25" s="22"/>
      <c r="N25" s="22"/>
      <c r="O25" s="22"/>
      <c r="P25" s="22"/>
    </row>
    <row r="26" spans="2:16" ht="15" customHeight="1" x14ac:dyDescent="0.25">
      <c r="B26" s="122"/>
      <c r="C26" s="123" t="s">
        <v>149</v>
      </c>
      <c r="D26" s="124">
        <v>0.69199999999999995</v>
      </c>
      <c r="E26" s="124">
        <v>0.63500000000000001</v>
      </c>
      <c r="F26" s="124">
        <v>0.73899999999999999</v>
      </c>
      <c r="G26" s="125">
        <v>0.80700000000000005</v>
      </c>
      <c r="H26" s="124">
        <v>0.81100000000000005</v>
      </c>
      <c r="I26" s="125"/>
      <c r="J26" s="126">
        <v>0.81100000000000005</v>
      </c>
      <c r="K26" s="122"/>
      <c r="L26" s="22"/>
      <c r="M26" s="22"/>
      <c r="N26" s="22"/>
      <c r="O26" s="22"/>
      <c r="P26" s="22"/>
    </row>
    <row r="27" spans="2:16" ht="15" customHeight="1" x14ac:dyDescent="0.25">
      <c r="B27" s="122"/>
      <c r="C27" s="123" t="s">
        <v>150</v>
      </c>
      <c r="D27" s="124">
        <v>0.94099999999999995</v>
      </c>
      <c r="E27" s="124">
        <v>0.92100000000000004</v>
      </c>
      <c r="F27" s="124">
        <v>0.89200000000000002</v>
      </c>
      <c r="G27" s="125">
        <v>0.88800000000000001</v>
      </c>
      <c r="H27" s="124">
        <v>0.90300000000000002</v>
      </c>
      <c r="I27" s="125"/>
      <c r="J27" s="126">
        <v>0.90300000000000002</v>
      </c>
      <c r="K27" s="122"/>
      <c r="L27" s="22"/>
      <c r="M27" s="22"/>
      <c r="N27" s="22"/>
      <c r="O27" s="22"/>
      <c r="P27" s="22"/>
    </row>
    <row r="28" spans="2:16" ht="15" customHeight="1" x14ac:dyDescent="0.25">
      <c r="B28" s="122"/>
      <c r="C28" s="123" t="s">
        <v>151</v>
      </c>
      <c r="D28" s="124">
        <v>0.90600000000000003</v>
      </c>
      <c r="E28" s="124">
        <v>0.875</v>
      </c>
      <c r="F28" s="124">
        <v>0.90700000000000003</v>
      </c>
      <c r="G28" s="125">
        <v>0.92100000000000004</v>
      </c>
      <c r="H28" s="124">
        <v>0.94799999999999995</v>
      </c>
      <c r="I28" s="125"/>
      <c r="J28" s="126">
        <v>0.94799999999999995</v>
      </c>
      <c r="K28" s="122"/>
      <c r="L28" s="22"/>
      <c r="M28" s="22"/>
      <c r="N28" s="22"/>
      <c r="O28" s="22"/>
      <c r="P28" s="22"/>
    </row>
    <row r="29" spans="2:16" ht="15" customHeight="1" x14ac:dyDescent="0.25">
      <c r="B29" s="122"/>
      <c r="C29" s="123" t="s">
        <v>152</v>
      </c>
      <c r="D29" s="124">
        <v>0.94199999999999995</v>
      </c>
      <c r="E29" s="124">
        <v>0.83799999999999997</v>
      </c>
      <c r="F29" s="124">
        <v>0.88200000000000001</v>
      </c>
      <c r="G29" s="125">
        <v>0.91800000000000004</v>
      </c>
      <c r="H29" s="124">
        <v>0.94399999999999995</v>
      </c>
      <c r="I29" s="125"/>
      <c r="J29" s="126">
        <v>0.94399999999999995</v>
      </c>
      <c r="K29" s="122"/>
      <c r="L29" s="22"/>
      <c r="M29" s="22"/>
      <c r="N29" s="22"/>
      <c r="O29" s="22"/>
      <c r="P29" s="22"/>
    </row>
    <row r="30" spans="2:16" ht="15" customHeight="1" x14ac:dyDescent="0.25">
      <c r="B30" s="122"/>
      <c r="C30" s="123" t="s">
        <v>153</v>
      </c>
      <c r="D30" s="124">
        <v>0.89600000000000002</v>
      </c>
      <c r="E30" s="124">
        <v>0.84</v>
      </c>
      <c r="F30" s="124">
        <v>0.64700000000000002</v>
      </c>
      <c r="G30" s="125">
        <v>0.72799999999999998</v>
      </c>
      <c r="H30" s="124">
        <v>0.89200000000000002</v>
      </c>
      <c r="I30" s="125"/>
      <c r="J30" s="124">
        <v>0.89200000000000002</v>
      </c>
      <c r="K30" s="122"/>
      <c r="L30" s="22"/>
      <c r="M30" s="22"/>
      <c r="N30" s="22"/>
      <c r="O30" s="22"/>
      <c r="P30" s="22"/>
    </row>
    <row r="31" spans="2:16" ht="9.75" customHeight="1" thickBot="1" x14ac:dyDescent="0.3">
      <c r="B31" s="71" t="s">
        <v>154</v>
      </c>
      <c r="C31" s="127" t="s">
        <v>154</v>
      </c>
      <c r="D31" s="127"/>
      <c r="E31" s="127"/>
      <c r="F31" s="127"/>
      <c r="G31" s="128"/>
      <c r="H31" s="129"/>
      <c r="I31" s="128"/>
      <c r="J31" s="130"/>
      <c r="K31" s="71" t="s">
        <v>154</v>
      </c>
      <c r="L31" s="5"/>
      <c r="M31" s="5"/>
      <c r="N31" s="5"/>
      <c r="O31" s="5"/>
      <c r="P31" s="5"/>
    </row>
  </sheetData>
  <mergeCells count="3">
    <mergeCell ref="C2:J2"/>
    <mergeCell ref="C4:J4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Contents</vt:lpstr>
      <vt:lpstr>Notes</vt:lpstr>
      <vt:lpstr>CRC National</vt:lpstr>
      <vt:lpstr>CRC charts</vt:lpstr>
      <vt:lpstr>AM_A</vt:lpstr>
      <vt:lpstr>AM_B</vt:lpstr>
      <vt:lpstr>AM_C</vt:lpstr>
      <vt:lpstr>AM_D</vt:lpstr>
      <vt:lpstr>AM_E</vt:lpstr>
      <vt:lpstr>AM_F</vt:lpstr>
      <vt:lpstr>SLM001</vt:lpstr>
      <vt:lpstr>SLM002</vt:lpstr>
      <vt:lpstr>SLM003</vt:lpstr>
      <vt:lpstr>SLM004</vt:lpstr>
      <vt:lpstr>SLM005</vt:lpstr>
      <vt:lpstr>SLM006</vt:lpstr>
      <vt:lpstr>SLM007</vt:lpstr>
      <vt:lpstr>SLM008</vt:lpstr>
      <vt:lpstr>SLM009a</vt:lpstr>
      <vt:lpstr>SLM010</vt:lpstr>
      <vt:lpstr>SLM011</vt:lpstr>
      <vt:lpstr>SLM013</vt:lpstr>
      <vt:lpstr>SLM015</vt:lpstr>
      <vt:lpstr>SLM016</vt:lpstr>
      <vt:lpstr>SLM017</vt:lpstr>
    </vt:vector>
  </TitlesOfParts>
  <Company>MOJ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Prinold, Joe [NOMS]</dc:creator>
  <cp:lastModifiedBy>Longman, Joe</cp:lastModifiedBy>
  <dcterms:created xsi:type="dcterms:W3CDTF">2015-12-07T16:41:26Z</dcterms:created>
  <dcterms:modified xsi:type="dcterms:W3CDTF">2017-10-24T12:47:43Z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