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6-17_Q4\1617_Q4_Publication\Final Version\"/>
    </mc:Choice>
  </mc:AlternateContent>
  <bookViews>
    <workbookView xWindow="0" yWindow="0" windowWidth="15360" windowHeight="7305" tabRatio="785"/>
  </bookViews>
  <sheets>
    <sheet name="Contents" sheetId="5" r:id="rId1"/>
    <sheet name="Notes" sheetId="25" r:id="rId2"/>
    <sheet name="NPS National" sheetId="2" r:id="rId3"/>
    <sheet name="NPS charts" sheetId="26" r:id="rId4"/>
    <sheet name="SL001" sheetId="27" r:id="rId5"/>
    <sheet name="SL002" sheetId="28" r:id="rId6"/>
    <sheet name="SL003" sheetId="29" r:id="rId7"/>
    <sheet name="SL004" sheetId="30" r:id="rId8"/>
    <sheet name="SL005" sheetId="31" r:id="rId9"/>
    <sheet name="SL006" sheetId="32" r:id="rId10"/>
    <sheet name="SL007" sheetId="33" r:id="rId11"/>
    <sheet name="SL009" sheetId="34" r:id="rId12"/>
    <sheet name="SL010" sheetId="35" r:id="rId13"/>
    <sheet name="SL012" sheetId="36" r:id="rId14"/>
    <sheet name="SL013" sheetId="37" r:id="rId15"/>
    <sheet name="SL014" sheetId="38" r:id="rId16"/>
    <sheet name="SL015" sheetId="39" r:id="rId17"/>
    <sheet name="SL016" sheetId="40" r:id="rId18"/>
    <sheet name="SL017" sheetId="41" r:id="rId19"/>
    <sheet name="SL018" sheetId="42" r:id="rId20"/>
    <sheet name="SL019a" sheetId="43" r:id="rId21"/>
    <sheet name="SL021" sheetId="44" r:id="rId22"/>
    <sheet name="SL022" sheetId="45" r:id="rId23"/>
    <sheet name="SL023" sheetId="46" r:id="rId24"/>
    <sheet name="SL025" sheetId="47" r:id="rId25"/>
  </sheets>
  <definedNames>
    <definedName name="NPS_RAG" localSheetId="12">#REF!</definedName>
    <definedName name="NPS_RAG">#REF!</definedName>
    <definedName name="NPS_Regions" localSheetId="12">#REF!</definedName>
    <definedName name="NPS_Regions">#REF!</definedName>
    <definedName name="NPS_SLs" localSheetId="12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6" l="1"/>
  <c r="Q12" i="26"/>
  <c r="Q11" i="26" s="1"/>
  <c r="Q10" i="26" s="1"/>
  <c r="P12" i="26"/>
  <c r="P11" i="26" s="1"/>
  <c r="P10" i="26" s="1"/>
  <c r="O12" i="26"/>
  <c r="O11" i="26" s="1"/>
  <c r="O10" i="26" s="1"/>
  <c r="N12" i="26"/>
  <c r="N11" i="26" s="1"/>
  <c r="N10" i="26" s="1"/>
  <c r="M12" i="26"/>
  <c r="M11" i="26" s="1"/>
  <c r="M10" i="26" s="1"/>
  <c r="L12" i="26"/>
  <c r="L11" i="26" s="1"/>
  <c r="L10" i="26" s="1"/>
  <c r="K12" i="26"/>
  <c r="K11" i="26" s="1"/>
  <c r="K10" i="26" s="1"/>
  <c r="J12" i="26"/>
  <c r="J11" i="26" s="1"/>
  <c r="J10" i="26" s="1"/>
  <c r="I12" i="26"/>
  <c r="I11" i="26" s="1"/>
  <c r="I10" i="26" s="1"/>
  <c r="H12" i="26"/>
  <c r="H11" i="26" s="1"/>
  <c r="H10" i="26" s="1"/>
  <c r="G12" i="26"/>
  <c r="G11" i="26" s="1"/>
  <c r="G10" i="26" s="1"/>
  <c r="F12" i="26"/>
  <c r="F11" i="26" s="1"/>
  <c r="F10" i="26" s="1"/>
  <c r="E12" i="26"/>
  <c r="E11" i="26" s="1"/>
  <c r="E10" i="26" s="1"/>
  <c r="D12" i="26"/>
  <c r="D11" i="26" s="1"/>
  <c r="D10" i="26" s="1"/>
  <c r="C12" i="26"/>
  <c r="C11" i="26" s="1"/>
  <c r="C10" i="26" s="1"/>
  <c r="U12" i="26"/>
  <c r="W12" i="26"/>
  <c r="X12" i="26"/>
  <c r="Y12" i="26"/>
  <c r="V12" i="26"/>
  <c r="W11" i="26" l="1"/>
  <c r="W10" i="26" s="1"/>
  <c r="X11" i="26"/>
  <c r="X10" i="26" s="1"/>
  <c r="V11" i="26"/>
  <c r="V10" i="26" s="1"/>
  <c r="U11" i="26"/>
  <c r="U10" i="26" s="1"/>
  <c r="Y11" i="26"/>
  <c r="Y10" i="26" s="1"/>
  <c r="Q9" i="26" l="1"/>
  <c r="B44" i="26" l="1"/>
  <c r="C7" i="26" l="1"/>
  <c r="B41" i="26"/>
  <c r="B43" i="26" s="1"/>
  <c r="T10" i="26"/>
  <c r="B10" i="26"/>
  <c r="U7" i="26" l="1"/>
  <c r="B42" i="26"/>
  <c r="Q4" i="2" l="1"/>
  <c r="P4" i="2" l="1"/>
  <c r="P9" i="26"/>
  <c r="O4" i="2" l="1"/>
  <c r="O9" i="26"/>
  <c r="N4" i="2" l="1"/>
  <c r="N9" i="26"/>
  <c r="M4" i="2" l="1"/>
  <c r="M9" i="26"/>
  <c r="L4" i="2" l="1"/>
  <c r="L9" i="26"/>
  <c r="K4" i="2" l="1"/>
  <c r="K9" i="26"/>
  <c r="J4" i="2" l="1"/>
  <c r="J9" i="26"/>
  <c r="I4" i="2" l="1"/>
  <c r="I9" i="26"/>
  <c r="H4" i="2" l="1"/>
  <c r="H9" i="26"/>
  <c r="G4" i="2" l="1"/>
  <c r="G9" i="26"/>
  <c r="F9" i="26" l="1"/>
  <c r="F4" i="2"/>
  <c r="E4" i="2" l="1"/>
  <c r="E9" i="26"/>
  <c r="D4" i="2" l="1"/>
  <c r="C9" i="26" s="1"/>
  <c r="D9" i="26"/>
</calcChain>
</file>

<file path=xl/sharedStrings.xml><?xml version="1.0" encoding="utf-8"?>
<sst xmlns="http://schemas.openxmlformats.org/spreadsheetml/2006/main" count="857" uniqueCount="182">
  <si>
    <t>Community Performance Quarterly Management Information release</t>
  </si>
  <si>
    <t>Link</t>
  </si>
  <si>
    <t>Table</t>
  </si>
  <si>
    <t>NPS Performance of NPS Service Levels by month. England and Wales.</t>
  </si>
  <si>
    <t>Table NNAT:</t>
  </si>
  <si>
    <t>NPS National</t>
  </si>
  <si>
    <t>Table NNAT: NPS Performance of NPS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</si>
  <si>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</si>
  <si>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</si>
  <si>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</si>
  <si>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</si>
  <si>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</si>
  <si>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</si>
  <si>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</si>
  <si>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</si>
  <si>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</si>
  <si>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</si>
  <si>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</si>
  <si>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CRC area:</t>
  </si>
  <si>
    <t>Select Service Level:</t>
  </si>
  <si>
    <t>15/16 Q4</t>
  </si>
  <si>
    <t>16/17 Q1</t>
  </si>
  <si>
    <t>16/17 Q2</t>
  </si>
  <si>
    <t>16/17 Q3</t>
  </si>
  <si>
    <t>Measure name</t>
  </si>
  <si>
    <t>Sheet name</t>
  </si>
  <si>
    <t>Long name</t>
  </si>
  <si>
    <t>Short name</t>
  </si>
  <si>
    <t>National</t>
  </si>
  <si>
    <t>Figure NNAT:</t>
  </si>
  <si>
    <t>Figure NB:</t>
  </si>
  <si>
    <t>NPS Charts</t>
  </si>
  <si>
    <t>Figure NNAT: National NPS Performance by month.  &amp;  Figure NB: Performance by quarter.</t>
  </si>
  <si>
    <t>NPS SL001</t>
  </si>
  <si>
    <t>NPS SL002</t>
  </si>
  <si>
    <t>NPS SL003</t>
  </si>
  <si>
    <t>NPS SL004</t>
  </si>
  <si>
    <t>NPS SL005</t>
  </si>
  <si>
    <t>NPS SL006</t>
  </si>
  <si>
    <t>NPS SL007</t>
  </si>
  <si>
    <t>NPS SL009</t>
  </si>
  <si>
    <t>NPS SL010</t>
  </si>
  <si>
    <t>NPS SL012</t>
  </si>
  <si>
    <t>NPS SL013</t>
  </si>
  <si>
    <t>NPS SL014</t>
  </si>
  <si>
    <t>NPS SL015</t>
  </si>
  <si>
    <t>NPS SL016</t>
  </si>
  <si>
    <t>NPS SL017</t>
  </si>
  <si>
    <t>NPS SL018</t>
  </si>
  <si>
    <t>NPS SL019a</t>
  </si>
  <si>
    <t>NPS SL021</t>
  </si>
  <si>
    <t>NPS SL022</t>
  </si>
  <si>
    <t>NPS SL023</t>
  </si>
  <si>
    <t>NPS SL025</t>
  </si>
  <si>
    <t>SL019a</t>
  </si>
  <si>
    <t>SL001</t>
  </si>
  <si>
    <t>SL002</t>
  </si>
  <si>
    <t>SL003</t>
  </si>
  <si>
    <t>SL004</t>
  </si>
  <si>
    <t>SL005</t>
  </si>
  <si>
    <t>SL006</t>
  </si>
  <si>
    <t>SL007</t>
  </si>
  <si>
    <t>SL009</t>
  </si>
  <si>
    <t>SL010</t>
  </si>
  <si>
    <t>SL012</t>
  </si>
  <si>
    <t>SL013</t>
  </si>
  <si>
    <t>SL014</t>
  </si>
  <si>
    <t>SL015</t>
  </si>
  <si>
    <t>SL016</t>
  </si>
  <si>
    <t>SL017</t>
  </si>
  <si>
    <t>SL018</t>
  </si>
  <si>
    <t>SL021</t>
  </si>
  <si>
    <t>SL022</t>
  </si>
  <si>
    <t>SL023</t>
  </si>
  <si>
    <t>SL025</t>
  </si>
  <si>
    <t>National (all NPS)</t>
  </si>
  <si>
    <t>NPS London Division</t>
  </si>
  <si>
    <t>NPS Midlands Division</t>
  </si>
  <si>
    <t>NPS North East Division</t>
  </si>
  <si>
    <t>NPS North West Division</t>
  </si>
  <si>
    <t>NPS South East &amp; Eastern Division</t>
  </si>
  <si>
    <t>NPS South West &amp; South Central Division</t>
  </si>
  <si>
    <t>NPS Wales Division</t>
  </si>
  <si>
    <t>NPS London</t>
  </si>
  <si>
    <t>NPS Midlands</t>
  </si>
  <si>
    <t>NPS North East</t>
  </si>
  <si>
    <t>NPS North West</t>
  </si>
  <si>
    <t>NPS SEE</t>
  </si>
  <si>
    <t>NPS SWSC</t>
  </si>
  <si>
    <t>NPS Wales</t>
  </si>
  <si>
    <t>Notes</t>
  </si>
  <si>
    <t>n/a</t>
  </si>
  <si>
    <t>Table N1B:</t>
  </si>
  <si>
    <t>NPS SL001 Performance - Pre-Sentence Report Timeliness from Jan-16 to Mar-17 by quarter. England and Wales.</t>
  </si>
  <si>
    <t>16/17 Q4</t>
  </si>
  <si>
    <t>16/17 Year to date</t>
  </si>
  <si>
    <t>(Jan-Mar 16)</t>
  </si>
  <si>
    <t>(Apr-Jun 16)</t>
  </si>
  <si>
    <t>(Jul-Sep 16)</t>
  </si>
  <si>
    <t>(Oct-Dec 16)</t>
  </si>
  <si>
    <t>(Jan-Mar 17)</t>
  </si>
  <si>
    <t xml:space="preserve">   NPS London Division</t>
  </si>
  <si>
    <t xml:space="preserve">   NPS Midlands Division</t>
  </si>
  <si>
    <t xml:space="preserve">   NPS North East Division</t>
  </si>
  <si>
    <t xml:space="preserve">   NPS North West Division</t>
  </si>
  <si>
    <t xml:space="preserve">   NPS South East &amp; Eastern Division</t>
  </si>
  <si>
    <t xml:space="preserve">   NPS South West &amp; South Central Division</t>
  </si>
  <si>
    <t xml:space="preserve">   NPS Wales Division</t>
  </si>
  <si>
    <t xml:space="preserve">   </t>
  </si>
  <si>
    <t>Table N1B: NPS SL001 Performance - Pre-Sentence Report Timeliness from Apr-16 to Mar-17 by quarter. England and Wales</t>
  </si>
  <si>
    <t>Table N2B:</t>
  </si>
  <si>
    <t>NPS SL002 Performance - Allocation Timeliness (All Disposals) from Jan-16 to Mar-17 by quarter. England and Wales.</t>
  </si>
  <si>
    <t>Table N2B: NPS SL002 Performance - Allocation Timeliness (All Disposals) from Apr-16 to Mar-17 by quarter. England and Wales</t>
  </si>
  <si>
    <t>Table N3B:</t>
  </si>
  <si>
    <t>NPS SL003 Performance - Initial Contact (Community Orders and Suspended Sentence Orders) from Jan-16 to Mar-17 by quarter. England and Wales.</t>
  </si>
  <si>
    <t>Table N3B: NPS SL003 Performance - Initial Contact (CO &amp; SSO) from Apr-16 to Mar-17 by quarter. England and Wales</t>
  </si>
  <si>
    <t>Table N4B:</t>
  </si>
  <si>
    <t>NPS SL004 Performance - Initial Contact (Release from custody on licence) from Jan-16 to Mar-17 by quarter. England and Wales.</t>
  </si>
  <si>
    <t>Table N4B: NPS SL004 Performance - Initial Contact (Release from custody on licence) from Apr-16 to Mar-17 by quarter. England and Wales</t>
  </si>
  <si>
    <t>Table N5B:</t>
  </si>
  <si>
    <t>NPS SL005 Performance - Completing the Plan (Community Orders and Suspended Sentence Orders) from Jan-16 to Mar-17 by quarter. England and Wales.</t>
  </si>
  <si>
    <t>Table N5B: NPS SL005 Performance - Completing the Plan (CO &amp; SSO) from Apr-16 to Mar-17 by quarter. England and Wales</t>
  </si>
  <si>
    <t>Table N6B:</t>
  </si>
  <si>
    <t>NPS SL006 Performance - Completing the Plan (Release from custody) from Jan-16 to Mar-17 by quarter. England and Wales.</t>
  </si>
  <si>
    <t>Table N6B: NPS SL006 Performance - Completing the Plan (Release from custody) from Apr-16 to Mar-17 by quarter. England and Wales</t>
  </si>
  <si>
    <t>Table N7B:</t>
  </si>
  <si>
    <t>NPS SL007 Performance - Allocation of Unpaid Work (UPW) Requirements from Jan-16 to Mar-17 by quarter. England and Wales.</t>
  </si>
  <si>
    <t>Table N7B: NPS SL007 Performance - Allocation of Unpaid Work (UPW) Requirements from Apr-16 to Mar-17 by quarter. England and Wales</t>
  </si>
  <si>
    <t>Table N9B:</t>
  </si>
  <si>
    <t>NPS SL009 Performance - Sex Offender Treatment Programme (SOTP) Completions from Jan-16 to Mar-17 by quarter. England and Wales.</t>
  </si>
  <si>
    <t>-</t>
  </si>
  <si>
    <t>Table N9B: NPS SL009 Performance - Sex Offender Treatment Programme (SOTP) Completions from Apr-16 to Mar-17 by quarter. England and Wales</t>
  </si>
  <si>
    <t>Table N10B:</t>
  </si>
  <si>
    <t>NPS SL010 Performance - Accredited Programme Quality for 16/17 Year to date (Apr 16-Mar 17). England and Wales.</t>
  </si>
  <si>
    <t>Table N10B: NPS SL010 Performance - Accredited Programme Quality from Apr-16 to Mar-17 by quarter. England and Wales</t>
  </si>
  <si>
    <t>Table N12B:</t>
  </si>
  <si>
    <t>NPS SL012 Performance - Recall Timeliness from Jan-16 to Mar-17 by quarter. England and Wales.</t>
  </si>
  <si>
    <t>Table N12B: NPS SL012 Performance - Recall Timeliness from Apr-16 to Mar-17 by quarter. England and Wales</t>
  </si>
  <si>
    <t>Table N13B:</t>
  </si>
  <si>
    <t>NPS SL013 Performance - Recall Referral Quality from Jan-16 to Mar-17 by quarter. England and Wales.</t>
  </si>
  <si>
    <t>Table N13B: NPS SL013 Performance - Recall Referral Quality from Apr-16 to Mar-17 by quarter. England and Wales</t>
  </si>
  <si>
    <t>Table N14B:</t>
  </si>
  <si>
    <t>NPS SL014 Performance - Breach Timeliness from Jan-16 to Mar-17 by quarter. England and Wales.</t>
  </si>
  <si>
    <t>Table N14B: NPS SL014 Performance - Breach Timeliness from Apr-16 to Mar-17 by quarter. England and Wales</t>
  </si>
  <si>
    <t>Table N15B:</t>
  </si>
  <si>
    <t>NPS SL015 Performance - Response to Breach Referral from Jan-16 to Mar-17 by quarter. England and Wales.</t>
  </si>
  <si>
    <t>Table N15B: NPS SL015 Performance - Response to Breach Referral from Apr-16 to Mar-17 by quarter. England and Wales</t>
  </si>
  <si>
    <t>Table N16B:</t>
  </si>
  <si>
    <t>NPS SL016 Performance - MAPPA Attendance from Jan-16 to Mar-17 by quarter. England and Wales.</t>
  </si>
  <si>
    <t>Table N16B: NPS SL016 Performance - MAPPA Attendance from Apr-16 to Mar-17 by quarter. England and Wales</t>
  </si>
  <si>
    <t>Table N17B:</t>
  </si>
  <si>
    <t>NPS SL017 Performance - Serious Further Offence (SFO) Reviews from Jan-16 to Mar-17 by quarter. England and Wales.</t>
  </si>
  <si>
    <t>Table N17B: NPS SL017 Performance - Serious Further Offence (SFO) Reviews from Apr-16 to Mar-17 by quarter. England and Wales</t>
  </si>
  <si>
    <t>Table N18B:</t>
  </si>
  <si>
    <t>NPS SL018 Performance - Completion of Community Orders and Suspended Sentence Orders from Jan-16 to Mar-17 by quarter. England and Wales.</t>
  </si>
  <si>
    <t>Table N18B: NPS SL018 Performance - Completion of Community Orders and Suspended Sentence Orders from Apr-16 to Mar-17 by quarter. England and Wales</t>
  </si>
  <si>
    <t>Table N19aB:</t>
  </si>
  <si>
    <t>NPS SL019a Performance - Completion of Licences and Post Sentence Supervision Periods (≥12M) from Jan-16 to Mar-17 by quarter. England and Wales.</t>
  </si>
  <si>
    <t>Table N19aB: NPS SL019a Performance - Completions of Licences and Post Sentence Supervision Periods (12 months and over) from Apr-16 to Mar-17 by quarter. England and Wales</t>
  </si>
  <si>
    <t>Table N21B:</t>
  </si>
  <si>
    <t>NPS SL021 Performance - OASys Quality Assurance from Jan-16 to Mar-17 by quarter. England and Wales.</t>
  </si>
  <si>
    <t>Table N21B: NPS SL021 Performance - OASys Quality Assurance from Apr-16 to Mar-17 by quarter. England and Wales</t>
  </si>
  <si>
    <t>Table N22B:</t>
  </si>
  <si>
    <t>NPS SL022 Performance - Generic Parole Process (GPP) from Jan-16 to Mar-17 by quarter. England and Wales.</t>
  </si>
  <si>
    <t>Table N22B: NPS SL022 Performance - Generic Parole Process (GPP) from Apr-16 to Mar-17 by quarter. England and Wales</t>
  </si>
  <si>
    <t>Table N23B:</t>
  </si>
  <si>
    <t>NPS SL023 Performance - Quality of Engagement from Jan-16 to Mar-17 by quarter. England and Wales.</t>
  </si>
  <si>
    <t>Table N23B: NPS SL023 Performance - Quality of Engagement from Apr-16 to Mar-17 by quarter. England and Wales</t>
  </si>
  <si>
    <t>Table N25B:</t>
  </si>
  <si>
    <t>NPS SL025 Performance - Victim Feedback from Jan-16 to Mar-17 by quarter. England and Wales.</t>
  </si>
  <si>
    <t>Table N25B: NPS SL025 Performance - Victim Feedback from Apr-16 to Mar-17 by quarter. England and Wales</t>
  </si>
  <si>
    <t>National Probation Service performance tables (January 2016 to March 2017)</t>
  </si>
  <si>
    <t>This information will next be published on 26th October 2017 covering performance data for April 2017 - June 2017.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</si>
  <si>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Note that because this measure is based on audits, on a two year cycle, national month-by-month data is not available.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</si>
  <si>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Note that because these are quarterly measures the national month-by-month data is not available.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</si>
  <si>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Note that because of low volumes, these data will generally only be published at quarterly intervals, at National level.</t>
    </r>
  </si>
  <si>
    <r>
      <t>NPS SL010</t>
    </r>
    <r>
      <rPr>
        <vertAlign val="superscript"/>
        <sz val="11"/>
        <color theme="1"/>
        <rFont val="Arial"/>
        <family val="2"/>
      </rPr>
      <t>1</t>
    </r>
  </si>
  <si>
    <r>
      <t>NPS SL016</t>
    </r>
    <r>
      <rPr>
        <vertAlign val="superscript"/>
        <sz val="11"/>
        <color theme="1"/>
        <rFont val="Arial"/>
        <family val="2"/>
      </rPr>
      <t>2</t>
    </r>
  </si>
  <si>
    <r>
      <t>NPS SL025</t>
    </r>
    <r>
      <rPr>
        <vertAlign val="superscript"/>
        <sz val="11"/>
        <color theme="1"/>
        <rFont val="Arial"/>
        <family val="2"/>
      </rPr>
      <t>2</t>
    </r>
  </si>
  <si>
    <r>
      <t>NPS SL017</t>
    </r>
    <r>
      <rPr>
        <vertAlign val="superscript"/>
        <sz val="11"/>
        <color theme="1"/>
        <rFont val="Arial"/>
        <family val="2"/>
      </rPr>
      <t>3</t>
    </r>
  </si>
  <si>
    <t>76% (r)</t>
  </si>
  <si>
    <t>76.0%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</si>
</sst>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9" fontId="17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4" fillId="0" borderId="0" xfId="2" applyFont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9" fontId="15" fillId="0" borderId="0" xfId="1" applyFont="1" applyAlignment="1">
      <alignment vertical="center"/>
    </xf>
    <xf numFmtId="9" fontId="16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3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right" vertical="center"/>
    </xf>
    <xf numFmtId="0" fontId="28" fillId="0" borderId="0" xfId="0" applyFont="1"/>
    <xf numFmtId="0" fontId="28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3" xfId="0" applyFont="1" applyBorder="1" applyAlignment="1">
      <alignment vertical="center"/>
    </xf>
    <xf numFmtId="17" fontId="29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7" fontId="29" fillId="0" borderId="4" xfId="0" applyNumberFormat="1" applyFont="1" applyBorder="1" applyAlignment="1">
      <alignment horizontal="right" vertical="center" wrapText="1"/>
    </xf>
    <xf numFmtId="17" fontId="29" fillId="0" borderId="0" xfId="0" applyNumberFormat="1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center"/>
    </xf>
    <xf numFmtId="164" fontId="28" fillId="0" borderId="0" xfId="1" applyNumberFormat="1" applyFont="1" applyAlignment="1">
      <alignment horizontal="right" vertical="center"/>
    </xf>
    <xf numFmtId="164" fontId="28" fillId="0" borderId="0" xfId="1" applyNumberFormat="1" applyFont="1" applyFill="1" applyBorder="1"/>
    <xf numFmtId="164" fontId="30" fillId="0" borderId="0" xfId="1" applyNumberFormat="1" applyFont="1" applyBorder="1"/>
    <xf numFmtId="0" fontId="28" fillId="0" borderId="0" xfId="0" applyFont="1" applyBorder="1" applyAlignment="1">
      <alignment horizontal="right"/>
    </xf>
    <xf numFmtId="164" fontId="30" fillId="0" borderId="0" xfId="1" applyNumberFormat="1" applyFont="1" applyBorder="1" applyAlignment="1">
      <alignment horizontal="right"/>
    </xf>
    <xf numFmtId="164" fontId="28" fillId="0" borderId="0" xfId="1" applyNumberFormat="1" applyFont="1" applyBorder="1"/>
    <xf numFmtId="164" fontId="30" fillId="0" borderId="0" xfId="1" applyNumberFormat="1" applyFont="1" applyBorder="1" applyAlignment="1">
      <alignment horizontal="right" vertical="center"/>
    </xf>
    <xf numFmtId="164" fontId="28" fillId="0" borderId="0" xfId="1" applyNumberFormat="1" applyFont="1"/>
    <xf numFmtId="0" fontId="29" fillId="0" borderId="0" xfId="0" applyFont="1"/>
    <xf numFmtId="0" fontId="31" fillId="0" borderId="0" xfId="0" applyFont="1"/>
    <xf numFmtId="0" fontId="20" fillId="0" borderId="0" xfId="0" applyFont="1" applyAlignment="1">
      <alignment horizontal="right" vertical="top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17" fontId="9" fillId="0" borderId="6" xfId="0" applyNumberFormat="1" applyFont="1" applyFill="1" applyBorder="1" applyAlignment="1">
      <alignment horizontal="right" wrapText="1"/>
    </xf>
    <xf numFmtId="17" fontId="9" fillId="0" borderId="7" xfId="0" applyNumberFormat="1" applyFont="1" applyFill="1" applyBorder="1" applyAlignment="1">
      <alignment horizontal="right" wrapText="1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5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/>
    </xf>
    <xf numFmtId="164" fontId="17" fillId="0" borderId="1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2" fillId="0" borderId="5" xfId="1" applyNumberFormat="1" applyFont="1" applyFill="1" applyBorder="1" applyAlignment="1">
      <alignment horizontal="right" vertical="center"/>
    </xf>
    <xf numFmtId="0" fontId="18" fillId="0" borderId="11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Alignment="1"/>
    <xf numFmtId="0" fontId="18" fillId="0" borderId="5" xfId="2" applyFont="1" applyBorder="1" applyAlignment="1">
      <alignment horizontal="left" vertical="center"/>
    </xf>
    <xf numFmtId="0" fontId="13" fillId="0" borderId="0" xfId="2" applyFont="1" applyBorder="1" applyAlignment="1">
      <alignment horizontal="right"/>
    </xf>
    <xf numFmtId="9" fontId="17" fillId="0" borderId="5" xfId="1" applyFont="1" applyFill="1" applyBorder="1" applyAlignment="1">
      <alignment horizontal="right" vertical="center"/>
    </xf>
    <xf numFmtId="9" fontId="2" fillId="0" borderId="5" xfId="1" applyFont="1" applyFill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17" fontId="9" fillId="0" borderId="8" xfId="0" applyNumberFormat="1" applyFont="1" applyFill="1" applyBorder="1" applyAlignment="1">
      <alignment horizontal="right" wrapText="1"/>
    </xf>
    <xf numFmtId="17" fontId="9" fillId="0" borderId="9" xfId="0" applyNumberFormat="1" applyFont="1" applyFill="1" applyBorder="1" applyAlignment="1">
      <alignment horizontal="right" vertical="top" wrapText="1"/>
    </xf>
    <xf numFmtId="0" fontId="13" fillId="0" borderId="10" xfId="2" applyFont="1" applyBorder="1" applyAlignment="1">
      <alignment horizontal="right"/>
    </xf>
    <xf numFmtId="164" fontId="2" fillId="0" borderId="10" xfId="1" applyNumberFormat="1" applyFont="1" applyFill="1" applyBorder="1" applyAlignment="1">
      <alignment horizontal="right" vertical="center"/>
    </xf>
    <xf numFmtId="0" fontId="18" fillId="0" borderId="13" xfId="2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1" fontId="10" fillId="0" borderId="8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'NPS charts'!$B$10</c:f>
              <c:strCache>
                <c:ptCount val="1"/>
                <c:pt idx="0">
                  <c:v>NPS SL001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'NPS charts'!$C$9:$Q$9</c:f>
              <c:numCache>
                <c:formatCode>mmm\-yy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</c:numCache>
            </c:numRef>
          </c:cat>
          <c:val>
            <c:numRef>
              <c:f>'NPS charts'!$C$11:$Q$11</c:f>
              <c:numCache>
                <c:formatCode>0.0%</c:formatCode>
                <c:ptCount val="15"/>
                <c:pt idx="0">
                  <c:v>0.995</c:v>
                </c:pt>
                <c:pt idx="1">
                  <c:v>0.996</c:v>
                </c:pt>
                <c:pt idx="2">
                  <c:v>0.997</c:v>
                </c:pt>
                <c:pt idx="3">
                  <c:v>0.997</c:v>
                </c:pt>
                <c:pt idx="4">
                  <c:v>0.996</c:v>
                </c:pt>
                <c:pt idx="5">
                  <c:v>0.995</c:v>
                </c:pt>
                <c:pt idx="6">
                  <c:v>0.996</c:v>
                </c:pt>
                <c:pt idx="7">
                  <c:v>0.996</c:v>
                </c:pt>
                <c:pt idx="8">
                  <c:v>0.995</c:v>
                </c:pt>
                <c:pt idx="9">
                  <c:v>0.996</c:v>
                </c:pt>
                <c:pt idx="10">
                  <c:v>0.996</c:v>
                </c:pt>
                <c:pt idx="11">
                  <c:v>0.997</c:v>
                </c:pt>
                <c:pt idx="12">
                  <c:v>0.996</c:v>
                </c:pt>
                <c:pt idx="13">
                  <c:v>0.995</c:v>
                </c:pt>
                <c:pt idx="14">
                  <c:v>0.995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96856"/>
        <c:axId val="110397248"/>
      </c:lineChart>
      <c:dateAx>
        <c:axId val="110396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397248"/>
        <c:crosses val="autoZero"/>
        <c:auto val="1"/>
        <c:lblOffset val="100"/>
        <c:baseTimeUnit val="months"/>
      </c:dateAx>
      <c:valAx>
        <c:axId val="1103972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39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7350500106406"/>
          <c:y val="6.3490732389101523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'NPS charts'!$B$42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'NPS charts'!$U$9:$Y$9</c:f>
              <c:strCache>
                <c:ptCount val="5"/>
                <c:pt idx="0">
                  <c:v>15/16 Q4</c:v>
                </c:pt>
                <c:pt idx="1">
                  <c:v>16/17 Q1</c:v>
                </c:pt>
                <c:pt idx="2">
                  <c:v>16/17 Q2</c:v>
                </c:pt>
                <c:pt idx="3">
                  <c:v>16/17 Q3</c:v>
                </c:pt>
                <c:pt idx="4">
                  <c:v>16/17 Q4</c:v>
                </c:pt>
              </c:strCache>
            </c:strRef>
          </c:cat>
          <c:val>
            <c:numRef>
              <c:f>'NPS charts'!$U$11:$Y$11</c:f>
              <c:numCache>
                <c:formatCode>0.0%</c:formatCode>
                <c:ptCount val="5"/>
                <c:pt idx="0">
                  <c:v>0.996</c:v>
                </c:pt>
                <c:pt idx="1">
                  <c:v>0.996</c:v>
                </c:pt>
                <c:pt idx="2">
                  <c:v>0.996</c:v>
                </c:pt>
                <c:pt idx="3">
                  <c:v>0.996</c:v>
                </c:pt>
                <c:pt idx="4">
                  <c:v>0.996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8848"/>
        <c:axId val="137349240"/>
      </c:lineChart>
      <c:catAx>
        <c:axId val="13734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349240"/>
        <c:crosses val="autoZero"/>
        <c:auto val="1"/>
        <c:lblAlgn val="ctr"/>
        <c:lblOffset val="100"/>
        <c:noMultiLvlLbl val="0"/>
      </c:catAx>
      <c:valAx>
        <c:axId val="1373492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34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10</xdr:row>
      <xdr:rowOff>9525</xdr:rowOff>
    </xdr:from>
    <xdr:to>
      <xdr:col>17</xdr:col>
      <xdr:colOff>133349</xdr:colOff>
      <xdr:row>29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257174</xdr:colOff>
      <xdr:row>10</xdr:row>
      <xdr:rowOff>0</xdr:rowOff>
    </xdr:from>
    <xdr:to>
      <xdr:col>25</xdr:col>
      <xdr:colOff>304799</xdr:colOff>
      <xdr:row>29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L33"/>
  <sheetViews>
    <sheetView showGridLines="0" tabSelected="1" zoomScale="85" zoomScaleNormal="85" workbookViewId="0">
      <selection activeCell="B33" sqref="B33"/>
    </sheetView>
  </sheetViews>
  <sheetFormatPr defaultRowHeight="15" x14ac:dyDescent="0.2"/>
  <cols>
    <col min="1" max="1" width="2.85546875" style="54" customWidth="1"/>
    <col min="2" max="2" width="19.28515625" style="54" customWidth="1"/>
    <col min="3" max="3" width="10.140625" style="54" bestFit="1" customWidth="1"/>
    <col min="4" max="16384" width="9.140625" style="54"/>
  </cols>
  <sheetData>
    <row r="5" spans="2:12" ht="20.25" x14ac:dyDescent="0.3">
      <c r="B5" s="50" t="s">
        <v>0</v>
      </c>
    </row>
    <row r="6" spans="2:12" ht="15.75" x14ac:dyDescent="0.25">
      <c r="B6" s="51" t="s">
        <v>171</v>
      </c>
    </row>
    <row r="8" spans="2:12" ht="15.75" x14ac:dyDescent="0.2">
      <c r="B8" s="52" t="s">
        <v>1</v>
      </c>
      <c r="C8" s="52" t="s">
        <v>2</v>
      </c>
      <c r="L8" s="69"/>
    </row>
    <row r="9" spans="2:12" ht="20.25" customHeight="1" x14ac:dyDescent="0.2">
      <c r="B9" s="65" t="s">
        <v>5</v>
      </c>
      <c r="C9" s="57" t="s">
        <v>6</v>
      </c>
    </row>
    <row r="10" spans="2:12" s="53" customFormat="1" ht="20.25" customHeight="1" x14ac:dyDescent="0.25">
      <c r="B10" s="65" t="s">
        <v>31</v>
      </c>
      <c r="C10" s="57" t="s">
        <v>32</v>
      </c>
    </row>
    <row r="11" spans="2:12" s="53" customFormat="1" ht="20.25" customHeight="1" x14ac:dyDescent="0.25">
      <c r="B11" s="65" t="s">
        <v>55</v>
      </c>
      <c r="C11" s="53" t="s">
        <v>109</v>
      </c>
    </row>
    <row r="12" spans="2:12" s="53" customFormat="1" ht="20.25" customHeight="1" x14ac:dyDescent="0.25">
      <c r="B12" s="65" t="s">
        <v>56</v>
      </c>
      <c r="C12" s="53" t="s">
        <v>112</v>
      </c>
    </row>
    <row r="13" spans="2:12" s="53" customFormat="1" ht="20.25" customHeight="1" x14ac:dyDescent="0.25">
      <c r="B13" s="65" t="s">
        <v>57</v>
      </c>
      <c r="C13" s="53" t="s">
        <v>115</v>
      </c>
    </row>
    <row r="14" spans="2:12" s="53" customFormat="1" ht="20.25" customHeight="1" x14ac:dyDescent="0.25">
      <c r="B14" s="65" t="s">
        <v>58</v>
      </c>
      <c r="C14" s="53" t="s">
        <v>118</v>
      </c>
    </row>
    <row r="15" spans="2:12" s="53" customFormat="1" ht="20.25" customHeight="1" x14ac:dyDescent="0.25">
      <c r="B15" s="65" t="s">
        <v>59</v>
      </c>
      <c r="C15" s="53" t="s">
        <v>121</v>
      </c>
    </row>
    <row r="16" spans="2:12" s="53" customFormat="1" ht="20.25" customHeight="1" x14ac:dyDescent="0.25">
      <c r="B16" s="65" t="s">
        <v>60</v>
      </c>
      <c r="C16" s="53" t="s">
        <v>124</v>
      </c>
    </row>
    <row r="17" spans="2:6" s="53" customFormat="1" ht="20.25" customHeight="1" x14ac:dyDescent="0.25">
      <c r="B17" s="65" t="s">
        <v>61</v>
      </c>
      <c r="C17" s="53" t="s">
        <v>127</v>
      </c>
    </row>
    <row r="18" spans="2:6" s="53" customFormat="1" ht="20.25" customHeight="1" x14ac:dyDescent="0.25">
      <c r="B18" s="65" t="s">
        <v>62</v>
      </c>
      <c r="C18" s="53" t="s">
        <v>131</v>
      </c>
    </row>
    <row r="19" spans="2:6" s="53" customFormat="1" ht="20.25" customHeight="1" x14ac:dyDescent="0.25">
      <c r="B19" s="65" t="s">
        <v>63</v>
      </c>
      <c r="C19" s="53" t="s">
        <v>134</v>
      </c>
    </row>
    <row r="20" spans="2:6" s="53" customFormat="1" ht="20.25" customHeight="1" x14ac:dyDescent="0.25">
      <c r="B20" s="65" t="s">
        <v>64</v>
      </c>
      <c r="C20" s="53" t="s">
        <v>137</v>
      </c>
    </row>
    <row r="21" spans="2:6" s="53" customFormat="1" ht="20.25" customHeight="1" x14ac:dyDescent="0.25">
      <c r="B21" s="65" t="s">
        <v>65</v>
      </c>
      <c r="C21" s="53" t="s">
        <v>140</v>
      </c>
    </row>
    <row r="22" spans="2:6" s="53" customFormat="1" ht="20.25" customHeight="1" x14ac:dyDescent="0.25">
      <c r="B22" s="65" t="s">
        <v>66</v>
      </c>
      <c r="C22" s="53" t="s">
        <v>143</v>
      </c>
    </row>
    <row r="23" spans="2:6" s="53" customFormat="1" ht="20.25" customHeight="1" x14ac:dyDescent="0.25">
      <c r="B23" s="65" t="s">
        <v>67</v>
      </c>
      <c r="C23" s="53" t="s">
        <v>146</v>
      </c>
    </row>
    <row r="24" spans="2:6" s="53" customFormat="1" ht="20.25" customHeight="1" x14ac:dyDescent="0.25">
      <c r="B24" s="65" t="s">
        <v>68</v>
      </c>
      <c r="C24" s="53" t="s">
        <v>149</v>
      </c>
    </row>
    <row r="25" spans="2:6" s="53" customFormat="1" ht="20.25" customHeight="1" x14ac:dyDescent="0.25">
      <c r="B25" s="65" t="s">
        <v>69</v>
      </c>
      <c r="C25" s="53" t="s">
        <v>152</v>
      </c>
    </row>
    <row r="26" spans="2:6" s="53" customFormat="1" ht="20.25" customHeight="1" x14ac:dyDescent="0.25">
      <c r="B26" s="65" t="s">
        <v>70</v>
      </c>
      <c r="C26" s="56" t="s">
        <v>155</v>
      </c>
    </row>
    <row r="27" spans="2:6" s="53" customFormat="1" ht="20.25" customHeight="1" x14ac:dyDescent="0.25">
      <c r="B27" s="65" t="s">
        <v>54</v>
      </c>
      <c r="C27" s="53" t="s">
        <v>158</v>
      </c>
    </row>
    <row r="28" spans="2:6" s="53" customFormat="1" ht="20.25" customHeight="1" x14ac:dyDescent="0.25">
      <c r="B28" s="65" t="s">
        <v>71</v>
      </c>
      <c r="C28" s="53" t="s">
        <v>161</v>
      </c>
    </row>
    <row r="29" spans="2:6" ht="20.25" customHeight="1" x14ac:dyDescent="0.2">
      <c r="B29" s="65" t="s">
        <v>72</v>
      </c>
      <c r="C29" s="53" t="s">
        <v>164</v>
      </c>
      <c r="D29" s="53"/>
      <c r="E29" s="53"/>
      <c r="F29" s="53"/>
    </row>
    <row r="30" spans="2:6" ht="20.25" customHeight="1" x14ac:dyDescent="0.2">
      <c r="B30" s="65" t="s">
        <v>73</v>
      </c>
      <c r="C30" s="53" t="s">
        <v>167</v>
      </c>
      <c r="D30" s="53"/>
      <c r="E30" s="53"/>
      <c r="F30" s="53"/>
    </row>
    <row r="31" spans="2:6" ht="20.25" customHeight="1" x14ac:dyDescent="0.2">
      <c r="B31" s="65" t="s">
        <v>74</v>
      </c>
      <c r="C31" s="53" t="s">
        <v>170</v>
      </c>
      <c r="D31" s="53"/>
      <c r="E31" s="53"/>
      <c r="F31" s="53"/>
    </row>
    <row r="33" spans="2:2" ht="15.75" x14ac:dyDescent="0.25">
      <c r="B33" s="51" t="s">
        <v>172</v>
      </c>
    </row>
  </sheetData>
  <hyperlinks>
    <hyperlink ref="B9" location="'NPS National'!A1" display="NPS National"/>
    <hyperlink ref="B10" location="'NPS charts'!A1" display="NPS Charts"/>
    <hyperlink ref="B11" location="SL001!A1" display="SL001"/>
    <hyperlink ref="B12" location="SL002!A1" display="SL002"/>
    <hyperlink ref="B13" location="SL003!A1" display="SL003"/>
    <hyperlink ref="B14" location="SL004!A1" display="SL004"/>
    <hyperlink ref="B15" location="SL005!A1" display="SL005"/>
    <hyperlink ref="B16" location="SL006!A1" display="SL006"/>
    <hyperlink ref="B17" location="SL007!A1" display="SL007"/>
    <hyperlink ref="B18" location="SL009!A1" display="SL009"/>
    <hyperlink ref="B19" location="SL010!A1" display="SL010"/>
    <hyperlink ref="B20" location="SL012!A1" display="SL012"/>
    <hyperlink ref="B21" location="SL013!A1" display="SL013"/>
    <hyperlink ref="B22" location="SL014!A1" display="SL014"/>
    <hyperlink ref="B23" location="SL015!A1" display="SL015"/>
    <hyperlink ref="B24" location="SL016!A1" display="SL016"/>
    <hyperlink ref="B25" location="SL017!A1" display="SL017"/>
    <hyperlink ref="B26" location="SL018!A1" display="SL018"/>
    <hyperlink ref="B27" location="SL019a!A1" display="SL019a"/>
    <hyperlink ref="B28" location="SL021!A1" display="SL021"/>
    <hyperlink ref="B29" location="SL022!A1" display="SL022"/>
    <hyperlink ref="B30" location="SL023!A1" display="SL023"/>
    <hyperlink ref="B31" location="SL025!A1" display="SL025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122</v>
      </c>
      <c r="C2" s="140" t="s">
        <v>123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0.92300000000000004</v>
      </c>
      <c r="E7" s="116">
        <v>0.92600000000000005</v>
      </c>
      <c r="F7" s="114">
        <v>0.93500000000000005</v>
      </c>
      <c r="G7" s="114">
        <v>0.94899999999999995</v>
      </c>
      <c r="H7" s="114">
        <v>0.95699999999999996</v>
      </c>
      <c r="I7" s="115"/>
      <c r="J7" s="116">
        <v>0.94199999999999995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0.91100000000000003</v>
      </c>
      <c r="E8" s="133">
        <v>0.872</v>
      </c>
      <c r="F8" s="72">
        <v>0.92700000000000005</v>
      </c>
      <c r="G8" s="72">
        <v>0.95899999999999996</v>
      </c>
      <c r="H8" s="72">
        <v>0.95499999999999996</v>
      </c>
      <c r="I8" s="118"/>
      <c r="J8" s="72">
        <v>0.92900000000000005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0.90500000000000003</v>
      </c>
      <c r="E9" s="133">
        <v>0.92</v>
      </c>
      <c r="F9" s="72">
        <v>0.94099999999999995</v>
      </c>
      <c r="G9" s="72">
        <v>0.95099999999999996</v>
      </c>
      <c r="H9" s="72">
        <v>0.95699999999999996</v>
      </c>
      <c r="I9" s="118"/>
      <c r="J9" s="72">
        <v>0.94199999999999995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0.94699999999999995</v>
      </c>
      <c r="E10" s="133">
        <v>0.95</v>
      </c>
      <c r="F10" s="72">
        <v>0.94</v>
      </c>
      <c r="G10" s="72">
        <v>0.95799999999999996</v>
      </c>
      <c r="H10" s="72">
        <v>0.95499999999999996</v>
      </c>
      <c r="I10" s="118"/>
      <c r="J10" s="72">
        <v>0.95099999999999996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0.97099999999999997</v>
      </c>
      <c r="E11" s="133">
        <v>0.98</v>
      </c>
      <c r="F11" s="72">
        <v>0.98199999999999998</v>
      </c>
      <c r="G11" s="72">
        <v>0.97699999999999998</v>
      </c>
      <c r="H11" s="72">
        <v>0.96899999999999997</v>
      </c>
      <c r="I11" s="118"/>
      <c r="J11" s="72">
        <v>0.97699999999999998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0.86699999999999999</v>
      </c>
      <c r="E12" s="133">
        <v>0.89700000000000002</v>
      </c>
      <c r="F12" s="72">
        <v>0.87</v>
      </c>
      <c r="G12" s="72">
        <v>0.91600000000000004</v>
      </c>
      <c r="H12" s="72">
        <v>0.95</v>
      </c>
      <c r="I12" s="118"/>
      <c r="J12" s="72">
        <v>0.90900000000000003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0.94</v>
      </c>
      <c r="E13" s="133">
        <v>0.94099999999999995</v>
      </c>
      <c r="F13" s="72">
        <v>0.94799999999999995</v>
      </c>
      <c r="G13" s="72">
        <v>0.92</v>
      </c>
      <c r="H13" s="72">
        <v>0.94299999999999995</v>
      </c>
      <c r="I13" s="118"/>
      <c r="J13" s="72">
        <v>0.93799999999999994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0.875</v>
      </c>
      <c r="E14" s="133">
        <v>0.88</v>
      </c>
      <c r="F14" s="72">
        <v>0.90200000000000002</v>
      </c>
      <c r="G14" s="72">
        <v>0.94599999999999995</v>
      </c>
      <c r="H14" s="72">
        <v>0.96699999999999997</v>
      </c>
      <c r="I14" s="118"/>
      <c r="J14" s="72">
        <v>0.92500000000000004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125</v>
      </c>
      <c r="C2" s="140" t="s">
        <v>126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0.88300000000000001</v>
      </c>
      <c r="E7" s="116">
        <v>0.93300000000000005</v>
      </c>
      <c r="F7" s="114">
        <v>0.91</v>
      </c>
      <c r="G7" s="114">
        <v>0.93600000000000005</v>
      </c>
      <c r="H7" s="114">
        <v>0.96</v>
      </c>
      <c r="I7" s="115"/>
      <c r="J7" s="116">
        <v>0.93500000000000005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0.82899999999999996</v>
      </c>
      <c r="E8" s="133">
        <v>0.92500000000000004</v>
      </c>
      <c r="F8" s="72">
        <v>0.89200000000000002</v>
      </c>
      <c r="G8" s="72">
        <v>0.92300000000000004</v>
      </c>
      <c r="H8" s="72">
        <v>0.95599999999999996</v>
      </c>
      <c r="I8" s="118"/>
      <c r="J8" s="72">
        <v>0.92500000000000004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0.93500000000000005</v>
      </c>
      <c r="E9" s="133">
        <v>0.94299999999999995</v>
      </c>
      <c r="F9" s="72">
        <v>0.94399999999999995</v>
      </c>
      <c r="G9" s="72">
        <v>0.91400000000000003</v>
      </c>
      <c r="H9" s="72">
        <v>0.95499999999999996</v>
      </c>
      <c r="I9" s="118"/>
      <c r="J9" s="72">
        <v>0.93899999999999995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0.92200000000000004</v>
      </c>
      <c r="E10" s="133">
        <v>0.97099999999999997</v>
      </c>
      <c r="F10" s="72">
        <v>0.88700000000000001</v>
      </c>
      <c r="G10" s="72">
        <v>0.92400000000000004</v>
      </c>
      <c r="H10" s="72">
        <v>0.98199999999999998</v>
      </c>
      <c r="I10" s="118"/>
      <c r="J10" s="72">
        <v>0.94199999999999995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0.89600000000000002</v>
      </c>
      <c r="E11" s="133">
        <v>0.93300000000000005</v>
      </c>
      <c r="F11" s="72">
        <v>0.93899999999999995</v>
      </c>
      <c r="G11" s="72">
        <v>0.98699999999999999</v>
      </c>
      <c r="H11" s="72">
        <v>0.996</v>
      </c>
      <c r="I11" s="118"/>
      <c r="J11" s="72">
        <v>0.96499999999999997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0.77400000000000002</v>
      </c>
      <c r="E12" s="133">
        <v>0.89700000000000002</v>
      </c>
      <c r="F12" s="72">
        <v>0.875</v>
      </c>
      <c r="G12" s="72">
        <v>0.93799999999999994</v>
      </c>
      <c r="H12" s="72">
        <v>0.93200000000000005</v>
      </c>
      <c r="I12" s="118"/>
      <c r="J12" s="72">
        <v>0.91100000000000003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0.90900000000000003</v>
      </c>
      <c r="E13" s="133">
        <v>0.95399999999999996</v>
      </c>
      <c r="F13" s="72">
        <v>0.95699999999999996</v>
      </c>
      <c r="G13" s="72">
        <v>0.92300000000000004</v>
      </c>
      <c r="H13" s="72">
        <v>0.95299999999999996</v>
      </c>
      <c r="I13" s="118"/>
      <c r="J13" s="72">
        <v>0.94699999999999995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0.90100000000000002</v>
      </c>
      <c r="E14" s="133">
        <v>0.89300000000000002</v>
      </c>
      <c r="F14" s="72">
        <v>0.86599999999999999</v>
      </c>
      <c r="G14" s="72">
        <v>0.94399999999999995</v>
      </c>
      <c r="H14" s="72">
        <v>0.93500000000000005</v>
      </c>
      <c r="I14" s="118"/>
      <c r="J14" s="72">
        <v>0.90800000000000003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128</v>
      </c>
      <c r="C2" s="140" t="s">
        <v>129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0.86699999999999999</v>
      </c>
      <c r="E7" s="116">
        <v>0.85799999999999998</v>
      </c>
      <c r="F7" s="114">
        <v>0.90700000000000003</v>
      </c>
      <c r="G7" s="114">
        <v>0.88500000000000001</v>
      </c>
      <c r="H7" s="114">
        <v>0.92800000000000005</v>
      </c>
      <c r="I7" s="115"/>
      <c r="J7" s="116">
        <v>0.89600000000000002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0.77500000000000002</v>
      </c>
      <c r="E8" s="133" t="s">
        <v>130</v>
      </c>
      <c r="F8" s="72" t="s">
        <v>130</v>
      </c>
      <c r="G8" s="72" t="s">
        <v>130</v>
      </c>
      <c r="H8" s="72" t="s">
        <v>130</v>
      </c>
      <c r="I8" s="118"/>
      <c r="J8" s="72" t="s">
        <v>130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0.83799999999999997</v>
      </c>
      <c r="E9" s="133">
        <v>0.89500000000000002</v>
      </c>
      <c r="F9" s="72">
        <v>0.92</v>
      </c>
      <c r="G9" s="72">
        <v>0.89600000000000002</v>
      </c>
      <c r="H9" s="72">
        <v>0.92</v>
      </c>
      <c r="I9" s="118"/>
      <c r="J9" s="72">
        <v>0.90800000000000003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0.84</v>
      </c>
      <c r="E10" s="133">
        <v>0.86099999999999999</v>
      </c>
      <c r="F10" s="72">
        <v>0.82699999999999996</v>
      </c>
      <c r="G10" s="72">
        <v>0.87</v>
      </c>
      <c r="H10" s="72">
        <v>0.95499999999999996</v>
      </c>
      <c r="I10" s="118"/>
      <c r="J10" s="72">
        <v>0.88600000000000001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0.93799999999999994</v>
      </c>
      <c r="E11" s="133">
        <v>0.90600000000000003</v>
      </c>
      <c r="F11" s="72">
        <v>0.94599999999999995</v>
      </c>
      <c r="G11" s="72">
        <v>0.94499999999999995</v>
      </c>
      <c r="H11" s="72">
        <v>0.94199999999999995</v>
      </c>
      <c r="I11" s="118"/>
      <c r="J11" s="72">
        <v>0.93600000000000005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0.86299999999999999</v>
      </c>
      <c r="E12" s="133">
        <v>0.82399999999999995</v>
      </c>
      <c r="F12" s="72">
        <v>0.872</v>
      </c>
      <c r="G12" s="72">
        <v>0.90100000000000002</v>
      </c>
      <c r="H12" s="72">
        <v>0.91300000000000003</v>
      </c>
      <c r="I12" s="118"/>
      <c r="J12" s="72">
        <v>0.877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0.89200000000000002</v>
      </c>
      <c r="E13" s="133">
        <v>0.82099999999999995</v>
      </c>
      <c r="F13" s="72">
        <v>0.94399999999999995</v>
      </c>
      <c r="G13" s="72">
        <v>0.69099999999999995</v>
      </c>
      <c r="H13" s="72">
        <v>0.89300000000000002</v>
      </c>
      <c r="I13" s="118"/>
      <c r="J13" s="72">
        <v>0.86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 t="s">
        <v>130</v>
      </c>
      <c r="E14" s="133" t="s">
        <v>130</v>
      </c>
      <c r="F14" s="72" t="s">
        <v>130</v>
      </c>
      <c r="G14" s="72" t="s">
        <v>130</v>
      </c>
      <c r="H14" s="72" t="s">
        <v>130</v>
      </c>
      <c r="I14" s="118"/>
      <c r="J14" s="72" t="s">
        <v>130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/>
  </sheetPr>
  <dimension ref="B1:J15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4" width="11.85546875" customWidth="1"/>
    <col min="5" max="5" width="15.140625" customWidth="1"/>
  </cols>
  <sheetData>
    <row r="1" spans="2:10" ht="16.5" customHeight="1" x14ac:dyDescent="0.25">
      <c r="B1" s="5"/>
      <c r="C1" s="6"/>
      <c r="D1" s="5"/>
      <c r="E1" s="5"/>
      <c r="F1" s="5"/>
      <c r="G1" s="5"/>
      <c r="H1" s="5"/>
      <c r="I1" s="5"/>
      <c r="J1" s="5"/>
    </row>
    <row r="2" spans="2:10" ht="31.5" customHeight="1" x14ac:dyDescent="0.25">
      <c r="B2" s="94" t="s">
        <v>132</v>
      </c>
      <c r="C2" s="140" t="s">
        <v>133</v>
      </c>
      <c r="D2" s="140"/>
      <c r="E2" s="76"/>
      <c r="F2" s="76"/>
      <c r="G2" s="19"/>
      <c r="H2" s="19"/>
      <c r="I2" s="19"/>
      <c r="J2" s="19"/>
    </row>
    <row r="3" spans="2:10" ht="16.5" customHeight="1" thickBot="1" x14ac:dyDescent="0.3">
      <c r="B3" s="5"/>
      <c r="C3" s="95"/>
      <c r="D3" s="97"/>
      <c r="E3" s="97"/>
      <c r="F3" s="97"/>
      <c r="G3" s="97"/>
      <c r="H3" s="97"/>
      <c r="I3" s="97"/>
      <c r="J3" s="98"/>
    </row>
    <row r="4" spans="2:10" ht="21.75" customHeight="1" x14ac:dyDescent="0.25">
      <c r="B4" s="99"/>
      <c r="C4" s="100"/>
      <c r="D4" s="141" t="s">
        <v>95</v>
      </c>
      <c r="E4" s="99"/>
      <c r="F4" s="21"/>
      <c r="G4" s="21"/>
      <c r="H4" s="21"/>
      <c r="I4" s="21"/>
      <c r="J4" s="21"/>
    </row>
    <row r="5" spans="2:10" ht="21.75" customHeight="1" x14ac:dyDescent="0.25">
      <c r="B5" s="99"/>
      <c r="C5" s="103"/>
      <c r="D5" s="142">
        <v>0</v>
      </c>
      <c r="E5" s="99"/>
      <c r="F5" s="21"/>
      <c r="G5" s="21"/>
      <c r="H5" s="21"/>
      <c r="I5" s="21"/>
      <c r="J5" s="21"/>
    </row>
    <row r="6" spans="2:10" x14ac:dyDescent="0.25">
      <c r="B6" s="107"/>
      <c r="C6" s="108"/>
      <c r="D6" s="111"/>
      <c r="E6" s="107"/>
      <c r="F6" s="22"/>
      <c r="G6" s="22"/>
      <c r="H6" s="22"/>
      <c r="I6" s="22"/>
      <c r="J6" s="22"/>
    </row>
    <row r="7" spans="2:10" s="117" customFormat="1" ht="22.5" customHeight="1" x14ac:dyDescent="0.25">
      <c r="B7" s="112"/>
      <c r="C7" s="113" t="s">
        <v>75</v>
      </c>
      <c r="D7" s="116">
        <v>0.75900000000000001</v>
      </c>
      <c r="E7" s="112"/>
      <c r="F7" s="21"/>
      <c r="G7" s="21"/>
      <c r="H7" s="21"/>
      <c r="I7" s="21"/>
      <c r="J7" s="21"/>
    </row>
    <row r="8" spans="2:10" x14ac:dyDescent="0.25">
      <c r="B8" s="64"/>
      <c r="C8" s="125" t="s">
        <v>101</v>
      </c>
      <c r="D8" s="72">
        <v>0.56299999999999994</v>
      </c>
      <c r="E8" s="64"/>
      <c r="F8" s="18"/>
      <c r="G8" s="18"/>
      <c r="H8" s="18"/>
      <c r="I8" s="18"/>
      <c r="J8" s="18"/>
    </row>
    <row r="9" spans="2:10" x14ac:dyDescent="0.25">
      <c r="B9" s="64"/>
      <c r="C9" s="125" t="s">
        <v>102</v>
      </c>
      <c r="D9" s="72">
        <v>0.875</v>
      </c>
      <c r="E9" s="64"/>
      <c r="F9" s="18"/>
      <c r="G9" s="18"/>
      <c r="H9" s="18"/>
      <c r="I9" s="18"/>
      <c r="J9" s="18"/>
    </row>
    <row r="10" spans="2:10" x14ac:dyDescent="0.25">
      <c r="B10" s="64"/>
      <c r="C10" s="125" t="s">
        <v>103</v>
      </c>
      <c r="D10" s="72">
        <v>0.75</v>
      </c>
      <c r="E10" s="64"/>
      <c r="F10" s="18"/>
      <c r="G10" s="18"/>
      <c r="H10" s="18"/>
      <c r="I10" s="18"/>
      <c r="J10" s="18"/>
    </row>
    <row r="11" spans="2:10" x14ac:dyDescent="0.25">
      <c r="B11" s="64"/>
      <c r="C11" s="125" t="s">
        <v>104</v>
      </c>
      <c r="D11" s="72">
        <v>0.75</v>
      </c>
      <c r="E11" s="64"/>
      <c r="F11" s="18"/>
      <c r="G11" s="18"/>
      <c r="H11" s="18"/>
      <c r="I11" s="18"/>
      <c r="J11" s="18"/>
    </row>
    <row r="12" spans="2:10" x14ac:dyDescent="0.25">
      <c r="B12" s="64"/>
      <c r="C12" s="125" t="s">
        <v>105</v>
      </c>
      <c r="D12" s="72">
        <v>0.81299999999999994</v>
      </c>
      <c r="E12" s="64"/>
      <c r="F12" s="18"/>
      <c r="G12" s="18"/>
      <c r="H12" s="18"/>
      <c r="I12" s="18"/>
      <c r="J12" s="18"/>
    </row>
    <row r="13" spans="2:10" x14ac:dyDescent="0.25">
      <c r="B13" s="64"/>
      <c r="C13" s="125" t="s">
        <v>106</v>
      </c>
      <c r="D13" s="72">
        <v>0.875</v>
      </c>
      <c r="E13" s="64"/>
      <c r="F13" s="18"/>
      <c r="G13" s="18"/>
      <c r="H13" s="18"/>
      <c r="I13" s="18"/>
      <c r="J13" s="18"/>
    </row>
    <row r="14" spans="2:10" x14ac:dyDescent="0.25">
      <c r="B14" s="64"/>
      <c r="C14" s="125" t="s">
        <v>107</v>
      </c>
      <c r="D14" s="72">
        <v>0.68799999999999994</v>
      </c>
      <c r="E14" s="64"/>
      <c r="F14" s="18"/>
      <c r="G14" s="18"/>
      <c r="H14" s="18"/>
      <c r="I14" s="18"/>
      <c r="J14" s="18"/>
    </row>
    <row r="15" spans="2:10" ht="15.75" thickBot="1" x14ac:dyDescent="0.3">
      <c r="B15" s="58" t="s">
        <v>108</v>
      </c>
      <c r="C15" s="119" t="s">
        <v>108</v>
      </c>
      <c r="D15" s="123"/>
      <c r="E15" s="58" t="s">
        <v>108</v>
      </c>
      <c r="F15" s="5"/>
      <c r="G15" s="5"/>
      <c r="H15" s="5"/>
      <c r="I15" s="5"/>
      <c r="J15" s="5"/>
    </row>
  </sheetData>
  <mergeCells count="2">
    <mergeCell ref="C2:D2"/>
    <mergeCell ref="D4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/>
  </sheetPr>
  <dimension ref="B1:P15"/>
  <sheetViews>
    <sheetView showGridLines="0" topLeftCell="B1" zoomScaleNormal="100" workbookViewId="0"/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135</v>
      </c>
      <c r="C2" s="140" t="s">
        <v>136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02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05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09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0.96899999999999997</v>
      </c>
      <c r="E7" s="115">
        <v>0.97099999999999997</v>
      </c>
      <c r="F7" s="114">
        <v>0.97499999999999998</v>
      </c>
      <c r="G7" s="114">
        <v>0.97499999999999998</v>
      </c>
      <c r="H7" s="114">
        <v>0.97399999999999998</v>
      </c>
      <c r="I7" s="115"/>
      <c r="J7" s="116">
        <v>0.97299999999999998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0.96499999999999997</v>
      </c>
      <c r="E8" s="118">
        <v>0.96099999999999997</v>
      </c>
      <c r="F8" s="72">
        <v>0.98299999999999998</v>
      </c>
      <c r="G8" s="72">
        <v>0.97699999999999998</v>
      </c>
      <c r="H8" s="72">
        <v>0.97499999999999998</v>
      </c>
      <c r="I8" s="118"/>
      <c r="J8" s="72">
        <v>0.97399999999999998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0.95799999999999996</v>
      </c>
      <c r="E9" s="118">
        <v>0.97199999999999998</v>
      </c>
      <c r="F9" s="72">
        <v>0.97499999999999998</v>
      </c>
      <c r="G9" s="72">
        <v>0.98099999999999998</v>
      </c>
      <c r="H9" s="72">
        <v>0.98199999999999998</v>
      </c>
      <c r="I9" s="118"/>
      <c r="J9" s="72">
        <v>0.97699999999999998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0.98399999999999999</v>
      </c>
      <c r="E10" s="118">
        <v>0.98</v>
      </c>
      <c r="F10" s="72">
        <v>0.97599999999999998</v>
      </c>
      <c r="G10" s="72">
        <v>0.97399999999999998</v>
      </c>
      <c r="H10" s="72">
        <v>0.97699999999999998</v>
      </c>
      <c r="I10" s="118"/>
      <c r="J10" s="72">
        <v>0.97699999999999998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0.97099999999999997</v>
      </c>
      <c r="E11" s="118">
        <v>0.97899999999999998</v>
      </c>
      <c r="F11" s="72">
        <v>0.995</v>
      </c>
      <c r="G11" s="72">
        <v>0.99199999999999999</v>
      </c>
      <c r="H11" s="72">
        <v>0.98299999999999998</v>
      </c>
      <c r="I11" s="118"/>
      <c r="J11" s="72">
        <v>0.98799999999999999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0.94699999999999995</v>
      </c>
      <c r="E12" s="118">
        <v>0.94099999999999995</v>
      </c>
      <c r="F12" s="72">
        <v>0.95599999999999996</v>
      </c>
      <c r="G12" s="72">
        <v>0.96099999999999997</v>
      </c>
      <c r="H12" s="72">
        <v>0.95499999999999996</v>
      </c>
      <c r="I12" s="118"/>
      <c r="J12" s="72">
        <v>0.95299999999999996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0.96599999999999997</v>
      </c>
      <c r="E13" s="118">
        <v>0.97599999999999998</v>
      </c>
      <c r="F13" s="72">
        <v>0.96899999999999997</v>
      </c>
      <c r="G13" s="72">
        <v>0.97199999999999998</v>
      </c>
      <c r="H13" s="72">
        <v>0.95199999999999996</v>
      </c>
      <c r="I13" s="118"/>
      <c r="J13" s="72">
        <v>0.96699999999999997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0.99199999999999999</v>
      </c>
      <c r="E14" s="118">
        <v>0.97399999999999998</v>
      </c>
      <c r="F14" s="72">
        <v>0.95199999999999996</v>
      </c>
      <c r="G14" s="72">
        <v>0.94899999999999995</v>
      </c>
      <c r="H14" s="72">
        <v>0.97799999999999998</v>
      </c>
      <c r="I14" s="118"/>
      <c r="J14" s="72">
        <v>0.96299999999999997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20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138</v>
      </c>
      <c r="C2" s="140" t="s">
        <v>139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0.95499999999999996</v>
      </c>
      <c r="E7" s="116">
        <v>0.97</v>
      </c>
      <c r="F7" s="114">
        <v>0.91800000000000004</v>
      </c>
      <c r="G7" s="114">
        <v>0.86699999999999999</v>
      </c>
      <c r="H7" s="114">
        <v>0.92200000000000004</v>
      </c>
      <c r="I7" s="115"/>
      <c r="J7" s="116">
        <v>0.91900000000000004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0.91600000000000004</v>
      </c>
      <c r="E8" s="133">
        <v>0.93899999999999995</v>
      </c>
      <c r="F8" s="72">
        <v>0.83799999999999997</v>
      </c>
      <c r="G8" s="72">
        <v>0.77200000000000002</v>
      </c>
      <c r="H8" s="72">
        <v>0.871</v>
      </c>
      <c r="I8" s="118"/>
      <c r="J8" s="72">
        <v>0.85299999999999998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0.95799999999999996</v>
      </c>
      <c r="E9" s="133">
        <v>0.98</v>
      </c>
      <c r="F9" s="72">
        <v>0.91500000000000004</v>
      </c>
      <c r="G9" s="72">
        <v>0.86599999999999999</v>
      </c>
      <c r="H9" s="72">
        <v>0.92700000000000005</v>
      </c>
      <c r="I9" s="118"/>
      <c r="J9" s="72">
        <v>0.92100000000000004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0.98199999999999998</v>
      </c>
      <c r="E10" s="133">
        <v>0.96499999999999997</v>
      </c>
      <c r="F10" s="72">
        <v>0.94899999999999995</v>
      </c>
      <c r="G10" s="72">
        <v>0.94599999999999995</v>
      </c>
      <c r="H10" s="72">
        <v>0.96</v>
      </c>
      <c r="I10" s="118"/>
      <c r="J10" s="72">
        <v>0.95499999999999996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0.95899999999999996</v>
      </c>
      <c r="E11" s="133">
        <v>0.98199999999999998</v>
      </c>
      <c r="F11" s="72">
        <v>0.94499999999999995</v>
      </c>
      <c r="G11" s="72">
        <v>0.88700000000000001</v>
      </c>
      <c r="H11" s="72">
        <v>0.94199999999999995</v>
      </c>
      <c r="I11" s="118"/>
      <c r="J11" s="72">
        <v>0.94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0.96799999999999997</v>
      </c>
      <c r="E12" s="133">
        <v>0.97699999999999998</v>
      </c>
      <c r="F12" s="72">
        <v>0.94499999999999995</v>
      </c>
      <c r="G12" s="72">
        <v>0.86299999999999999</v>
      </c>
      <c r="H12" s="72">
        <v>0.92900000000000005</v>
      </c>
      <c r="I12" s="118"/>
      <c r="J12" s="72">
        <v>0.92800000000000005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0.95</v>
      </c>
      <c r="E13" s="133">
        <v>0.96399999999999997</v>
      </c>
      <c r="F13" s="72">
        <v>0.94599999999999995</v>
      </c>
      <c r="G13" s="72">
        <v>0.86099999999999999</v>
      </c>
      <c r="H13" s="72">
        <v>0.872</v>
      </c>
      <c r="I13" s="118"/>
      <c r="J13" s="72">
        <v>0.91100000000000003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0.94099999999999995</v>
      </c>
      <c r="E14" s="133">
        <v>0.97</v>
      </c>
      <c r="F14" s="72">
        <v>0.86199999999999999</v>
      </c>
      <c r="G14" s="72">
        <v>0.81899999999999995</v>
      </c>
      <c r="H14" s="72">
        <v>0.92400000000000004</v>
      </c>
      <c r="I14" s="118"/>
      <c r="J14" s="72">
        <v>0.89300000000000002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141</v>
      </c>
      <c r="C2" s="140" t="s">
        <v>142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0.88200000000000001</v>
      </c>
      <c r="E7" s="116">
        <v>0.91200000000000003</v>
      </c>
      <c r="F7" s="114">
        <v>0.90400000000000003</v>
      </c>
      <c r="G7" s="114">
        <v>0.93300000000000005</v>
      </c>
      <c r="H7" s="114">
        <v>0.94199999999999995</v>
      </c>
      <c r="I7" s="115"/>
      <c r="J7" s="116">
        <v>0.92200000000000004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0.85299999999999998</v>
      </c>
      <c r="E8" s="133">
        <v>0.90200000000000002</v>
      </c>
      <c r="F8" s="72">
        <v>0.94499999999999995</v>
      </c>
      <c r="G8" s="72">
        <v>0.92400000000000004</v>
      </c>
      <c r="H8" s="72">
        <v>0.96099999999999997</v>
      </c>
      <c r="I8" s="118"/>
      <c r="J8" s="72">
        <v>0.93100000000000005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0.84299999999999997</v>
      </c>
      <c r="E9" s="133">
        <v>0.88500000000000001</v>
      </c>
      <c r="F9" s="72">
        <v>0.91300000000000003</v>
      </c>
      <c r="G9" s="72">
        <v>0.93200000000000005</v>
      </c>
      <c r="H9" s="72">
        <v>0.89600000000000002</v>
      </c>
      <c r="I9" s="118"/>
      <c r="J9" s="72">
        <v>0.90600000000000003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0.94799999999999995</v>
      </c>
      <c r="E10" s="133">
        <v>0.95199999999999996</v>
      </c>
      <c r="F10" s="72">
        <v>0.83399999999999996</v>
      </c>
      <c r="G10" s="72">
        <v>0.94499999999999995</v>
      </c>
      <c r="H10" s="72">
        <v>0.99099999999999999</v>
      </c>
      <c r="I10" s="118"/>
      <c r="J10" s="72">
        <v>0.92900000000000005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0.92900000000000005</v>
      </c>
      <c r="E11" s="133">
        <v>0.93899999999999995</v>
      </c>
      <c r="F11" s="72">
        <v>0.94399999999999995</v>
      </c>
      <c r="G11" s="72">
        <v>0.95399999999999996</v>
      </c>
      <c r="H11" s="72">
        <v>0.95899999999999996</v>
      </c>
      <c r="I11" s="118"/>
      <c r="J11" s="72">
        <v>0.94899999999999995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0.78500000000000003</v>
      </c>
      <c r="E12" s="133">
        <v>0.84099999999999997</v>
      </c>
      <c r="F12" s="72">
        <v>0.84399999999999997</v>
      </c>
      <c r="G12" s="72">
        <v>0.88300000000000001</v>
      </c>
      <c r="H12" s="72">
        <v>0.91200000000000003</v>
      </c>
      <c r="I12" s="118"/>
      <c r="J12" s="72">
        <v>0.86899999999999999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0.90900000000000003</v>
      </c>
      <c r="E13" s="133">
        <v>0.91700000000000004</v>
      </c>
      <c r="F13" s="72">
        <v>0.95899999999999996</v>
      </c>
      <c r="G13" s="72">
        <v>0.91900000000000004</v>
      </c>
      <c r="H13" s="72">
        <v>0.93899999999999995</v>
      </c>
      <c r="I13" s="118"/>
      <c r="J13" s="72">
        <v>0.93400000000000005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0.84899999999999998</v>
      </c>
      <c r="E14" s="133">
        <v>0.92500000000000004</v>
      </c>
      <c r="F14" s="72">
        <v>0.91</v>
      </c>
      <c r="G14" s="72">
        <v>0.95499999999999996</v>
      </c>
      <c r="H14" s="72">
        <v>0.93300000000000005</v>
      </c>
      <c r="I14" s="118"/>
      <c r="J14" s="72">
        <v>0.93100000000000005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144</v>
      </c>
      <c r="C2" s="140" t="s">
        <v>145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0.88</v>
      </c>
      <c r="E7" s="116">
        <v>0.91700000000000004</v>
      </c>
      <c r="F7" s="114">
        <v>0.91100000000000003</v>
      </c>
      <c r="G7" s="114">
        <v>0.92800000000000005</v>
      </c>
      <c r="H7" s="114">
        <v>0.94699999999999995</v>
      </c>
      <c r="I7" s="115"/>
      <c r="J7" s="116">
        <v>0.92600000000000005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0.94099999999999995</v>
      </c>
      <c r="E8" s="133">
        <v>0.92700000000000005</v>
      </c>
      <c r="F8" s="72">
        <v>0.90300000000000002</v>
      </c>
      <c r="G8" s="72">
        <v>0.85899999999999999</v>
      </c>
      <c r="H8" s="72">
        <v>0.88900000000000001</v>
      </c>
      <c r="I8" s="118"/>
      <c r="J8" s="72">
        <v>0.89400000000000002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0.74099999999999999</v>
      </c>
      <c r="E9" s="133">
        <v>0.91800000000000004</v>
      </c>
      <c r="F9" s="72">
        <v>0.93100000000000005</v>
      </c>
      <c r="G9" s="72">
        <v>0.94899999999999995</v>
      </c>
      <c r="H9" s="72">
        <v>0.96799999999999997</v>
      </c>
      <c r="I9" s="118"/>
      <c r="J9" s="72">
        <v>0.94099999999999995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0.92</v>
      </c>
      <c r="E10" s="133">
        <v>0.93799999999999994</v>
      </c>
      <c r="F10" s="72">
        <v>0.89600000000000002</v>
      </c>
      <c r="G10" s="72">
        <v>0.95299999999999996</v>
      </c>
      <c r="H10" s="72">
        <v>0.98499999999999999</v>
      </c>
      <c r="I10" s="118"/>
      <c r="J10" s="72">
        <v>0.94199999999999995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0.94699999999999995</v>
      </c>
      <c r="E11" s="133">
        <v>0.94</v>
      </c>
      <c r="F11" s="72">
        <v>0.95599999999999996</v>
      </c>
      <c r="G11" s="72">
        <v>0.97099999999999997</v>
      </c>
      <c r="H11" s="72">
        <v>0.98099999999999998</v>
      </c>
      <c r="I11" s="118"/>
      <c r="J11" s="72">
        <v>0.96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0.84099999999999997</v>
      </c>
      <c r="E12" s="133">
        <v>0.83599999999999997</v>
      </c>
      <c r="F12" s="72">
        <v>0.85299999999999998</v>
      </c>
      <c r="G12" s="72">
        <v>0.89500000000000002</v>
      </c>
      <c r="H12" s="72">
        <v>0.92400000000000004</v>
      </c>
      <c r="I12" s="118"/>
      <c r="J12" s="72">
        <v>0.88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0.93700000000000006</v>
      </c>
      <c r="E13" s="133">
        <v>0.95599999999999996</v>
      </c>
      <c r="F13" s="72">
        <v>0.94599999999999995</v>
      </c>
      <c r="G13" s="72">
        <v>0.94099999999999995</v>
      </c>
      <c r="H13" s="72">
        <v>0.94599999999999995</v>
      </c>
      <c r="I13" s="118"/>
      <c r="J13" s="72">
        <v>0.94699999999999995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0.89600000000000002</v>
      </c>
      <c r="E14" s="133">
        <v>0.89200000000000002</v>
      </c>
      <c r="F14" s="72">
        <v>0.874</v>
      </c>
      <c r="G14" s="72">
        <v>0.91800000000000004</v>
      </c>
      <c r="H14" s="72">
        <v>0.89900000000000002</v>
      </c>
      <c r="I14" s="118"/>
      <c r="J14" s="72">
        <v>0.89600000000000002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/>
  </sheetPr>
  <dimension ref="B1:P15"/>
  <sheetViews>
    <sheetView showGridLines="0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147</v>
      </c>
      <c r="C2" s="140" t="s">
        <v>148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L5" s="21"/>
      <c r="M5" s="21"/>
      <c r="N5" s="21"/>
      <c r="O5" s="21"/>
      <c r="P5" s="21"/>
    </row>
    <row r="6" spans="2:16" x14ac:dyDescent="0.25">
      <c r="B6" s="107"/>
      <c r="C6" s="108"/>
      <c r="D6" s="126"/>
      <c r="E6" s="132"/>
      <c r="F6" s="108"/>
      <c r="G6" s="126"/>
      <c r="H6" s="126"/>
      <c r="I6" s="110"/>
      <c r="J6" s="111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0.96599999999999997</v>
      </c>
      <c r="E7" s="116">
        <v>0.95</v>
      </c>
      <c r="F7" s="114">
        <v>0.96299999999999997</v>
      </c>
      <c r="G7" s="114">
        <v>0.97899999999999998</v>
      </c>
      <c r="H7" s="114">
        <v>0.96899999999999997</v>
      </c>
      <c r="I7" s="127"/>
      <c r="J7" s="116">
        <v>0.96499999999999997</v>
      </c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0.96099999999999997</v>
      </c>
      <c r="E8" s="133">
        <v>0.94499999999999995</v>
      </c>
      <c r="F8" s="72">
        <v>0.96699999999999997</v>
      </c>
      <c r="G8" s="72">
        <v>0.96099999999999997</v>
      </c>
      <c r="H8" s="72">
        <v>0.98399999999999999</v>
      </c>
      <c r="I8" s="128"/>
      <c r="J8" s="72">
        <v>0.96299999999999997</v>
      </c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0.96899999999999997</v>
      </c>
      <c r="E9" s="133">
        <v>0.96599999999999997</v>
      </c>
      <c r="F9" s="72">
        <v>0.97899999999999998</v>
      </c>
      <c r="G9" s="72">
        <v>0.98899999999999999</v>
      </c>
      <c r="H9" s="72">
        <v>0.97199999999999998</v>
      </c>
      <c r="I9" s="128"/>
      <c r="J9" s="72">
        <v>0.97699999999999998</v>
      </c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0.999</v>
      </c>
      <c r="E10" s="133">
        <v>0.998</v>
      </c>
      <c r="F10" s="72">
        <v>0.998</v>
      </c>
      <c r="G10" s="72">
        <v>1</v>
      </c>
      <c r="H10" s="72">
        <v>1</v>
      </c>
      <c r="I10" s="128"/>
      <c r="J10" s="72">
        <v>0.999</v>
      </c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0.95599999999999996</v>
      </c>
      <c r="E11" s="133">
        <v>0.97499999999999998</v>
      </c>
      <c r="F11" s="72">
        <v>0.98099999999999998</v>
      </c>
      <c r="G11" s="72">
        <v>0.99399999999999999</v>
      </c>
      <c r="H11" s="72">
        <v>0.99299999999999999</v>
      </c>
      <c r="I11" s="128"/>
      <c r="J11" s="72">
        <v>0.98499999999999999</v>
      </c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0.96499999999999997</v>
      </c>
      <c r="E12" s="133">
        <v>0.92</v>
      </c>
      <c r="F12" s="72">
        <v>0.93400000000000005</v>
      </c>
      <c r="G12" s="72">
        <v>0.98599999999999999</v>
      </c>
      <c r="H12" s="72">
        <v>0.97699999999999998</v>
      </c>
      <c r="I12" s="128"/>
      <c r="J12" s="72">
        <v>0.95299999999999996</v>
      </c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0.99099999999999999</v>
      </c>
      <c r="E13" s="133">
        <v>0.97899999999999998</v>
      </c>
      <c r="F13" s="72">
        <v>0.99299999999999999</v>
      </c>
      <c r="G13" s="72">
        <v>0.998</v>
      </c>
      <c r="H13" s="72">
        <v>0.99099999999999999</v>
      </c>
      <c r="I13" s="128"/>
      <c r="J13" s="72">
        <v>0.99</v>
      </c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0.91100000000000003</v>
      </c>
      <c r="E14" s="133">
        <v>0.93500000000000005</v>
      </c>
      <c r="F14" s="72">
        <v>0.93200000000000005</v>
      </c>
      <c r="G14" s="72">
        <v>0.94399999999999995</v>
      </c>
      <c r="H14" s="72">
        <v>0.84899999999999998</v>
      </c>
      <c r="I14" s="128"/>
      <c r="J14" s="72">
        <v>0.91300000000000003</v>
      </c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/>
  </sheetPr>
  <dimension ref="B1:P8"/>
  <sheetViews>
    <sheetView showGridLines="0" topLeftCell="B1" zoomScaleNormal="100" workbookViewId="0">
      <selection activeCell="E12" sqref="E1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150</v>
      </c>
      <c r="C2" s="140" t="s">
        <v>151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0.93200000000000005</v>
      </c>
      <c r="E7" s="116">
        <v>0.89800000000000002</v>
      </c>
      <c r="F7" s="114">
        <v>0.79700000000000004</v>
      </c>
      <c r="G7" s="114" t="s">
        <v>181</v>
      </c>
      <c r="H7" s="114" t="s">
        <v>130</v>
      </c>
      <c r="I7" s="115"/>
      <c r="J7" s="116" t="s">
        <v>130</v>
      </c>
      <c r="K7" s="112"/>
      <c r="L7" s="21"/>
      <c r="M7" s="21"/>
      <c r="N7" s="21"/>
      <c r="O7" s="21"/>
      <c r="P7" s="21"/>
    </row>
    <row r="8" spans="2:16" ht="15.75" thickBot="1" x14ac:dyDescent="0.3">
      <c r="B8" s="58" t="s">
        <v>108</v>
      </c>
      <c r="C8" s="119" t="s">
        <v>108</v>
      </c>
      <c r="D8" s="119"/>
      <c r="E8" s="134"/>
      <c r="F8" s="119"/>
      <c r="G8" s="119"/>
      <c r="H8" s="121"/>
      <c r="I8" s="122"/>
      <c r="J8" s="123"/>
      <c r="K8" s="58" t="s">
        <v>108</v>
      </c>
      <c r="L8" s="5"/>
      <c r="M8" s="5"/>
      <c r="N8" s="5"/>
      <c r="O8" s="5"/>
      <c r="P8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showGridLines="0" zoomScale="70" zoomScaleNormal="70" workbookViewId="0">
      <selection activeCell="B24" sqref="B24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50" t="s">
        <v>7</v>
      </c>
    </row>
    <row r="2" spans="1:2" ht="15.75" x14ac:dyDescent="0.25">
      <c r="A2" s="51" t="s">
        <v>8</v>
      </c>
    </row>
    <row r="3" spans="1:2" x14ac:dyDescent="0.25">
      <c r="A3" s="66"/>
    </row>
    <row r="4" spans="1:2" ht="20.25" customHeight="1" x14ac:dyDescent="0.25">
      <c r="A4" s="67" t="s">
        <v>9</v>
      </c>
      <c r="B4" s="67" t="s">
        <v>10</v>
      </c>
    </row>
    <row r="5" spans="1:2" ht="20.25" customHeight="1" x14ac:dyDescent="0.25">
      <c r="A5" s="68">
        <v>0</v>
      </c>
      <c r="B5" s="67" t="s">
        <v>11</v>
      </c>
    </row>
    <row r="6" spans="1:2" ht="20.25" customHeight="1" x14ac:dyDescent="0.25">
      <c r="A6" s="67" t="s">
        <v>12</v>
      </c>
      <c r="B6" s="67" t="s">
        <v>13</v>
      </c>
    </row>
    <row r="7" spans="1:2" ht="20.25" customHeight="1" x14ac:dyDescent="0.25">
      <c r="A7" s="67" t="s">
        <v>14</v>
      </c>
      <c r="B7" s="67" t="s">
        <v>15</v>
      </c>
    </row>
    <row r="8" spans="1:2" ht="20.25" customHeight="1" x14ac:dyDescent="0.25">
      <c r="A8" s="67" t="s">
        <v>16</v>
      </c>
      <c r="B8" s="67" t="s">
        <v>17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153</v>
      </c>
      <c r="C2" s="140" t="s">
        <v>154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0.69099999999999995</v>
      </c>
      <c r="E7" s="116">
        <v>0.69899999999999995</v>
      </c>
      <c r="F7" s="114">
        <v>0.71599999999999997</v>
      </c>
      <c r="G7" s="114">
        <v>0.73099999999999998</v>
      </c>
      <c r="H7" s="114">
        <v>0.71</v>
      </c>
      <c r="I7" s="115"/>
      <c r="J7" s="116">
        <v>0.71399999999999997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0.76</v>
      </c>
      <c r="E8" s="133">
        <v>0.79300000000000004</v>
      </c>
      <c r="F8" s="72">
        <v>0.73299999999999998</v>
      </c>
      <c r="G8" s="72">
        <v>0.75</v>
      </c>
      <c r="H8" s="72">
        <v>0.69899999999999995</v>
      </c>
      <c r="I8" s="118"/>
      <c r="J8" s="72">
        <v>0.746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0.64200000000000002</v>
      </c>
      <c r="E9" s="133">
        <v>0.67900000000000005</v>
      </c>
      <c r="F9" s="72">
        <v>0.72599999999999998</v>
      </c>
      <c r="G9" s="72">
        <v>0.71099999999999997</v>
      </c>
      <c r="H9" s="72">
        <v>0.70899999999999996</v>
      </c>
      <c r="I9" s="118"/>
      <c r="J9" s="72">
        <v>0.70699999999999996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0.68899999999999995</v>
      </c>
      <c r="E10" s="133">
        <v>0.64900000000000002</v>
      </c>
      <c r="F10" s="72">
        <v>0.69599999999999995</v>
      </c>
      <c r="G10" s="72">
        <v>0.71699999999999997</v>
      </c>
      <c r="H10" s="72">
        <v>0.70399999999999996</v>
      </c>
      <c r="I10" s="118"/>
      <c r="J10" s="72">
        <v>0.69099999999999995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0.74099999999999999</v>
      </c>
      <c r="E11" s="133">
        <v>0.71699999999999997</v>
      </c>
      <c r="F11" s="72">
        <v>0.73299999999999998</v>
      </c>
      <c r="G11" s="72">
        <v>0.79600000000000004</v>
      </c>
      <c r="H11" s="72">
        <v>0.76900000000000002</v>
      </c>
      <c r="I11" s="118"/>
      <c r="J11" s="72">
        <v>0.754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0.65900000000000003</v>
      </c>
      <c r="E12" s="133">
        <v>0.71099999999999997</v>
      </c>
      <c r="F12" s="72">
        <v>0.71099999999999997</v>
      </c>
      <c r="G12" s="72">
        <v>0.70199999999999996</v>
      </c>
      <c r="H12" s="72">
        <v>0.68899999999999995</v>
      </c>
      <c r="I12" s="118"/>
      <c r="J12" s="72">
        <v>0.70399999999999996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0.69</v>
      </c>
      <c r="E13" s="133">
        <v>0.67800000000000005</v>
      </c>
      <c r="F13" s="72">
        <v>0.70799999999999996</v>
      </c>
      <c r="G13" s="72">
        <v>0.70599999999999996</v>
      </c>
      <c r="H13" s="72">
        <v>0.68700000000000006</v>
      </c>
      <c r="I13" s="118"/>
      <c r="J13" s="72">
        <v>0.69399999999999995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0.66700000000000004</v>
      </c>
      <c r="E14" s="133">
        <v>0.71399999999999997</v>
      </c>
      <c r="F14" s="72">
        <v>0.70899999999999996</v>
      </c>
      <c r="G14" s="72">
        <v>0.74299999999999999</v>
      </c>
      <c r="H14" s="72">
        <v>0.69</v>
      </c>
      <c r="I14" s="118"/>
      <c r="J14" s="72">
        <v>0.71499999999999997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156</v>
      </c>
      <c r="C2" s="140" t="s">
        <v>157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 t="s">
        <v>130</v>
      </c>
      <c r="E7" s="116">
        <v>0.52200000000000002</v>
      </c>
      <c r="F7" s="114">
        <v>0.52</v>
      </c>
      <c r="G7" s="114">
        <v>0.52900000000000003</v>
      </c>
      <c r="H7" s="114">
        <v>0.54700000000000004</v>
      </c>
      <c r="I7" s="115"/>
      <c r="J7" s="116">
        <v>0.52900000000000003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 t="s">
        <v>130</v>
      </c>
      <c r="E8" s="133">
        <v>0.61399999999999999</v>
      </c>
      <c r="F8" s="72">
        <v>0.57999999999999996</v>
      </c>
      <c r="G8" s="72">
        <v>0.629</v>
      </c>
      <c r="H8" s="72">
        <v>0.59399999999999997</v>
      </c>
      <c r="I8" s="118"/>
      <c r="J8" s="72">
        <v>0.60399999999999998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 t="s">
        <v>130</v>
      </c>
      <c r="E9" s="133">
        <v>0.49299999999999999</v>
      </c>
      <c r="F9" s="72">
        <v>0.496</v>
      </c>
      <c r="G9" s="72">
        <v>0.499</v>
      </c>
      <c r="H9" s="72">
        <v>0.49</v>
      </c>
      <c r="I9" s="118"/>
      <c r="J9" s="72">
        <v>0.495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 t="s">
        <v>130</v>
      </c>
      <c r="E10" s="133">
        <v>0.45500000000000002</v>
      </c>
      <c r="F10" s="72">
        <v>0.47199999999999998</v>
      </c>
      <c r="G10" s="72">
        <v>0.48099999999999998</v>
      </c>
      <c r="H10" s="72">
        <v>0.52100000000000002</v>
      </c>
      <c r="I10" s="118"/>
      <c r="J10" s="72">
        <v>0.48099999999999998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 t="s">
        <v>130</v>
      </c>
      <c r="E11" s="133">
        <v>0.51900000000000002</v>
      </c>
      <c r="F11" s="72">
        <v>0.49299999999999999</v>
      </c>
      <c r="G11" s="72">
        <v>0.50800000000000001</v>
      </c>
      <c r="H11" s="72">
        <v>0.59</v>
      </c>
      <c r="I11" s="118"/>
      <c r="J11" s="72">
        <v>0.52700000000000002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 t="s">
        <v>130</v>
      </c>
      <c r="E12" s="133">
        <v>0.56100000000000005</v>
      </c>
      <c r="F12" s="72">
        <v>0.59699999999999998</v>
      </c>
      <c r="G12" s="72">
        <v>0.53200000000000003</v>
      </c>
      <c r="H12" s="72">
        <v>0.56599999999999995</v>
      </c>
      <c r="I12" s="118"/>
      <c r="J12" s="72">
        <v>0.56499999999999995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 t="s">
        <v>130</v>
      </c>
      <c r="E13" s="133">
        <v>0.55800000000000005</v>
      </c>
      <c r="F13" s="72">
        <v>0.54600000000000004</v>
      </c>
      <c r="G13" s="72">
        <v>0.56499999999999995</v>
      </c>
      <c r="H13" s="72">
        <v>0.55100000000000005</v>
      </c>
      <c r="I13" s="118"/>
      <c r="J13" s="72">
        <v>0.55500000000000005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 t="s">
        <v>130</v>
      </c>
      <c r="E14" s="133">
        <v>0.45700000000000002</v>
      </c>
      <c r="F14" s="72">
        <v>0.46800000000000003</v>
      </c>
      <c r="G14" s="72">
        <v>0.52700000000000002</v>
      </c>
      <c r="H14" s="72">
        <v>0.51800000000000002</v>
      </c>
      <c r="I14" s="118"/>
      <c r="J14" s="72">
        <v>0.48899999999999999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159</v>
      </c>
      <c r="C2" s="140" t="s">
        <v>160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0.92200000000000004</v>
      </c>
      <c r="E7" s="116" t="s">
        <v>130</v>
      </c>
      <c r="F7" s="114">
        <v>0.90600000000000003</v>
      </c>
      <c r="G7" s="114" t="s">
        <v>130</v>
      </c>
      <c r="H7" s="114">
        <v>0.91</v>
      </c>
      <c r="I7" s="115"/>
      <c r="J7" s="116">
        <v>0.90800000000000003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0.85799999999999998</v>
      </c>
      <c r="E8" s="133" t="s">
        <v>130</v>
      </c>
      <c r="F8" s="72">
        <v>0.85599999999999998</v>
      </c>
      <c r="G8" s="72" t="s">
        <v>130</v>
      </c>
      <c r="H8" s="72">
        <v>0.84299999999999997</v>
      </c>
      <c r="I8" s="118"/>
      <c r="J8" s="72">
        <v>0.84899999999999998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0.93799999999999994</v>
      </c>
      <c r="E9" s="133" t="s">
        <v>130</v>
      </c>
      <c r="F9" s="72">
        <v>0.90900000000000003</v>
      </c>
      <c r="G9" s="72" t="s">
        <v>130</v>
      </c>
      <c r="H9" s="72">
        <v>0.92100000000000004</v>
      </c>
      <c r="I9" s="118"/>
      <c r="J9" s="72">
        <v>0.91500000000000004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0.93400000000000005</v>
      </c>
      <c r="E10" s="133" t="s">
        <v>130</v>
      </c>
      <c r="F10" s="72">
        <v>0.94499999999999995</v>
      </c>
      <c r="G10" s="72" t="s">
        <v>130</v>
      </c>
      <c r="H10" s="72">
        <v>0.95199999999999996</v>
      </c>
      <c r="I10" s="118"/>
      <c r="J10" s="72">
        <v>0.94799999999999995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0.93300000000000005</v>
      </c>
      <c r="E11" s="133" t="s">
        <v>130</v>
      </c>
      <c r="F11" s="72">
        <v>0.91700000000000004</v>
      </c>
      <c r="G11" s="72" t="s">
        <v>130</v>
      </c>
      <c r="H11" s="72">
        <v>0.92600000000000005</v>
      </c>
      <c r="I11" s="118"/>
      <c r="J11" s="72">
        <v>0.92100000000000004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0.94799999999999995</v>
      </c>
      <c r="E12" s="133" t="s">
        <v>130</v>
      </c>
      <c r="F12" s="72">
        <v>0.90200000000000002</v>
      </c>
      <c r="G12" s="72" t="s">
        <v>130</v>
      </c>
      <c r="H12" s="72">
        <v>0.88800000000000001</v>
      </c>
      <c r="I12" s="118"/>
      <c r="J12" s="72">
        <v>0.89500000000000002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0.91400000000000003</v>
      </c>
      <c r="E13" s="133" t="s">
        <v>130</v>
      </c>
      <c r="F13" s="72">
        <v>0.875</v>
      </c>
      <c r="G13" s="72" t="s">
        <v>130</v>
      </c>
      <c r="H13" s="72">
        <v>0.90200000000000002</v>
      </c>
      <c r="I13" s="118"/>
      <c r="J13" s="72">
        <v>0.88800000000000001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0.95399999999999996</v>
      </c>
      <c r="E14" s="133" t="s">
        <v>130</v>
      </c>
      <c r="F14" s="72">
        <v>0.96899999999999997</v>
      </c>
      <c r="G14" s="72" t="s">
        <v>130</v>
      </c>
      <c r="H14" s="72">
        <v>0.93899999999999995</v>
      </c>
      <c r="I14" s="118"/>
      <c r="J14" s="72">
        <v>0.95399999999999996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162</v>
      </c>
      <c r="C2" s="140" t="s">
        <v>163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0.89200000000000002</v>
      </c>
      <c r="E7" s="116">
        <v>0.95299999999999996</v>
      </c>
      <c r="F7" s="114">
        <v>0.94299999999999995</v>
      </c>
      <c r="G7" s="114">
        <v>0.94899999999999995</v>
      </c>
      <c r="H7" s="114">
        <v>0.94099999999999995</v>
      </c>
      <c r="I7" s="115"/>
      <c r="J7" s="116">
        <v>0.94599999999999995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0.81599999999999995</v>
      </c>
      <c r="E8" s="133">
        <v>0.90800000000000003</v>
      </c>
      <c r="F8" s="72">
        <v>0.9</v>
      </c>
      <c r="G8" s="72">
        <v>0.90900000000000003</v>
      </c>
      <c r="H8" s="72">
        <v>0.94499999999999995</v>
      </c>
      <c r="I8" s="118"/>
      <c r="J8" s="72">
        <v>0.91700000000000004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0.83199999999999996</v>
      </c>
      <c r="E9" s="133">
        <v>0.93700000000000006</v>
      </c>
      <c r="F9" s="72">
        <v>0.95299999999999996</v>
      </c>
      <c r="G9" s="72">
        <v>0.93700000000000006</v>
      </c>
      <c r="H9" s="72">
        <v>0.92300000000000004</v>
      </c>
      <c r="I9" s="118"/>
      <c r="J9" s="72">
        <v>0.93700000000000006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0.96599999999999997</v>
      </c>
      <c r="E10" s="133">
        <v>0.98299999999999998</v>
      </c>
      <c r="F10" s="72">
        <v>0.97</v>
      </c>
      <c r="G10" s="72">
        <v>0.92300000000000004</v>
      </c>
      <c r="H10" s="72">
        <v>0.93200000000000005</v>
      </c>
      <c r="I10" s="118"/>
      <c r="J10" s="72">
        <v>0.95199999999999996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0.97399999999999998</v>
      </c>
      <c r="E11" s="133">
        <v>0.99299999999999999</v>
      </c>
      <c r="F11" s="72">
        <v>0.97399999999999998</v>
      </c>
      <c r="G11" s="72">
        <v>0.98599999999999999</v>
      </c>
      <c r="H11" s="72">
        <v>0.97499999999999998</v>
      </c>
      <c r="I11" s="118"/>
      <c r="J11" s="72">
        <v>0.98199999999999998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0.80800000000000005</v>
      </c>
      <c r="E12" s="133">
        <v>0.93300000000000005</v>
      </c>
      <c r="F12" s="72">
        <v>0.91500000000000004</v>
      </c>
      <c r="G12" s="72">
        <v>0.96299999999999997</v>
      </c>
      <c r="H12" s="72">
        <v>0.93100000000000005</v>
      </c>
      <c r="I12" s="118"/>
      <c r="J12" s="72">
        <v>0.93600000000000005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0.94</v>
      </c>
      <c r="E13" s="133">
        <v>0.97</v>
      </c>
      <c r="F13" s="72">
        <v>1</v>
      </c>
      <c r="G13" s="72">
        <v>0.98399999999999999</v>
      </c>
      <c r="H13" s="72">
        <v>0.93799999999999994</v>
      </c>
      <c r="I13" s="118"/>
      <c r="J13" s="72">
        <v>0.97399999999999998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0.93300000000000005</v>
      </c>
      <c r="E14" s="133">
        <v>0.94899999999999995</v>
      </c>
      <c r="F14" s="72">
        <v>0.85099999999999998</v>
      </c>
      <c r="G14" s="72">
        <v>0.98099999999999998</v>
      </c>
      <c r="H14" s="72">
        <v>0.93899999999999995</v>
      </c>
      <c r="I14" s="118"/>
      <c r="J14" s="72">
        <v>0.92300000000000004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165</v>
      </c>
      <c r="C2" s="140" t="s">
        <v>166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 t="s">
        <v>130</v>
      </c>
      <c r="E7" s="116" t="s">
        <v>130</v>
      </c>
      <c r="F7" s="114" t="s">
        <v>130</v>
      </c>
      <c r="G7" s="114">
        <v>0.82399999999999995</v>
      </c>
      <c r="H7" s="114" t="s">
        <v>130</v>
      </c>
      <c r="I7" s="115"/>
      <c r="J7" s="116" t="s">
        <v>130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 t="s">
        <v>130</v>
      </c>
      <c r="E8" s="133" t="s">
        <v>130</v>
      </c>
      <c r="F8" s="72" t="s">
        <v>130</v>
      </c>
      <c r="G8" s="72">
        <v>0.79800000000000004</v>
      </c>
      <c r="H8" s="72" t="s">
        <v>130</v>
      </c>
      <c r="I8" s="118"/>
      <c r="J8" s="72" t="s">
        <v>130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 t="s">
        <v>130</v>
      </c>
      <c r="E9" s="133" t="s">
        <v>130</v>
      </c>
      <c r="F9" s="72" t="s">
        <v>130</v>
      </c>
      <c r="G9" s="72">
        <v>0.81699999999999995</v>
      </c>
      <c r="H9" s="72" t="s">
        <v>130</v>
      </c>
      <c r="I9" s="118"/>
      <c r="J9" s="72" t="s">
        <v>130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 t="s">
        <v>130</v>
      </c>
      <c r="E10" s="133" t="s">
        <v>130</v>
      </c>
      <c r="F10" s="72" t="s">
        <v>130</v>
      </c>
      <c r="G10" s="72">
        <v>0.81</v>
      </c>
      <c r="H10" s="72" t="s">
        <v>130</v>
      </c>
      <c r="I10" s="118"/>
      <c r="J10" s="72" t="s">
        <v>130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 t="s">
        <v>130</v>
      </c>
      <c r="E11" s="133" t="s">
        <v>130</v>
      </c>
      <c r="F11" s="72" t="s">
        <v>130</v>
      </c>
      <c r="G11" s="72">
        <v>0.871</v>
      </c>
      <c r="H11" s="72" t="s">
        <v>130</v>
      </c>
      <c r="I11" s="118"/>
      <c r="J11" s="72" t="s">
        <v>130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 t="s">
        <v>130</v>
      </c>
      <c r="E12" s="133" t="s">
        <v>130</v>
      </c>
      <c r="F12" s="72" t="s">
        <v>130</v>
      </c>
      <c r="G12" s="72">
        <v>0.79500000000000004</v>
      </c>
      <c r="H12" s="72" t="s">
        <v>130</v>
      </c>
      <c r="I12" s="118"/>
      <c r="J12" s="72" t="s">
        <v>130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 t="s">
        <v>130</v>
      </c>
      <c r="E13" s="133" t="s">
        <v>130</v>
      </c>
      <c r="F13" s="72" t="s">
        <v>130</v>
      </c>
      <c r="G13" s="72">
        <v>0.84</v>
      </c>
      <c r="H13" s="72" t="s">
        <v>130</v>
      </c>
      <c r="I13" s="118"/>
      <c r="J13" s="72" t="s">
        <v>130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 t="s">
        <v>130</v>
      </c>
      <c r="E14" s="133" t="s">
        <v>130</v>
      </c>
      <c r="F14" s="72" t="s">
        <v>130</v>
      </c>
      <c r="G14" s="72">
        <v>0.86799999999999999</v>
      </c>
      <c r="H14" s="72" t="s">
        <v>130</v>
      </c>
      <c r="I14" s="118"/>
      <c r="J14" s="72" t="s">
        <v>130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/>
  </sheetPr>
  <dimension ref="B1:P15"/>
  <sheetViews>
    <sheetView showGridLines="0" topLeftCell="B1" zoomScaleNormal="100" workbookViewId="0">
      <selection activeCell="F18" sqref="F18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168</v>
      </c>
      <c r="C2" s="140" t="s">
        <v>169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0.97599999999999998</v>
      </c>
      <c r="E7" s="116">
        <v>0.98099999999999998</v>
      </c>
      <c r="F7" s="114">
        <v>0.98199999999999998</v>
      </c>
      <c r="G7" s="114">
        <v>0.99299999999999999</v>
      </c>
      <c r="H7" s="114">
        <v>0.98199999999999998</v>
      </c>
      <c r="I7" s="115"/>
      <c r="J7" s="116">
        <v>0.98399999999999999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 t="s">
        <v>130</v>
      </c>
      <c r="E8" s="133" t="s">
        <v>130</v>
      </c>
      <c r="F8" s="72" t="s">
        <v>130</v>
      </c>
      <c r="G8" s="72" t="s">
        <v>130</v>
      </c>
      <c r="H8" s="72" t="s">
        <v>130</v>
      </c>
      <c r="I8" s="118"/>
      <c r="J8" s="72" t="s">
        <v>130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0.96799999999999997</v>
      </c>
      <c r="E9" s="133" t="s">
        <v>130</v>
      </c>
      <c r="F9" s="72" t="s">
        <v>130</v>
      </c>
      <c r="G9" s="72">
        <v>0.97199999999999998</v>
      </c>
      <c r="H9" s="72">
        <v>0.97799999999999998</v>
      </c>
      <c r="I9" s="118"/>
      <c r="J9" s="72">
        <v>0.98099999999999998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1</v>
      </c>
      <c r="E10" s="133">
        <v>0.97599999999999998</v>
      </c>
      <c r="F10" s="72">
        <v>0.97699999999999998</v>
      </c>
      <c r="G10" s="72">
        <v>1</v>
      </c>
      <c r="H10" s="72">
        <v>1</v>
      </c>
      <c r="I10" s="118"/>
      <c r="J10" s="72">
        <v>0.98899999999999999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0.97</v>
      </c>
      <c r="E11" s="133">
        <v>1</v>
      </c>
      <c r="F11" s="72" t="s">
        <v>130</v>
      </c>
      <c r="G11" s="72" t="s">
        <v>130</v>
      </c>
      <c r="H11" s="72" t="s">
        <v>130</v>
      </c>
      <c r="I11" s="118"/>
      <c r="J11" s="72" t="s">
        <v>130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1</v>
      </c>
      <c r="E12" s="133" t="s">
        <v>130</v>
      </c>
      <c r="F12" s="72" t="s">
        <v>130</v>
      </c>
      <c r="G12" s="72" t="s">
        <v>130</v>
      </c>
      <c r="H12" s="72" t="s">
        <v>130</v>
      </c>
      <c r="I12" s="118"/>
      <c r="J12" s="72" t="s">
        <v>130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0.97199999999999998</v>
      </c>
      <c r="E13" s="133">
        <v>0.97099999999999997</v>
      </c>
      <c r="F13" s="72">
        <v>1</v>
      </c>
      <c r="G13" s="72" t="s">
        <v>130</v>
      </c>
      <c r="H13" s="72" t="s">
        <v>130</v>
      </c>
      <c r="I13" s="118"/>
      <c r="J13" s="72" t="s">
        <v>130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 t="s">
        <v>130</v>
      </c>
      <c r="E14" s="133" t="s">
        <v>130</v>
      </c>
      <c r="F14" s="72" t="s">
        <v>130</v>
      </c>
      <c r="G14" s="72" t="s">
        <v>130</v>
      </c>
      <c r="H14" s="72" t="s">
        <v>130</v>
      </c>
      <c r="I14" s="118"/>
      <c r="J14" s="72" t="s">
        <v>130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A228"/>
  <sheetViews>
    <sheetView showGridLines="0" topLeftCell="A4" zoomScaleNormal="100" workbookViewId="0">
      <selection activeCell="D17" sqref="D17"/>
    </sheetView>
  </sheetViews>
  <sheetFormatPr defaultRowHeight="14.25" x14ac:dyDescent="0.2"/>
  <cols>
    <col min="1" max="1" width="3.28515625" style="5" customWidth="1"/>
    <col min="2" max="2" width="16.5703125" style="5" customWidth="1"/>
    <col min="3" max="3" width="42.5703125" style="6" customWidth="1"/>
    <col min="4" max="12" width="9.42578125" style="5" customWidth="1"/>
    <col min="13" max="15" width="10.42578125" style="5" customWidth="1"/>
    <col min="16" max="20" width="10.140625" style="5" customWidth="1"/>
    <col min="21" max="21" width="11" style="5" customWidth="1"/>
    <col min="22" max="22" width="15.42578125" style="5" customWidth="1"/>
    <col min="23" max="23" width="16.85546875" style="5" customWidth="1"/>
    <col min="24" max="26" width="9.140625" style="5"/>
    <col min="27" max="27" width="15.7109375" style="5" customWidth="1"/>
    <col min="28" max="28" width="70.28515625" style="5" bestFit="1" customWidth="1"/>
    <col min="29" max="30" width="9.28515625" style="5" bestFit="1" customWidth="1"/>
    <col min="31" max="31" width="9.5703125" style="5" bestFit="1" customWidth="1"/>
    <col min="32" max="32" width="9.28515625" style="5" bestFit="1" customWidth="1"/>
    <col min="33" max="33" width="10" style="5" bestFit="1" customWidth="1"/>
    <col min="34" max="43" width="9.28515625" style="5" bestFit="1" customWidth="1"/>
    <col min="44" max="44" width="10.42578125" style="5" customWidth="1"/>
    <col min="45" max="46" width="9.28515625" style="5" bestFit="1" customWidth="1"/>
    <col min="47" max="48" width="10.5703125" style="5" customWidth="1"/>
    <col min="49" max="49" width="12" style="5" customWidth="1"/>
    <col min="50" max="51" width="10.5703125" style="5" customWidth="1"/>
    <col min="52" max="52" width="14.28515625" style="5" customWidth="1"/>
    <col min="53" max="16384" width="9.140625" style="5"/>
  </cols>
  <sheetData>
    <row r="1" spans="2:53" ht="16.5" customHeight="1" x14ac:dyDescent="0.2">
      <c r="C1" s="4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3"/>
      <c r="V1" s="4"/>
      <c r="W1" s="4"/>
    </row>
    <row r="2" spans="2:53" ht="31.5" customHeight="1" x14ac:dyDescent="0.2">
      <c r="B2" s="55" t="s">
        <v>4</v>
      </c>
      <c r="C2" s="136" t="s">
        <v>3</v>
      </c>
      <c r="D2" s="136"/>
      <c r="E2" s="136"/>
      <c r="F2" s="136"/>
      <c r="G2" s="136"/>
      <c r="H2" s="136"/>
      <c r="I2" s="136"/>
      <c r="J2" s="49"/>
      <c r="K2" s="49"/>
      <c r="L2" s="1"/>
      <c r="M2" s="1"/>
      <c r="N2" s="1"/>
      <c r="O2" s="1"/>
      <c r="P2" s="1"/>
      <c r="Q2" s="2"/>
      <c r="R2" s="2"/>
      <c r="S2" s="2"/>
      <c r="T2" s="2"/>
      <c r="U2" s="3"/>
      <c r="V2" s="4"/>
      <c r="W2" s="4"/>
    </row>
    <row r="3" spans="2:53" ht="16.5" customHeight="1" thickBot="1" x14ac:dyDescent="0.3">
      <c r="D3" s="7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9"/>
    </row>
    <row r="4" spans="2:53" ht="31.5" customHeight="1" x14ac:dyDescent="0.25">
      <c r="B4" s="10"/>
      <c r="C4" s="11"/>
      <c r="D4" s="12">
        <f t="shared" ref="D4" si="0">DATE(YEAR(E4),MONTH(E4)-1,1)</f>
        <v>42370</v>
      </c>
      <c r="E4" s="12">
        <f t="shared" ref="E4" si="1">DATE(YEAR(F4),MONTH(F4)-1,1)</f>
        <v>42401</v>
      </c>
      <c r="F4" s="12">
        <f t="shared" ref="F4" si="2">DATE(YEAR(G4),MONTH(G4)-1,1)</f>
        <v>42430</v>
      </c>
      <c r="G4" s="12">
        <f t="shared" ref="G4:P4" si="3">DATE(YEAR(H4),MONTH(H4)-1,1)</f>
        <v>42461</v>
      </c>
      <c r="H4" s="12">
        <f t="shared" si="3"/>
        <v>42491</v>
      </c>
      <c r="I4" s="12">
        <f t="shared" si="3"/>
        <v>42522</v>
      </c>
      <c r="J4" s="12">
        <f t="shared" si="3"/>
        <v>42552</v>
      </c>
      <c r="K4" s="12">
        <f t="shared" si="3"/>
        <v>42583</v>
      </c>
      <c r="L4" s="12">
        <f t="shared" si="3"/>
        <v>42614</v>
      </c>
      <c r="M4" s="12">
        <f t="shared" si="3"/>
        <v>42644</v>
      </c>
      <c r="N4" s="12">
        <f t="shared" si="3"/>
        <v>42675</v>
      </c>
      <c r="O4" s="12">
        <f t="shared" si="3"/>
        <v>42705</v>
      </c>
      <c r="P4" s="12">
        <f t="shared" si="3"/>
        <v>42736</v>
      </c>
      <c r="Q4" s="12">
        <f>DATE(YEAR(R4),MONTH(R4)-1,1)</f>
        <v>42767</v>
      </c>
      <c r="R4" s="12">
        <v>42795</v>
      </c>
      <c r="S4" s="13"/>
      <c r="T4" s="13"/>
      <c r="U4" s="13"/>
      <c r="V4" s="14"/>
      <c r="W4" s="14"/>
    </row>
    <row r="5" spans="2:53" s="18" customFormat="1" ht="16.5" customHeight="1" x14ac:dyDescent="0.25"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1"/>
      <c r="T5" s="61"/>
      <c r="U5" s="61"/>
      <c r="V5" s="61"/>
      <c r="W5" s="61"/>
    </row>
    <row r="6" spans="2:53" s="18" customFormat="1" ht="16.5" customHeight="1" x14ac:dyDescent="0.25">
      <c r="B6" s="62"/>
      <c r="C6" s="63" t="s">
        <v>33</v>
      </c>
      <c r="D6" s="72">
        <v>0.995</v>
      </c>
      <c r="E6" s="72">
        <v>0.996</v>
      </c>
      <c r="F6" s="72">
        <v>0.997</v>
      </c>
      <c r="G6" s="72">
        <v>0.997</v>
      </c>
      <c r="H6" s="72">
        <v>0.996</v>
      </c>
      <c r="I6" s="72">
        <v>0.995</v>
      </c>
      <c r="J6" s="72">
        <v>0.996</v>
      </c>
      <c r="K6" s="72">
        <v>0.996</v>
      </c>
      <c r="L6" s="72">
        <v>0.995</v>
      </c>
      <c r="M6" s="72">
        <v>0.996</v>
      </c>
      <c r="N6" s="72">
        <v>0.996</v>
      </c>
      <c r="O6" s="72">
        <v>0.997</v>
      </c>
      <c r="P6" s="72">
        <v>0.996</v>
      </c>
      <c r="Q6" s="72">
        <v>0.995</v>
      </c>
      <c r="R6" s="72">
        <v>0.995</v>
      </c>
      <c r="S6" s="61"/>
      <c r="T6" s="61"/>
      <c r="U6" s="61"/>
      <c r="V6" s="61"/>
      <c r="W6" s="61"/>
    </row>
    <row r="7" spans="2:53" s="18" customFormat="1" ht="16.5" customHeight="1" x14ac:dyDescent="0.25">
      <c r="B7" s="64"/>
      <c r="C7" s="63" t="s">
        <v>34</v>
      </c>
      <c r="D7" s="72">
        <v>0.94299999999999995</v>
      </c>
      <c r="E7" s="72">
        <v>0.95</v>
      </c>
      <c r="F7" s="72">
        <v>0.95399999999999996</v>
      </c>
      <c r="G7" s="72">
        <v>0.96299999999999997</v>
      </c>
      <c r="H7" s="72">
        <v>0.96099999999999997</v>
      </c>
      <c r="I7" s="72">
        <v>0.94799999999999995</v>
      </c>
      <c r="J7" s="72">
        <v>0.92200000000000004</v>
      </c>
      <c r="K7" s="72">
        <v>0.95199999999999996</v>
      </c>
      <c r="L7" s="72">
        <v>0.92</v>
      </c>
      <c r="M7" s="72">
        <v>0.95</v>
      </c>
      <c r="N7" s="72">
        <v>0.95299999999999996</v>
      </c>
      <c r="O7" s="72">
        <v>0.94799999999999995</v>
      </c>
      <c r="P7" s="72">
        <v>0.95699999999999996</v>
      </c>
      <c r="Q7" s="72">
        <v>0.96399999999999997</v>
      </c>
      <c r="R7" s="72">
        <v>0.95699999999999996</v>
      </c>
      <c r="BA7" s="45"/>
    </row>
    <row r="8" spans="2:53" s="18" customFormat="1" ht="16.5" customHeight="1" x14ac:dyDescent="0.25">
      <c r="C8" s="63" t="s">
        <v>35</v>
      </c>
      <c r="D8" s="72">
        <v>0.88900000000000001</v>
      </c>
      <c r="E8" s="72">
        <v>0.91500000000000004</v>
      </c>
      <c r="F8" s="72">
        <v>0.89900000000000002</v>
      </c>
      <c r="G8" s="72">
        <v>0.89300000000000002</v>
      </c>
      <c r="H8" s="72">
        <v>0.93</v>
      </c>
      <c r="I8" s="72">
        <v>0.91600000000000004</v>
      </c>
      <c r="J8" s="72">
        <v>0.90900000000000003</v>
      </c>
      <c r="K8" s="72">
        <v>0.93100000000000005</v>
      </c>
      <c r="L8" s="72">
        <v>0.93300000000000005</v>
      </c>
      <c r="M8" s="72">
        <v>0.92700000000000005</v>
      </c>
      <c r="N8" s="72">
        <v>0.94299999999999995</v>
      </c>
      <c r="O8" s="72">
        <v>0.94299999999999995</v>
      </c>
      <c r="P8" s="72">
        <v>0.95</v>
      </c>
      <c r="Q8" s="72">
        <v>0.96299999999999997</v>
      </c>
      <c r="R8" s="72">
        <v>0.95899999999999996</v>
      </c>
      <c r="BA8" s="45"/>
    </row>
    <row r="9" spans="2:53" s="18" customFormat="1" ht="16.5" customHeight="1" x14ac:dyDescent="0.25">
      <c r="C9" s="63" t="s">
        <v>36</v>
      </c>
      <c r="D9" s="72">
        <v>0.96299999999999997</v>
      </c>
      <c r="E9" s="72">
        <v>0.97099999999999997</v>
      </c>
      <c r="F9" s="72">
        <v>0.96399999999999997</v>
      </c>
      <c r="G9" s="72">
        <v>0.96699999999999997</v>
      </c>
      <c r="H9" s="72">
        <v>0.97</v>
      </c>
      <c r="I9" s="72">
        <v>0.97499999999999998</v>
      </c>
      <c r="J9" s="72">
        <v>0.96899999999999997</v>
      </c>
      <c r="K9" s="72">
        <v>0.97</v>
      </c>
      <c r="L9" s="72">
        <v>0.96799999999999997</v>
      </c>
      <c r="M9" s="72">
        <v>0.97399999999999998</v>
      </c>
      <c r="N9" s="72">
        <v>0.97699999999999998</v>
      </c>
      <c r="O9" s="72">
        <v>0.97399999999999998</v>
      </c>
      <c r="P9" s="72">
        <v>0.98099999999999998</v>
      </c>
      <c r="Q9" s="72">
        <v>0.98199999999999998</v>
      </c>
      <c r="R9" s="72">
        <v>0.97899999999999998</v>
      </c>
      <c r="BA9" s="45"/>
    </row>
    <row r="10" spans="2:53" s="18" customFormat="1" ht="16.5" customHeight="1" x14ac:dyDescent="0.25">
      <c r="C10" s="63" t="s">
        <v>37</v>
      </c>
      <c r="D10" s="72">
        <v>0.92300000000000004</v>
      </c>
      <c r="E10" s="72">
        <v>0.94699999999999995</v>
      </c>
      <c r="F10" s="72">
        <v>0.91800000000000004</v>
      </c>
      <c r="G10" s="72">
        <v>0.94099999999999995</v>
      </c>
      <c r="H10" s="72">
        <v>0.92600000000000005</v>
      </c>
      <c r="I10" s="72">
        <v>0.92900000000000005</v>
      </c>
      <c r="J10" s="72">
        <v>0.92300000000000004</v>
      </c>
      <c r="K10" s="72">
        <v>0.92500000000000004</v>
      </c>
      <c r="L10" s="72">
        <v>0.91600000000000004</v>
      </c>
      <c r="M10" s="72">
        <v>0.92700000000000005</v>
      </c>
      <c r="N10" s="72">
        <v>0.93899999999999995</v>
      </c>
      <c r="O10" s="72">
        <v>0.93300000000000005</v>
      </c>
      <c r="P10" s="72">
        <v>0.93500000000000005</v>
      </c>
      <c r="Q10" s="72">
        <v>0.92900000000000005</v>
      </c>
      <c r="R10" s="72">
        <v>0.94799999999999995</v>
      </c>
      <c r="BA10" s="45"/>
    </row>
    <row r="11" spans="2:53" s="18" customFormat="1" ht="16.5" customHeight="1" x14ac:dyDescent="0.25">
      <c r="C11" s="63" t="s">
        <v>38</v>
      </c>
      <c r="D11" s="72">
        <v>0.92400000000000004</v>
      </c>
      <c r="E11" s="72">
        <v>0.92200000000000004</v>
      </c>
      <c r="F11" s="72">
        <v>0.92300000000000004</v>
      </c>
      <c r="G11" s="72">
        <v>0.92800000000000005</v>
      </c>
      <c r="H11" s="72">
        <v>0.92400000000000004</v>
      </c>
      <c r="I11" s="72">
        <v>0.92700000000000005</v>
      </c>
      <c r="J11" s="72">
        <v>0.93</v>
      </c>
      <c r="K11" s="72">
        <v>0.93700000000000006</v>
      </c>
      <c r="L11" s="72">
        <v>0.93799999999999994</v>
      </c>
      <c r="M11" s="72">
        <v>0.94699999999999995</v>
      </c>
      <c r="N11" s="72">
        <v>0.94399999999999995</v>
      </c>
      <c r="O11" s="72">
        <v>0.95599999999999996</v>
      </c>
      <c r="P11" s="72">
        <v>0.95199999999999996</v>
      </c>
      <c r="Q11" s="72">
        <v>0.95599999999999996</v>
      </c>
      <c r="R11" s="72">
        <v>0.96099999999999997</v>
      </c>
      <c r="BA11" s="45"/>
    </row>
    <row r="12" spans="2:53" s="18" customFormat="1" ht="16.5" customHeight="1" x14ac:dyDescent="0.25">
      <c r="C12" s="63" t="s">
        <v>39</v>
      </c>
      <c r="D12" s="72">
        <v>0.86899999999999999</v>
      </c>
      <c r="E12" s="72">
        <v>0.88400000000000001</v>
      </c>
      <c r="F12" s="72">
        <v>0.89500000000000002</v>
      </c>
      <c r="G12" s="72">
        <v>0.95599999999999996</v>
      </c>
      <c r="H12" s="72">
        <v>0.92500000000000004</v>
      </c>
      <c r="I12" s="72">
        <v>0.91700000000000004</v>
      </c>
      <c r="J12" s="72">
        <v>0.89700000000000002</v>
      </c>
      <c r="K12" s="72">
        <v>0.91900000000000004</v>
      </c>
      <c r="L12" s="72">
        <v>0.91500000000000004</v>
      </c>
      <c r="M12" s="72">
        <v>0.93500000000000005</v>
      </c>
      <c r="N12" s="72">
        <v>0.94899999999999995</v>
      </c>
      <c r="O12" s="72">
        <v>0.91900000000000004</v>
      </c>
      <c r="P12" s="72">
        <v>0.96299999999999997</v>
      </c>
      <c r="Q12" s="72">
        <v>0.96</v>
      </c>
      <c r="R12" s="72">
        <v>0.95699999999999996</v>
      </c>
      <c r="BA12" s="45"/>
    </row>
    <row r="13" spans="2:53" s="18" customFormat="1" ht="16.5" customHeight="1" x14ac:dyDescent="0.25">
      <c r="C13" s="63" t="s">
        <v>40</v>
      </c>
      <c r="D13" s="72">
        <v>0.87</v>
      </c>
      <c r="E13" s="72">
        <v>0.85799999999999998</v>
      </c>
      <c r="F13" s="72">
        <v>0.872</v>
      </c>
      <c r="G13" s="72">
        <v>0.872</v>
      </c>
      <c r="H13" s="72">
        <v>0.83099999999999996</v>
      </c>
      <c r="I13" s="72">
        <v>0.871</v>
      </c>
      <c r="J13" s="72">
        <v>0.86599999999999999</v>
      </c>
      <c r="K13" s="72">
        <v>0.94799999999999995</v>
      </c>
      <c r="L13" s="72">
        <v>0.89800000000000002</v>
      </c>
      <c r="M13" s="72">
        <v>0.88300000000000001</v>
      </c>
      <c r="N13" s="72">
        <v>0.83</v>
      </c>
      <c r="O13" s="72">
        <v>0.94599999999999995</v>
      </c>
      <c r="P13" s="72">
        <v>0.93799999999999994</v>
      </c>
      <c r="Q13" s="72">
        <v>0.94599999999999995</v>
      </c>
      <c r="R13" s="72">
        <v>0.90100000000000002</v>
      </c>
      <c r="BA13" s="45"/>
    </row>
    <row r="14" spans="2:53" s="18" customFormat="1" ht="16.5" customHeight="1" x14ac:dyDescent="0.25">
      <c r="C14" s="63" t="s">
        <v>176</v>
      </c>
      <c r="D14" s="72" t="s">
        <v>130</v>
      </c>
      <c r="E14" s="72" t="s">
        <v>130</v>
      </c>
      <c r="F14" s="72" t="s">
        <v>130</v>
      </c>
      <c r="G14" s="72" t="s">
        <v>130</v>
      </c>
      <c r="H14" s="72" t="s">
        <v>130</v>
      </c>
      <c r="I14" s="72" t="s">
        <v>130</v>
      </c>
      <c r="J14" s="72" t="s">
        <v>130</v>
      </c>
      <c r="K14" s="72" t="s">
        <v>130</v>
      </c>
      <c r="L14" s="72" t="s">
        <v>130</v>
      </c>
      <c r="M14" s="72" t="s">
        <v>130</v>
      </c>
      <c r="N14" s="72" t="s">
        <v>130</v>
      </c>
      <c r="O14" s="72" t="s">
        <v>130</v>
      </c>
      <c r="P14" s="72" t="s">
        <v>130</v>
      </c>
      <c r="Q14" s="72" t="s">
        <v>130</v>
      </c>
      <c r="R14" s="72" t="s">
        <v>130</v>
      </c>
      <c r="BA14" s="45"/>
    </row>
    <row r="15" spans="2:53" s="18" customFormat="1" ht="16.5" customHeight="1" x14ac:dyDescent="0.25">
      <c r="C15" s="63" t="s">
        <v>42</v>
      </c>
      <c r="D15" s="72">
        <v>0.96899999999999997</v>
      </c>
      <c r="E15" s="72">
        <v>0.97</v>
      </c>
      <c r="F15" s="72">
        <v>0.96799999999999997</v>
      </c>
      <c r="G15" s="72">
        <v>0.95499999999999996</v>
      </c>
      <c r="H15" s="72">
        <v>0.98</v>
      </c>
      <c r="I15" s="72">
        <v>0.97599999999999998</v>
      </c>
      <c r="J15" s="72">
        <v>0.98199999999999998</v>
      </c>
      <c r="K15" s="72">
        <v>0.97499999999999998</v>
      </c>
      <c r="L15" s="72">
        <v>0.96899999999999997</v>
      </c>
      <c r="M15" s="72">
        <v>0.97399999999999998</v>
      </c>
      <c r="N15" s="72">
        <v>0.97599999999999998</v>
      </c>
      <c r="O15" s="72">
        <v>0.97599999999999998</v>
      </c>
      <c r="P15" s="72">
        <v>0.97</v>
      </c>
      <c r="Q15" s="72">
        <v>0.97799999999999998</v>
      </c>
      <c r="R15" s="72">
        <v>0.97299999999999998</v>
      </c>
      <c r="BA15" s="45"/>
    </row>
    <row r="16" spans="2:53" s="18" customFormat="1" ht="16.5" customHeight="1" x14ac:dyDescent="0.25">
      <c r="C16" s="63" t="s">
        <v>43</v>
      </c>
      <c r="D16" s="72">
        <v>0.96699999999999997</v>
      </c>
      <c r="E16" s="72">
        <v>0.94899999999999995</v>
      </c>
      <c r="F16" s="72">
        <v>0.94699999999999995</v>
      </c>
      <c r="G16" s="72">
        <v>0.97099999999999997</v>
      </c>
      <c r="H16" s="72">
        <v>0.96299999999999997</v>
      </c>
      <c r="I16" s="72">
        <v>0.97399999999999998</v>
      </c>
      <c r="J16" s="72">
        <v>0.93600000000000005</v>
      </c>
      <c r="K16" s="72">
        <v>0.95699999999999996</v>
      </c>
      <c r="L16" s="72">
        <v>0.86899999999999999</v>
      </c>
      <c r="M16" s="72">
        <v>0.85699999999999998</v>
      </c>
      <c r="N16" s="72">
        <v>0.85699999999999998</v>
      </c>
      <c r="O16" s="72">
        <v>0.88700000000000001</v>
      </c>
      <c r="P16" s="72">
        <v>0.90600000000000003</v>
      </c>
      <c r="Q16" s="72">
        <v>0.93799999999999994</v>
      </c>
      <c r="R16" s="72" t="s">
        <v>130</v>
      </c>
      <c r="BA16" s="45"/>
    </row>
    <row r="17" spans="3:53" s="18" customFormat="1" ht="16.5" customHeight="1" x14ac:dyDescent="0.25">
      <c r="C17" s="63" t="s">
        <v>44</v>
      </c>
      <c r="D17" s="72">
        <v>0.88200000000000001</v>
      </c>
      <c r="E17" s="72">
        <v>0.879</v>
      </c>
      <c r="F17" s="72">
        <v>0.88400000000000001</v>
      </c>
      <c r="G17" s="72">
        <v>0.91200000000000003</v>
      </c>
      <c r="H17" s="72">
        <v>0.90900000000000003</v>
      </c>
      <c r="I17" s="72">
        <v>0.91600000000000004</v>
      </c>
      <c r="J17" s="72">
        <v>0.92700000000000005</v>
      </c>
      <c r="K17" s="72">
        <v>0.90700000000000003</v>
      </c>
      <c r="L17" s="72">
        <v>0.877</v>
      </c>
      <c r="M17" s="72">
        <v>0.91800000000000004</v>
      </c>
      <c r="N17" s="72">
        <v>0.93400000000000005</v>
      </c>
      <c r="O17" s="72">
        <v>0.94799999999999995</v>
      </c>
      <c r="P17" s="72">
        <v>0.94699999999999995</v>
      </c>
      <c r="Q17" s="72">
        <v>0.93200000000000005</v>
      </c>
      <c r="R17" s="72">
        <v>0.94499999999999995</v>
      </c>
      <c r="BA17" s="45"/>
    </row>
    <row r="18" spans="3:53" s="18" customFormat="1" ht="16.5" customHeight="1" x14ac:dyDescent="0.25">
      <c r="C18" s="63" t="s">
        <v>45</v>
      </c>
      <c r="D18" s="72">
        <v>0.83499999999999996</v>
      </c>
      <c r="E18" s="72">
        <v>0.877</v>
      </c>
      <c r="F18" s="72">
        <v>0.92400000000000004</v>
      </c>
      <c r="G18" s="72">
        <v>0.91900000000000004</v>
      </c>
      <c r="H18" s="72">
        <v>0.92200000000000004</v>
      </c>
      <c r="I18" s="72">
        <v>0.91</v>
      </c>
      <c r="J18" s="72">
        <v>0.92300000000000004</v>
      </c>
      <c r="K18" s="72">
        <v>0.90500000000000003</v>
      </c>
      <c r="L18" s="72">
        <v>0.90300000000000002</v>
      </c>
      <c r="M18" s="72">
        <v>0.92300000000000004</v>
      </c>
      <c r="N18" s="72">
        <v>0.93899999999999995</v>
      </c>
      <c r="O18" s="72">
        <v>0.91900000000000004</v>
      </c>
      <c r="P18" s="72">
        <v>0.94499999999999995</v>
      </c>
      <c r="Q18" s="72">
        <v>0.94899999999999995</v>
      </c>
      <c r="R18" s="72">
        <v>0.94599999999999995</v>
      </c>
    </row>
    <row r="19" spans="3:53" s="18" customFormat="1" ht="16.5" customHeight="1" x14ac:dyDescent="0.25">
      <c r="C19" s="63" t="s">
        <v>177</v>
      </c>
      <c r="D19" s="72" t="s">
        <v>130</v>
      </c>
      <c r="E19" s="72" t="s">
        <v>130</v>
      </c>
      <c r="F19" s="72" t="s">
        <v>130</v>
      </c>
      <c r="G19" s="72" t="s">
        <v>130</v>
      </c>
      <c r="H19" s="72" t="s">
        <v>130</v>
      </c>
      <c r="I19" s="72" t="s">
        <v>130</v>
      </c>
      <c r="J19" s="72" t="s">
        <v>130</v>
      </c>
      <c r="K19" s="72" t="s">
        <v>130</v>
      </c>
      <c r="L19" s="72" t="s">
        <v>130</v>
      </c>
      <c r="M19" s="72" t="s">
        <v>130</v>
      </c>
      <c r="N19" s="72" t="s">
        <v>130</v>
      </c>
      <c r="O19" s="72" t="s">
        <v>130</v>
      </c>
      <c r="P19" s="72" t="s">
        <v>130</v>
      </c>
      <c r="Q19" s="72" t="s">
        <v>130</v>
      </c>
      <c r="R19" s="72" t="s">
        <v>130</v>
      </c>
    </row>
    <row r="20" spans="3:53" s="18" customFormat="1" ht="16.5" customHeight="1" x14ac:dyDescent="0.25">
      <c r="C20" s="63" t="s">
        <v>179</v>
      </c>
      <c r="D20" s="72" t="s">
        <v>130</v>
      </c>
      <c r="E20" s="72" t="s">
        <v>130</v>
      </c>
      <c r="F20" s="72">
        <v>0.96699999999999997</v>
      </c>
      <c r="G20" s="72" t="s">
        <v>130</v>
      </c>
      <c r="H20" s="72" t="s">
        <v>130</v>
      </c>
      <c r="I20" s="72" t="s">
        <v>130</v>
      </c>
      <c r="J20" s="72" t="s">
        <v>130</v>
      </c>
      <c r="K20" s="72" t="s">
        <v>130</v>
      </c>
      <c r="L20" s="72" t="s">
        <v>130</v>
      </c>
      <c r="M20" s="72" t="s">
        <v>130</v>
      </c>
      <c r="N20" s="72" t="s">
        <v>130</v>
      </c>
      <c r="O20" s="72" t="s">
        <v>180</v>
      </c>
      <c r="P20" s="72" t="s">
        <v>130</v>
      </c>
      <c r="Q20" s="72" t="s">
        <v>130</v>
      </c>
      <c r="R20" s="72" t="s">
        <v>130</v>
      </c>
    </row>
    <row r="21" spans="3:53" s="18" customFormat="1" ht="16.5" customHeight="1" x14ac:dyDescent="0.25">
      <c r="C21" s="63" t="s">
        <v>48</v>
      </c>
      <c r="D21" s="72">
        <v>0.71499999999999997</v>
      </c>
      <c r="E21" s="72">
        <v>0.69299999999999995</v>
      </c>
      <c r="F21" s="72">
        <v>0.65800000000000003</v>
      </c>
      <c r="G21" s="72">
        <v>0.69499999999999995</v>
      </c>
      <c r="H21" s="72">
        <v>0.71899999999999997</v>
      </c>
      <c r="I21" s="72">
        <v>0.68400000000000005</v>
      </c>
      <c r="J21" s="72">
        <v>0.747</v>
      </c>
      <c r="K21" s="72">
        <v>0.70899999999999996</v>
      </c>
      <c r="L21" s="72">
        <v>0.69199999999999995</v>
      </c>
      <c r="M21" s="72">
        <v>0.72199999999999998</v>
      </c>
      <c r="N21" s="72">
        <v>0.73399999999999999</v>
      </c>
      <c r="O21" s="72">
        <v>0.73799999999999999</v>
      </c>
      <c r="P21" s="72">
        <v>0.71799999999999997</v>
      </c>
      <c r="Q21" s="72">
        <v>0.70499999999999996</v>
      </c>
      <c r="R21" s="72">
        <v>0.70599999999999996</v>
      </c>
    </row>
    <row r="22" spans="3:53" s="18" customFormat="1" ht="16.5" customHeight="1" x14ac:dyDescent="0.25">
      <c r="C22" s="63" t="s">
        <v>49</v>
      </c>
      <c r="D22" s="72" t="s">
        <v>130</v>
      </c>
      <c r="E22" s="72" t="s">
        <v>130</v>
      </c>
      <c r="F22" s="72" t="s">
        <v>130</v>
      </c>
      <c r="G22" s="72">
        <v>0.52900000000000003</v>
      </c>
      <c r="H22" s="72">
        <v>0.52100000000000002</v>
      </c>
      <c r="I22" s="72">
        <v>0.51500000000000001</v>
      </c>
      <c r="J22" s="72">
        <v>0.54</v>
      </c>
      <c r="K22" s="72">
        <v>0.50600000000000001</v>
      </c>
      <c r="L22" s="72">
        <v>0.51200000000000001</v>
      </c>
      <c r="M22" s="72">
        <v>0.52700000000000002</v>
      </c>
      <c r="N22" s="72">
        <v>0.54800000000000004</v>
      </c>
      <c r="O22" s="72">
        <v>0.51100000000000001</v>
      </c>
      <c r="P22" s="72">
        <v>0.53300000000000003</v>
      </c>
      <c r="Q22" s="72">
        <v>0.55400000000000005</v>
      </c>
      <c r="R22" s="72">
        <v>0.55400000000000005</v>
      </c>
    </row>
    <row r="23" spans="3:53" s="18" customFormat="1" ht="16.5" customHeight="1" x14ac:dyDescent="0.25">
      <c r="C23" s="63" t="s">
        <v>50</v>
      </c>
      <c r="D23" s="72" t="s">
        <v>130</v>
      </c>
      <c r="E23" s="72" t="s">
        <v>130</v>
      </c>
      <c r="F23" s="72">
        <v>0.92200000000000004</v>
      </c>
      <c r="G23" s="72" t="s">
        <v>130</v>
      </c>
      <c r="H23" s="72" t="s">
        <v>130</v>
      </c>
      <c r="I23" s="72" t="s">
        <v>130</v>
      </c>
      <c r="J23" s="72" t="s">
        <v>130</v>
      </c>
      <c r="K23" s="72" t="s">
        <v>130</v>
      </c>
      <c r="L23" s="72">
        <v>0.90600000000000003</v>
      </c>
      <c r="M23" s="72" t="s">
        <v>130</v>
      </c>
      <c r="N23" s="72" t="s">
        <v>130</v>
      </c>
      <c r="O23" s="72" t="s">
        <v>130</v>
      </c>
      <c r="P23" s="72" t="s">
        <v>130</v>
      </c>
      <c r="Q23" s="72" t="s">
        <v>130</v>
      </c>
      <c r="R23" s="72">
        <v>0.91</v>
      </c>
      <c r="BA23" s="45"/>
    </row>
    <row r="24" spans="3:53" s="18" customFormat="1" ht="16.5" customHeight="1" x14ac:dyDescent="0.25">
      <c r="C24" s="63" t="s">
        <v>51</v>
      </c>
      <c r="D24" s="72">
        <v>0.88100000000000001</v>
      </c>
      <c r="E24" s="72">
        <v>0.878</v>
      </c>
      <c r="F24" s="72">
        <v>0.91500000000000004</v>
      </c>
      <c r="G24" s="72">
        <v>0.96199999999999997</v>
      </c>
      <c r="H24" s="72">
        <v>0.95299999999999996</v>
      </c>
      <c r="I24" s="72">
        <v>0.94499999999999995</v>
      </c>
      <c r="J24" s="72">
        <v>0.93200000000000005</v>
      </c>
      <c r="K24" s="72">
        <v>0.95399999999999996</v>
      </c>
      <c r="L24" s="72">
        <v>0.94199999999999995</v>
      </c>
      <c r="M24" s="72">
        <v>0.94799999999999995</v>
      </c>
      <c r="N24" s="72">
        <v>0.95199999999999996</v>
      </c>
      <c r="O24" s="72">
        <v>0.94799999999999995</v>
      </c>
      <c r="P24" s="72">
        <v>0.91700000000000004</v>
      </c>
      <c r="Q24" s="72">
        <v>0.96</v>
      </c>
      <c r="R24" s="72">
        <v>0.94699999999999995</v>
      </c>
      <c r="BA24" s="45"/>
    </row>
    <row r="25" spans="3:53" s="18" customFormat="1" ht="14.25" customHeight="1" x14ac:dyDescent="0.2">
      <c r="C25" s="63" t="s">
        <v>52</v>
      </c>
      <c r="D25" s="72" t="s">
        <v>130</v>
      </c>
      <c r="E25" s="72" t="s">
        <v>130</v>
      </c>
      <c r="F25" s="72" t="s">
        <v>130</v>
      </c>
      <c r="G25" s="72" t="s">
        <v>130</v>
      </c>
      <c r="H25" s="72" t="s">
        <v>130</v>
      </c>
      <c r="I25" s="72" t="s">
        <v>130</v>
      </c>
      <c r="J25" s="72" t="s">
        <v>130</v>
      </c>
      <c r="K25" s="72" t="s">
        <v>130</v>
      </c>
      <c r="L25" s="72" t="s">
        <v>130</v>
      </c>
      <c r="M25" s="72" t="s">
        <v>130</v>
      </c>
      <c r="N25" s="72">
        <v>0.82399999999999995</v>
      </c>
      <c r="O25" s="72" t="s">
        <v>130</v>
      </c>
      <c r="P25" s="72" t="s">
        <v>130</v>
      </c>
      <c r="Q25" s="72" t="s">
        <v>130</v>
      </c>
      <c r="R25" s="72" t="s">
        <v>130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3:53" ht="14.25" customHeight="1" x14ac:dyDescent="0.2">
      <c r="C26" s="63" t="s">
        <v>178</v>
      </c>
      <c r="D26" s="72" t="s">
        <v>130</v>
      </c>
      <c r="E26" s="72" t="s">
        <v>130</v>
      </c>
      <c r="F26" s="72">
        <v>0.97599999999999998</v>
      </c>
      <c r="G26" s="72" t="s">
        <v>130</v>
      </c>
      <c r="H26" s="72" t="s">
        <v>130</v>
      </c>
      <c r="I26" s="72">
        <v>0.98099999999999998</v>
      </c>
      <c r="J26" s="72" t="s">
        <v>130</v>
      </c>
      <c r="K26" s="72" t="s">
        <v>130</v>
      </c>
      <c r="L26" s="72">
        <v>0.98199999999999998</v>
      </c>
      <c r="M26" s="72" t="s">
        <v>130</v>
      </c>
      <c r="N26" s="72" t="s">
        <v>130</v>
      </c>
      <c r="O26" s="72">
        <v>0.99299999999999999</v>
      </c>
      <c r="P26" s="72" t="s">
        <v>130</v>
      </c>
      <c r="Q26" s="72" t="s">
        <v>130</v>
      </c>
      <c r="R26" s="72">
        <v>0.98199999999999998</v>
      </c>
      <c r="S26" s="16"/>
      <c r="T26" s="16"/>
      <c r="U26" s="16"/>
      <c r="V26" s="16"/>
      <c r="W26" s="16"/>
    </row>
    <row r="27" spans="3:53" s="18" customFormat="1" ht="14.25" customHeight="1" thickBot="1" x14ac:dyDescent="0.25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X27" s="21"/>
      <c r="Y27" s="21"/>
      <c r="Z27" s="21"/>
      <c r="AA27" s="21"/>
      <c r="AB27" s="21"/>
      <c r="AC27" s="21"/>
      <c r="AD27" s="21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3:53" s="18" customFormat="1" ht="14.25" customHeight="1" x14ac:dyDescent="0.2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X28" s="22"/>
      <c r="Y28" s="22"/>
      <c r="Z28" s="22"/>
      <c r="AA28" s="22"/>
      <c r="AB28" s="22"/>
      <c r="AC28" s="22"/>
      <c r="AD28" s="22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3:53" s="18" customFormat="1" ht="14.25" customHeight="1" x14ac:dyDescent="0.2">
      <c r="C29" s="137" t="s">
        <v>173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71"/>
      <c r="Q29" s="71"/>
      <c r="R29" s="71"/>
      <c r="X29" s="22"/>
      <c r="Y29" s="22"/>
      <c r="Z29" s="22"/>
      <c r="AA29" s="22"/>
      <c r="AB29" s="22"/>
      <c r="AC29" s="22"/>
      <c r="AD29" s="2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3:53" s="18" customFormat="1" ht="14.25" customHeight="1" x14ac:dyDescent="0.2"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71"/>
      <c r="Q30" s="71"/>
      <c r="R30" s="71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3:53" s="18" customFormat="1" ht="14.25" customHeight="1" x14ac:dyDescent="0.2">
      <c r="C31" s="137" t="s">
        <v>174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3:53" s="18" customFormat="1" ht="14.25" customHeight="1" x14ac:dyDescent="0.2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3:52" s="18" customFormat="1" ht="14.25" customHeight="1" x14ac:dyDescent="0.2">
      <c r="C33" s="137" t="s">
        <v>175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3:52" s="18" customFormat="1" ht="14.25" customHeight="1" x14ac:dyDescent="0.2"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3:52" s="18" customFormat="1" ht="14.25" customHeight="1" x14ac:dyDescent="0.2"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3:52" s="18" customFormat="1" ht="14.25" customHeight="1" x14ac:dyDescent="0.2"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3:52" s="18" customFormat="1" ht="14.25" customHeight="1" x14ac:dyDescent="0.2"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3:52" s="18" customFormat="1" ht="14.25" customHeight="1" x14ac:dyDescent="0.2"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3:52" s="18" customFormat="1" ht="14.25" customHeight="1" x14ac:dyDescent="0.2"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3:52" s="18" customFormat="1" ht="14.25" customHeight="1" x14ac:dyDescent="0.2"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3:52" ht="14.25" customHeight="1" x14ac:dyDescent="0.2">
      <c r="X41" s="18"/>
      <c r="Y41" s="18"/>
      <c r="Z41" s="18"/>
      <c r="AA41" s="18"/>
      <c r="AB41" s="18"/>
      <c r="AC41" s="18"/>
      <c r="AD41" s="18"/>
    </row>
    <row r="42" spans="3:52" ht="14.25" customHeight="1" x14ac:dyDescent="0.2">
      <c r="X42" s="18"/>
      <c r="Y42" s="18"/>
      <c r="Z42" s="18"/>
      <c r="AA42" s="18"/>
      <c r="AB42" s="18"/>
      <c r="AC42" s="18"/>
      <c r="AD42" s="18"/>
    </row>
    <row r="43" spans="3:52" ht="14.25" customHeight="1" x14ac:dyDescent="0.2">
      <c r="X43" s="18"/>
      <c r="Y43" s="18"/>
      <c r="Z43" s="18"/>
      <c r="AA43" s="18"/>
      <c r="AB43" s="18"/>
      <c r="AC43" s="18"/>
      <c r="AD43" s="18"/>
    </row>
    <row r="44" spans="3:52" ht="14.25" customHeight="1" x14ac:dyDescent="0.2">
      <c r="X44" s="18"/>
      <c r="Y44" s="18"/>
      <c r="Z44" s="18"/>
      <c r="AA44" s="18"/>
      <c r="AB44" s="18"/>
      <c r="AC44" s="18"/>
      <c r="AD44" s="18"/>
    </row>
    <row r="45" spans="3:52" ht="14.25" customHeight="1" x14ac:dyDescent="0.2">
      <c r="X45" s="18"/>
      <c r="Y45" s="18"/>
      <c r="Z45" s="18"/>
      <c r="AA45" s="18"/>
      <c r="AB45" s="18"/>
      <c r="AC45" s="18"/>
      <c r="AD45" s="18"/>
    </row>
    <row r="46" spans="3:52" ht="14.25" customHeight="1" x14ac:dyDescent="0.2">
      <c r="X46" s="18"/>
      <c r="Y46" s="18"/>
      <c r="Z46" s="18"/>
      <c r="AA46" s="18"/>
      <c r="AB46" s="18"/>
      <c r="AC46" s="18"/>
      <c r="AD46" s="18"/>
    </row>
    <row r="47" spans="3:52" ht="14.25" customHeight="1" x14ac:dyDescent="0.2">
      <c r="X47" s="18"/>
      <c r="Y47" s="18"/>
      <c r="Z47" s="18"/>
      <c r="AA47" s="18"/>
      <c r="AB47" s="18"/>
      <c r="AC47" s="18"/>
      <c r="AD47" s="18"/>
    </row>
    <row r="48" spans="3:52" ht="14.25" customHeight="1" x14ac:dyDescent="0.2">
      <c r="X48" s="18"/>
      <c r="Y48" s="18"/>
      <c r="Z48" s="18"/>
      <c r="AA48" s="18"/>
      <c r="AB48" s="18"/>
      <c r="AC48" s="18"/>
      <c r="AD48" s="18"/>
    </row>
    <row r="49" spans="2:30" ht="14.25" customHeight="1" x14ac:dyDescent="0.2">
      <c r="X49" s="18"/>
      <c r="Y49" s="18"/>
      <c r="Z49" s="18"/>
      <c r="AA49" s="18"/>
      <c r="AB49" s="18"/>
      <c r="AC49" s="18"/>
      <c r="AD49" s="18"/>
    </row>
    <row r="50" spans="2:30" ht="14.25" customHeight="1" x14ac:dyDescent="0.2">
      <c r="X50" s="18"/>
      <c r="Y50" s="18"/>
      <c r="Z50" s="18"/>
      <c r="AA50" s="18"/>
      <c r="AB50" s="18"/>
      <c r="AC50" s="18"/>
      <c r="AD50" s="18"/>
    </row>
    <row r="51" spans="2:30" ht="14.25" customHeight="1" x14ac:dyDescent="0.2"/>
    <row r="52" spans="2:30" ht="14.25" customHeight="1" x14ac:dyDescent="0.2"/>
    <row r="53" spans="2:30" ht="14.25" customHeight="1" x14ac:dyDescent="0.2"/>
    <row r="54" spans="2:30" ht="14.25" customHeight="1" x14ac:dyDescent="0.2"/>
    <row r="55" spans="2:30" ht="14.25" customHeight="1" x14ac:dyDescent="0.2"/>
    <row r="56" spans="2:30" ht="14.25" customHeight="1" x14ac:dyDescent="0.2"/>
    <row r="57" spans="2:30" ht="14.25" customHeight="1" x14ac:dyDescent="0.2"/>
    <row r="58" spans="2:30" ht="14.25" customHeight="1" x14ac:dyDescent="0.2"/>
    <row r="59" spans="2:30" ht="14.25" customHeight="1" x14ac:dyDescent="0.2"/>
    <row r="60" spans="2:30" ht="14.25" customHeight="1" x14ac:dyDescent="0.2"/>
    <row r="61" spans="2:30" ht="14.25" customHeight="1" x14ac:dyDescent="0.2"/>
    <row r="62" spans="2:30" ht="14.25" customHeight="1" x14ac:dyDescent="0.2"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2:30" ht="14.25" customHeight="1" x14ac:dyDescent="0.2"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2:30" ht="14.25" customHeight="1" x14ac:dyDescent="0.2"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2:23" ht="14.25" customHeight="1" x14ac:dyDescent="0.2"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2:23" ht="14.25" customHeight="1" x14ac:dyDescent="0.2"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2:23" ht="14.25" customHeight="1" x14ac:dyDescent="0.2"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2:23" ht="14.25" customHeight="1" x14ac:dyDescent="0.2"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2:23" ht="14.25" customHeight="1" x14ac:dyDescent="0.2"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2:23" ht="14.25" customHeight="1" x14ac:dyDescent="0.2"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2:23" ht="14.25" customHeight="1" x14ac:dyDescent="0.2"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2:23" ht="14.25" customHeight="1" x14ac:dyDescent="0.2"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2:23" ht="14.25" customHeight="1" x14ac:dyDescent="0.2"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2:23" ht="14.25" customHeight="1" x14ac:dyDescent="0.2"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2:23" ht="14.25" customHeight="1" x14ac:dyDescent="0.2"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2:23" ht="14.25" customHeight="1" x14ac:dyDescent="0.2"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2:23" ht="14.25" customHeight="1" x14ac:dyDescent="0.2"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2:23" ht="14.25" customHeight="1" x14ac:dyDescent="0.2"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2:23" ht="14.25" customHeight="1" x14ac:dyDescent="0.2"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3" ht="14.25" customHeight="1" x14ac:dyDescent="0.2"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2:38" ht="14.25" customHeight="1" x14ac:dyDescent="0.2"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2:38" ht="14.25" customHeight="1" x14ac:dyDescent="0.2"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2:38" ht="14.25" customHeight="1" x14ac:dyDescent="0.2"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2:38" ht="14.25" customHeight="1" x14ac:dyDescent="0.2"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2:38" ht="14.25" customHeight="1" x14ac:dyDescent="0.2"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2:38" ht="14.25" customHeight="1" x14ac:dyDescent="0.2"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2:38" ht="14.25" customHeight="1" x14ac:dyDescent="0.2"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2:38" ht="14.25" customHeight="1" x14ac:dyDescent="0.2"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2:38" ht="14.25" customHeight="1" x14ac:dyDescent="0.2"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2:38" ht="14.25" customHeight="1" x14ac:dyDescent="0.2"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2:38" ht="14.25" customHeight="1" x14ac:dyDescent="0.2"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2:38" ht="14.25" customHeight="1" x14ac:dyDescent="0.2"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2:38" ht="14.25" customHeight="1" x14ac:dyDescent="0.2"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3"/>
      <c r="Q93" s="30"/>
      <c r="R93" s="30"/>
      <c r="S93" s="30"/>
      <c r="T93" s="30"/>
      <c r="U93" s="30"/>
      <c r="V93" s="30"/>
      <c r="W93" s="24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2:38" ht="14.25" customHeight="1" x14ac:dyDescent="0.2"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2:38" ht="14.25" customHeight="1" x14ac:dyDescent="0.2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2:38" ht="14.25" customHeight="1" x14ac:dyDescent="0.2">
      <c r="B96" s="20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2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2:38" ht="14.25" customHeight="1" x14ac:dyDescent="0.2">
      <c r="B97" s="34"/>
      <c r="C97" s="35"/>
      <c r="D97" s="1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6"/>
      <c r="Y97" s="36"/>
      <c r="Z97" s="36"/>
      <c r="AA97" s="36"/>
      <c r="AB97" s="36"/>
      <c r="AC97" s="36"/>
      <c r="AD97" s="36"/>
      <c r="AE97" s="17"/>
      <c r="AF97" s="17"/>
      <c r="AG97" s="17"/>
      <c r="AH97" s="17"/>
      <c r="AI97" s="17"/>
      <c r="AJ97" s="17"/>
      <c r="AK97" s="17"/>
      <c r="AL97" s="17"/>
    </row>
    <row r="98" spans="2:38" ht="14.25" customHeight="1" x14ac:dyDescent="0.2">
      <c r="B98" s="38"/>
      <c r="C98" s="39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40"/>
      <c r="Y98" s="40"/>
      <c r="Z98" s="40"/>
      <c r="AA98" s="40"/>
      <c r="AB98" s="40"/>
      <c r="AC98" s="40"/>
      <c r="AD98" s="40"/>
      <c r="AE98" s="17"/>
      <c r="AF98" s="17"/>
      <c r="AG98" s="17"/>
      <c r="AH98" s="17"/>
      <c r="AI98" s="17"/>
      <c r="AJ98" s="17"/>
      <c r="AK98" s="17"/>
      <c r="AL98" s="17"/>
    </row>
    <row r="99" spans="2:38" ht="14.25" customHeight="1" x14ac:dyDescent="0.25">
      <c r="B99" s="41"/>
      <c r="C99" s="15"/>
      <c r="D99" s="1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40"/>
      <c r="Y99" s="40"/>
      <c r="Z99" s="40"/>
      <c r="AA99" s="40"/>
      <c r="AB99" s="40"/>
      <c r="AC99" s="40"/>
      <c r="AD99" s="40"/>
      <c r="AE99" s="17"/>
      <c r="AF99" s="17"/>
      <c r="AG99" s="17"/>
      <c r="AH99" s="17"/>
      <c r="AI99" s="17"/>
      <c r="AJ99" s="17"/>
      <c r="AK99" s="17"/>
      <c r="AL99" s="17"/>
    </row>
    <row r="100" spans="2:38" ht="14.25" customHeight="1" x14ac:dyDescent="0.2">
      <c r="B100" s="43"/>
      <c r="C100" s="44"/>
      <c r="D100" s="44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5"/>
      <c r="Y100" s="45"/>
      <c r="Z100" s="45"/>
      <c r="AA100" s="45"/>
      <c r="AB100" s="45"/>
      <c r="AC100" s="45"/>
      <c r="AD100" s="45"/>
      <c r="AE100" s="17"/>
      <c r="AF100" s="17"/>
      <c r="AG100" s="17"/>
      <c r="AH100" s="17"/>
      <c r="AI100" s="17"/>
      <c r="AJ100" s="17"/>
      <c r="AK100" s="17"/>
      <c r="AL100" s="17"/>
    </row>
    <row r="101" spans="2:38" ht="14.25" customHeight="1" x14ac:dyDescent="0.2">
      <c r="B101" s="43"/>
      <c r="C101" s="44"/>
      <c r="D101" s="44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5"/>
      <c r="Y101" s="45"/>
      <c r="Z101" s="45"/>
      <c r="AA101" s="45"/>
      <c r="AB101" s="45"/>
      <c r="AC101" s="45"/>
      <c r="AD101" s="45"/>
      <c r="AE101" s="17"/>
      <c r="AF101" s="17"/>
      <c r="AG101" s="17"/>
      <c r="AH101" s="17"/>
      <c r="AI101" s="17"/>
      <c r="AJ101" s="17"/>
      <c r="AK101" s="17"/>
      <c r="AL101" s="17"/>
    </row>
    <row r="102" spans="2:38" ht="14.25" customHeight="1" x14ac:dyDescent="0.2">
      <c r="B102" s="43"/>
      <c r="C102" s="44"/>
      <c r="D102" s="44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5"/>
      <c r="Y102" s="45"/>
      <c r="Z102" s="45"/>
      <c r="AA102" s="45"/>
      <c r="AB102" s="45"/>
      <c r="AC102" s="45"/>
      <c r="AD102" s="45"/>
      <c r="AE102" s="17"/>
      <c r="AF102" s="17"/>
      <c r="AG102" s="17"/>
      <c r="AH102" s="17"/>
      <c r="AI102" s="17"/>
      <c r="AJ102" s="17"/>
      <c r="AK102" s="17"/>
      <c r="AL102" s="17"/>
    </row>
    <row r="103" spans="2:38" ht="14.25" customHeight="1" x14ac:dyDescent="0.2">
      <c r="B103" s="43"/>
      <c r="C103" s="44"/>
      <c r="D103" s="44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5"/>
      <c r="Y103" s="45"/>
      <c r="Z103" s="45"/>
      <c r="AA103" s="45"/>
      <c r="AB103" s="45"/>
      <c r="AC103" s="45"/>
      <c r="AD103" s="45"/>
      <c r="AE103" s="17"/>
      <c r="AF103" s="17"/>
      <c r="AG103" s="17"/>
      <c r="AH103" s="17"/>
      <c r="AI103" s="17"/>
      <c r="AJ103" s="17"/>
      <c r="AK103" s="17"/>
      <c r="AL103" s="17"/>
    </row>
    <row r="104" spans="2:38" ht="14.25" customHeight="1" x14ac:dyDescent="0.2">
      <c r="B104" s="43"/>
      <c r="C104" s="44"/>
      <c r="D104" s="44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5"/>
      <c r="Y104" s="45"/>
      <c r="Z104" s="45"/>
      <c r="AA104" s="45"/>
      <c r="AB104" s="45"/>
      <c r="AC104" s="45"/>
      <c r="AD104" s="45"/>
      <c r="AE104" s="17"/>
      <c r="AF104" s="17"/>
      <c r="AG104" s="17"/>
      <c r="AH104" s="17"/>
      <c r="AI104" s="17"/>
      <c r="AJ104" s="17"/>
      <c r="AK104" s="17"/>
      <c r="AL104" s="17"/>
    </row>
    <row r="105" spans="2:38" ht="14.25" customHeight="1" x14ac:dyDescent="0.2">
      <c r="B105" s="43"/>
      <c r="C105" s="44"/>
      <c r="D105" s="44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5"/>
      <c r="Y105" s="45"/>
      <c r="Z105" s="45"/>
      <c r="AA105" s="45"/>
      <c r="AB105" s="45"/>
      <c r="AC105" s="45"/>
      <c r="AD105" s="45"/>
      <c r="AE105" s="17"/>
      <c r="AF105" s="17"/>
      <c r="AG105" s="17"/>
      <c r="AH105" s="17"/>
      <c r="AI105" s="17"/>
      <c r="AJ105" s="17"/>
      <c r="AK105" s="17"/>
      <c r="AL105" s="17"/>
    </row>
    <row r="106" spans="2:38" ht="14.25" customHeight="1" x14ac:dyDescent="0.2">
      <c r="B106" s="43"/>
      <c r="C106" s="44"/>
      <c r="D106" s="44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5"/>
      <c r="Y106" s="45"/>
      <c r="Z106" s="45"/>
      <c r="AA106" s="45"/>
      <c r="AB106" s="45"/>
      <c r="AC106" s="45"/>
      <c r="AD106" s="45"/>
      <c r="AE106" s="17"/>
      <c r="AF106" s="17"/>
      <c r="AG106" s="17"/>
      <c r="AH106" s="17"/>
      <c r="AI106" s="17"/>
      <c r="AJ106" s="17"/>
      <c r="AK106" s="17"/>
      <c r="AL106" s="17"/>
    </row>
    <row r="107" spans="2:38" ht="14.25" customHeight="1" x14ac:dyDescent="0.2">
      <c r="B107" s="43"/>
      <c r="C107" s="44"/>
      <c r="D107" s="44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5"/>
      <c r="Y107" s="45"/>
      <c r="Z107" s="45"/>
      <c r="AA107" s="45"/>
      <c r="AB107" s="45"/>
      <c r="AC107" s="45"/>
      <c r="AD107" s="45"/>
      <c r="AE107" s="17"/>
      <c r="AF107" s="17"/>
      <c r="AG107" s="17"/>
      <c r="AH107" s="17"/>
      <c r="AI107" s="17"/>
      <c r="AJ107" s="17"/>
      <c r="AK107" s="17"/>
      <c r="AL107" s="17"/>
    </row>
    <row r="108" spans="2:38" ht="14.25" customHeight="1" x14ac:dyDescent="0.2">
      <c r="B108" s="43"/>
      <c r="C108" s="44"/>
      <c r="D108" s="44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5"/>
      <c r="Y108" s="45"/>
      <c r="Z108" s="45"/>
      <c r="AA108" s="45"/>
      <c r="AB108" s="45"/>
      <c r="AC108" s="45"/>
      <c r="AD108" s="45"/>
      <c r="AE108" s="17"/>
      <c r="AF108" s="17"/>
      <c r="AG108" s="17"/>
      <c r="AH108" s="17"/>
      <c r="AI108" s="17"/>
      <c r="AJ108" s="17"/>
      <c r="AK108" s="17"/>
      <c r="AL108" s="17"/>
    </row>
    <row r="109" spans="2:38" ht="14.25" customHeight="1" x14ac:dyDescent="0.2">
      <c r="B109" s="43"/>
      <c r="C109" s="44"/>
      <c r="D109" s="44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5"/>
      <c r="Y109" s="45"/>
      <c r="Z109" s="45"/>
      <c r="AA109" s="45"/>
      <c r="AB109" s="45"/>
      <c r="AC109" s="45"/>
      <c r="AD109" s="45"/>
      <c r="AE109" s="17"/>
      <c r="AF109" s="17"/>
      <c r="AG109" s="17"/>
      <c r="AH109" s="17"/>
      <c r="AI109" s="17"/>
      <c r="AJ109" s="17"/>
      <c r="AK109" s="17"/>
      <c r="AL109" s="17"/>
    </row>
    <row r="110" spans="2:38" ht="14.25" customHeight="1" x14ac:dyDescent="0.2">
      <c r="B110" s="43"/>
      <c r="C110" s="44"/>
      <c r="D110" s="44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5"/>
      <c r="Y110" s="45"/>
      <c r="Z110" s="45"/>
      <c r="AA110" s="45"/>
      <c r="AB110" s="45"/>
      <c r="AC110" s="45"/>
      <c r="AD110" s="45"/>
      <c r="AE110" s="17"/>
      <c r="AF110" s="17"/>
      <c r="AG110" s="17"/>
      <c r="AH110" s="17"/>
      <c r="AI110" s="17"/>
      <c r="AJ110" s="17"/>
      <c r="AK110" s="17"/>
      <c r="AL110" s="17"/>
    </row>
    <row r="111" spans="2:38" ht="14.25" customHeight="1" x14ac:dyDescent="0.2">
      <c r="B111" s="43"/>
      <c r="C111" s="44"/>
      <c r="D111" s="44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5"/>
      <c r="Y111" s="45"/>
      <c r="Z111" s="45"/>
      <c r="AA111" s="45"/>
      <c r="AB111" s="45"/>
      <c r="AC111" s="45"/>
      <c r="AD111" s="45"/>
      <c r="AE111" s="17"/>
      <c r="AF111" s="17"/>
      <c r="AG111" s="17"/>
      <c r="AH111" s="17"/>
      <c r="AI111" s="17"/>
      <c r="AJ111" s="17"/>
      <c r="AK111" s="17"/>
      <c r="AL111" s="17"/>
    </row>
    <row r="112" spans="2:38" ht="14.25" customHeight="1" x14ac:dyDescent="0.2">
      <c r="B112" s="43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5"/>
      <c r="Y112" s="45"/>
      <c r="Z112" s="45"/>
      <c r="AA112" s="45"/>
      <c r="AB112" s="45"/>
      <c r="AC112" s="45"/>
      <c r="AD112" s="45"/>
      <c r="AE112" s="17"/>
      <c r="AF112" s="17"/>
      <c r="AG112" s="17"/>
      <c r="AH112" s="17"/>
      <c r="AI112" s="17"/>
      <c r="AJ112" s="17"/>
      <c r="AK112" s="17"/>
      <c r="AL112" s="17"/>
    </row>
    <row r="113" spans="2:38" ht="14.25" customHeight="1" x14ac:dyDescent="0.2">
      <c r="B113" s="43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5"/>
      <c r="Y113" s="45"/>
      <c r="Z113" s="45"/>
      <c r="AA113" s="45"/>
      <c r="AB113" s="45"/>
      <c r="AC113" s="45"/>
      <c r="AD113" s="45"/>
      <c r="AE113" s="17"/>
      <c r="AF113" s="17"/>
      <c r="AG113" s="17"/>
      <c r="AH113" s="17"/>
      <c r="AI113" s="17"/>
      <c r="AJ113" s="17"/>
      <c r="AK113" s="17"/>
      <c r="AL113" s="17"/>
    </row>
    <row r="114" spans="2:38" ht="14.25" customHeight="1" x14ac:dyDescent="0.2">
      <c r="B114" s="43"/>
      <c r="C114" s="44"/>
      <c r="D114" s="44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5"/>
      <c r="Y114" s="45"/>
      <c r="Z114" s="45"/>
      <c r="AA114" s="45"/>
      <c r="AB114" s="45"/>
      <c r="AC114" s="45"/>
      <c r="AD114" s="45"/>
      <c r="AE114" s="17"/>
      <c r="AF114" s="17"/>
      <c r="AG114" s="17"/>
      <c r="AH114" s="17"/>
      <c r="AI114" s="17"/>
      <c r="AJ114" s="17"/>
      <c r="AK114" s="17"/>
      <c r="AL114" s="17"/>
    </row>
    <row r="115" spans="2:38" ht="14.25" customHeight="1" x14ac:dyDescent="0.2">
      <c r="B115" s="43"/>
      <c r="C115" s="44"/>
      <c r="D115" s="44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5"/>
      <c r="Y115" s="45"/>
      <c r="Z115" s="45"/>
      <c r="AA115" s="45"/>
      <c r="AB115" s="45"/>
      <c r="AC115" s="45"/>
      <c r="AD115" s="45"/>
      <c r="AE115" s="17"/>
      <c r="AF115" s="17"/>
      <c r="AG115" s="17"/>
      <c r="AH115" s="17"/>
      <c r="AI115" s="17"/>
      <c r="AJ115" s="17"/>
      <c r="AK115" s="17"/>
      <c r="AL115" s="17"/>
    </row>
    <row r="116" spans="2:38" ht="14.25" customHeight="1" x14ac:dyDescent="0.2">
      <c r="B116" s="43"/>
      <c r="C116" s="44"/>
      <c r="D116" s="44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5"/>
      <c r="Y116" s="45"/>
      <c r="Z116" s="45"/>
      <c r="AA116" s="45"/>
      <c r="AB116" s="45"/>
      <c r="AC116" s="45"/>
      <c r="AD116" s="45"/>
      <c r="AE116" s="17"/>
      <c r="AF116" s="17"/>
      <c r="AG116" s="17"/>
      <c r="AH116" s="17"/>
      <c r="AI116" s="17"/>
      <c r="AJ116" s="17"/>
      <c r="AK116" s="17"/>
      <c r="AL116" s="17"/>
    </row>
    <row r="117" spans="2:38" ht="14.25" customHeight="1" x14ac:dyDescent="0.2">
      <c r="B117" s="43"/>
      <c r="C117" s="44"/>
      <c r="D117" s="44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5"/>
      <c r="Y117" s="45"/>
      <c r="Z117" s="45"/>
      <c r="AA117" s="45"/>
      <c r="AB117" s="45"/>
      <c r="AC117" s="45"/>
      <c r="AD117" s="45"/>
      <c r="AE117" s="17"/>
      <c r="AF117" s="17"/>
      <c r="AG117" s="17"/>
      <c r="AH117" s="17"/>
      <c r="AI117" s="17"/>
      <c r="AJ117" s="17"/>
      <c r="AK117" s="17"/>
      <c r="AL117" s="17"/>
    </row>
    <row r="118" spans="2:38" ht="14.25" customHeight="1" x14ac:dyDescent="0.2">
      <c r="B118" s="43"/>
      <c r="C118" s="44"/>
      <c r="D118" s="44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5"/>
      <c r="Y118" s="45"/>
      <c r="Z118" s="45"/>
      <c r="AA118" s="45"/>
      <c r="AB118" s="45"/>
      <c r="AC118" s="45"/>
      <c r="AD118" s="45"/>
      <c r="AE118" s="17"/>
      <c r="AF118" s="17"/>
      <c r="AG118" s="17"/>
      <c r="AH118" s="17"/>
      <c r="AI118" s="17"/>
      <c r="AJ118" s="17"/>
      <c r="AK118" s="17"/>
      <c r="AL118" s="17"/>
    </row>
    <row r="119" spans="2:38" ht="14.25" customHeight="1" x14ac:dyDescent="0.2">
      <c r="B119" s="43"/>
      <c r="C119" s="44"/>
      <c r="D119" s="44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5"/>
      <c r="Y119" s="45"/>
      <c r="Z119" s="45"/>
      <c r="AA119" s="45"/>
      <c r="AB119" s="45"/>
      <c r="AC119" s="45"/>
      <c r="AD119" s="45"/>
      <c r="AE119" s="17"/>
      <c r="AF119" s="17"/>
      <c r="AG119" s="17"/>
      <c r="AH119" s="17"/>
      <c r="AI119" s="17"/>
      <c r="AJ119" s="17"/>
      <c r="AK119" s="17"/>
      <c r="AL119" s="17"/>
    </row>
    <row r="120" spans="2:38" ht="14.25" customHeight="1" x14ac:dyDescent="0.2">
      <c r="B120" s="43"/>
      <c r="C120" s="44"/>
      <c r="D120" s="44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5"/>
      <c r="Y120" s="45"/>
      <c r="Z120" s="45"/>
      <c r="AA120" s="45"/>
      <c r="AB120" s="45"/>
      <c r="AC120" s="45"/>
      <c r="AD120" s="45"/>
      <c r="AE120" s="17"/>
      <c r="AF120" s="17"/>
      <c r="AG120" s="17"/>
      <c r="AH120" s="17"/>
      <c r="AI120" s="17"/>
      <c r="AJ120" s="17"/>
      <c r="AK120" s="17"/>
      <c r="AL120" s="17"/>
    </row>
    <row r="121" spans="2:38" ht="14.25" customHeight="1" x14ac:dyDescent="0.2"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2:38" ht="14.25" customHeight="1" x14ac:dyDescent="0.2"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2:38" ht="14.25" customHeight="1" x14ac:dyDescent="0.2"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2:38" ht="14.25" customHeight="1" x14ac:dyDescent="0.2"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2:38" ht="14.25" customHeight="1" x14ac:dyDescent="0.2">
      <c r="B125" s="27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3"/>
      <c r="Q125" s="30"/>
      <c r="R125" s="30"/>
      <c r="S125" s="30"/>
      <c r="T125" s="30"/>
      <c r="U125" s="30"/>
      <c r="V125" s="30"/>
      <c r="W125" s="24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2:38" ht="14.25" customHeight="1" x14ac:dyDescent="0.2"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2:38" ht="14.25" customHeight="1" x14ac:dyDescent="0.2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2:38" ht="14.25" customHeight="1" x14ac:dyDescent="0.2">
      <c r="B128" s="20"/>
      <c r="C128" s="31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2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2:38" ht="14.25" customHeight="1" x14ac:dyDescent="0.2">
      <c r="B129" s="34"/>
      <c r="C129" s="3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46"/>
      <c r="Q129" s="33"/>
      <c r="R129" s="33"/>
      <c r="S129" s="33"/>
      <c r="T129" s="33"/>
      <c r="U129" s="33"/>
      <c r="V129" s="33"/>
      <c r="W129" s="33"/>
      <c r="X129" s="36"/>
      <c r="Y129" s="36"/>
      <c r="Z129" s="36"/>
      <c r="AA129" s="36"/>
      <c r="AB129" s="36"/>
      <c r="AC129" s="36"/>
      <c r="AD129" s="36"/>
      <c r="AE129" s="17"/>
      <c r="AF129" s="17"/>
      <c r="AG129" s="17"/>
      <c r="AH129" s="17"/>
      <c r="AI129" s="17"/>
      <c r="AJ129" s="17"/>
      <c r="AK129" s="17"/>
      <c r="AL129" s="17"/>
    </row>
    <row r="130" spans="2:38" ht="14.25" customHeight="1" x14ac:dyDescent="0.2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7"/>
      <c r="Q130" s="37"/>
      <c r="R130" s="37"/>
      <c r="S130" s="37"/>
      <c r="T130" s="37"/>
      <c r="U130" s="37"/>
      <c r="V130" s="37"/>
      <c r="W130" s="37"/>
      <c r="X130" s="40"/>
      <c r="Y130" s="40"/>
      <c r="Z130" s="40"/>
      <c r="AA130" s="40"/>
      <c r="AB130" s="40"/>
      <c r="AC130" s="40"/>
      <c r="AD130" s="40"/>
      <c r="AE130" s="17"/>
      <c r="AF130" s="17"/>
      <c r="AG130" s="17"/>
      <c r="AH130" s="17"/>
      <c r="AI130" s="17"/>
      <c r="AJ130" s="17"/>
      <c r="AK130" s="17"/>
      <c r="AL130" s="17"/>
    </row>
    <row r="131" spans="2:38" ht="14.25" customHeight="1" x14ac:dyDescent="0.25">
      <c r="B131" s="41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24"/>
      <c r="Q131" s="37"/>
      <c r="R131" s="37"/>
      <c r="S131" s="37"/>
      <c r="T131" s="37"/>
      <c r="U131" s="37"/>
      <c r="V131" s="37"/>
      <c r="W131" s="37"/>
      <c r="X131" s="40"/>
      <c r="Y131" s="40"/>
      <c r="Z131" s="40"/>
      <c r="AA131" s="40"/>
      <c r="AB131" s="40"/>
      <c r="AC131" s="40"/>
      <c r="AD131" s="40"/>
      <c r="AE131" s="17"/>
      <c r="AF131" s="17"/>
      <c r="AG131" s="17"/>
      <c r="AH131" s="17"/>
      <c r="AI131" s="17"/>
      <c r="AJ131" s="17"/>
      <c r="AK131" s="17"/>
      <c r="AL131" s="17"/>
    </row>
    <row r="132" spans="2:38" ht="14.25" customHeight="1" x14ac:dyDescent="0.2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8"/>
      <c r="Q132" s="42"/>
      <c r="R132" s="42"/>
      <c r="S132" s="42"/>
      <c r="T132" s="42"/>
      <c r="U132" s="42"/>
      <c r="V132" s="42"/>
      <c r="W132" s="42"/>
      <c r="X132" s="45"/>
      <c r="Y132" s="45"/>
      <c r="Z132" s="45"/>
      <c r="AA132" s="45"/>
      <c r="AB132" s="45"/>
      <c r="AC132" s="45"/>
      <c r="AD132" s="45"/>
      <c r="AE132" s="17"/>
      <c r="AF132" s="17"/>
      <c r="AG132" s="17"/>
      <c r="AH132" s="17"/>
      <c r="AI132" s="17"/>
      <c r="AJ132" s="17"/>
      <c r="AK132" s="17"/>
      <c r="AL132" s="17"/>
    </row>
    <row r="133" spans="2:38" ht="14.25" customHeight="1" x14ac:dyDescent="0.2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8"/>
      <c r="Q133" s="42"/>
      <c r="R133" s="42"/>
      <c r="S133" s="42"/>
      <c r="T133" s="42"/>
      <c r="U133" s="42"/>
      <c r="V133" s="42"/>
      <c r="W133" s="42"/>
      <c r="X133" s="45"/>
      <c r="Y133" s="45"/>
      <c r="Z133" s="45"/>
      <c r="AA133" s="45"/>
      <c r="AB133" s="45"/>
      <c r="AC133" s="45"/>
      <c r="AD133" s="45"/>
      <c r="AE133" s="17"/>
      <c r="AF133" s="17"/>
      <c r="AG133" s="17"/>
      <c r="AH133" s="17"/>
      <c r="AI133" s="17"/>
      <c r="AJ133" s="17"/>
      <c r="AK133" s="17"/>
      <c r="AL133" s="17"/>
    </row>
    <row r="134" spans="2:38" ht="14.25" customHeight="1" x14ac:dyDescent="0.2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8"/>
      <c r="Q134" s="42"/>
      <c r="R134" s="42"/>
      <c r="S134" s="42"/>
      <c r="T134" s="42"/>
      <c r="U134" s="42"/>
      <c r="V134" s="42"/>
      <c r="W134" s="42"/>
      <c r="X134" s="45"/>
      <c r="Y134" s="45"/>
      <c r="Z134" s="45"/>
      <c r="AA134" s="45"/>
      <c r="AB134" s="45"/>
      <c r="AC134" s="45"/>
      <c r="AD134" s="45"/>
      <c r="AE134" s="17"/>
      <c r="AF134" s="17"/>
      <c r="AG134" s="17"/>
      <c r="AH134" s="17"/>
      <c r="AI134" s="17"/>
      <c r="AJ134" s="17"/>
      <c r="AK134" s="17"/>
      <c r="AL134" s="17"/>
    </row>
    <row r="135" spans="2:38" ht="14.25" customHeight="1" x14ac:dyDescent="0.2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8"/>
      <c r="Q135" s="42"/>
      <c r="R135" s="42"/>
      <c r="S135" s="42"/>
      <c r="T135" s="42"/>
      <c r="U135" s="42"/>
      <c r="V135" s="42"/>
      <c r="W135" s="42"/>
      <c r="X135" s="45"/>
      <c r="Y135" s="45"/>
      <c r="Z135" s="45"/>
      <c r="AA135" s="45"/>
      <c r="AB135" s="45"/>
      <c r="AC135" s="45"/>
      <c r="AD135" s="45"/>
      <c r="AE135" s="17"/>
      <c r="AF135" s="17"/>
      <c r="AG135" s="17"/>
      <c r="AH135" s="17"/>
      <c r="AI135" s="17"/>
      <c r="AJ135" s="17"/>
      <c r="AK135" s="17"/>
      <c r="AL135" s="17"/>
    </row>
    <row r="136" spans="2:38" ht="14.25" customHeight="1" x14ac:dyDescent="0.2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8"/>
      <c r="Q136" s="42"/>
      <c r="R136" s="42"/>
      <c r="S136" s="42"/>
      <c r="T136" s="42"/>
      <c r="U136" s="42"/>
      <c r="V136" s="42"/>
      <c r="W136" s="42"/>
      <c r="X136" s="45"/>
      <c r="Y136" s="45"/>
      <c r="Z136" s="45"/>
      <c r="AA136" s="45"/>
      <c r="AB136" s="45"/>
      <c r="AC136" s="45"/>
      <c r="AD136" s="45"/>
      <c r="AE136" s="17"/>
      <c r="AF136" s="17"/>
      <c r="AG136" s="17"/>
      <c r="AH136" s="17"/>
      <c r="AI136" s="17"/>
      <c r="AJ136" s="17"/>
      <c r="AK136" s="17"/>
      <c r="AL136" s="17"/>
    </row>
    <row r="137" spans="2:38" ht="14.25" customHeight="1" x14ac:dyDescent="0.2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8"/>
      <c r="Q137" s="42"/>
      <c r="R137" s="42"/>
      <c r="S137" s="42"/>
      <c r="T137" s="42"/>
      <c r="U137" s="42"/>
      <c r="V137" s="42"/>
      <c r="W137" s="42"/>
      <c r="X137" s="45"/>
      <c r="Y137" s="45"/>
      <c r="Z137" s="45"/>
      <c r="AA137" s="45"/>
      <c r="AB137" s="45"/>
      <c r="AC137" s="45"/>
      <c r="AD137" s="45"/>
      <c r="AE137" s="17"/>
      <c r="AF137" s="17"/>
      <c r="AG137" s="17"/>
      <c r="AH137" s="17"/>
      <c r="AI137" s="17"/>
      <c r="AJ137" s="17"/>
      <c r="AK137" s="17"/>
      <c r="AL137" s="17"/>
    </row>
    <row r="138" spans="2:38" ht="14.25" customHeight="1" x14ac:dyDescent="0.2"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8"/>
      <c r="Q138" s="42"/>
      <c r="R138" s="42"/>
      <c r="S138" s="42"/>
      <c r="T138" s="42"/>
      <c r="U138" s="42"/>
      <c r="V138" s="42"/>
      <c r="W138" s="42"/>
      <c r="X138" s="45"/>
      <c r="Y138" s="45"/>
      <c r="Z138" s="45"/>
      <c r="AA138" s="45"/>
      <c r="AB138" s="45"/>
      <c r="AC138" s="45"/>
      <c r="AD138" s="45"/>
      <c r="AE138" s="17"/>
      <c r="AF138" s="17"/>
      <c r="AG138" s="17"/>
      <c r="AH138" s="17"/>
      <c r="AI138" s="17"/>
      <c r="AJ138" s="17"/>
      <c r="AK138" s="17"/>
      <c r="AL138" s="17"/>
    </row>
    <row r="139" spans="2:38" ht="14.25" customHeight="1" x14ac:dyDescent="0.2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8"/>
      <c r="Q139" s="42"/>
      <c r="R139" s="42"/>
      <c r="S139" s="42"/>
      <c r="T139" s="42"/>
      <c r="U139" s="42"/>
      <c r="V139" s="42"/>
      <c r="W139" s="42"/>
      <c r="X139" s="45"/>
      <c r="Y139" s="45"/>
      <c r="Z139" s="45"/>
      <c r="AA139" s="45"/>
      <c r="AB139" s="45"/>
      <c r="AC139" s="45"/>
      <c r="AD139" s="45"/>
      <c r="AE139" s="17"/>
      <c r="AF139" s="17"/>
      <c r="AG139" s="17"/>
      <c r="AH139" s="17"/>
      <c r="AI139" s="17"/>
      <c r="AJ139" s="17"/>
      <c r="AK139" s="17"/>
      <c r="AL139" s="17"/>
    </row>
    <row r="140" spans="2:38" ht="14.25" customHeight="1" x14ac:dyDescent="0.2"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8"/>
      <c r="Q140" s="42"/>
      <c r="R140" s="42"/>
      <c r="S140" s="42"/>
      <c r="T140" s="42"/>
      <c r="U140" s="42"/>
      <c r="V140" s="42"/>
      <c r="W140" s="42"/>
      <c r="X140" s="45"/>
      <c r="Y140" s="45"/>
      <c r="Z140" s="45"/>
      <c r="AA140" s="45"/>
      <c r="AB140" s="45"/>
      <c r="AC140" s="45"/>
      <c r="AD140" s="45"/>
      <c r="AE140" s="17"/>
      <c r="AF140" s="17"/>
      <c r="AG140" s="17"/>
      <c r="AH140" s="17"/>
      <c r="AI140" s="17"/>
      <c r="AJ140" s="17"/>
      <c r="AK140" s="17"/>
      <c r="AL140" s="17"/>
    </row>
    <row r="141" spans="2:38" ht="14.25" customHeight="1" x14ac:dyDescent="0.2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8"/>
      <c r="Q141" s="42"/>
      <c r="R141" s="42"/>
      <c r="S141" s="42"/>
      <c r="T141" s="42"/>
      <c r="U141" s="42"/>
      <c r="V141" s="42"/>
      <c r="W141" s="42"/>
      <c r="X141" s="45"/>
      <c r="Y141" s="45"/>
      <c r="Z141" s="45"/>
      <c r="AA141" s="45"/>
      <c r="AB141" s="45"/>
      <c r="AC141" s="45"/>
      <c r="AD141" s="45"/>
      <c r="AE141" s="17"/>
      <c r="AF141" s="17"/>
      <c r="AG141" s="17"/>
      <c r="AH141" s="17"/>
      <c r="AI141" s="17"/>
      <c r="AJ141" s="17"/>
      <c r="AK141" s="17"/>
      <c r="AL141" s="17"/>
    </row>
    <row r="142" spans="2:38" ht="14.25" customHeight="1" x14ac:dyDescent="0.2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8"/>
      <c r="Q142" s="42"/>
      <c r="R142" s="42"/>
      <c r="S142" s="42"/>
      <c r="T142" s="42"/>
      <c r="U142" s="42"/>
      <c r="V142" s="42"/>
      <c r="W142" s="42"/>
      <c r="X142" s="45"/>
      <c r="Y142" s="45"/>
      <c r="Z142" s="45"/>
      <c r="AA142" s="45"/>
      <c r="AB142" s="45"/>
      <c r="AC142" s="45"/>
      <c r="AD142" s="45"/>
      <c r="AE142" s="17"/>
      <c r="AF142" s="17"/>
      <c r="AG142" s="17"/>
      <c r="AH142" s="17"/>
      <c r="AI142" s="17"/>
      <c r="AJ142" s="17"/>
      <c r="AK142" s="17"/>
      <c r="AL142" s="17"/>
    </row>
    <row r="143" spans="2:38" ht="14.25" customHeight="1" x14ac:dyDescent="0.2"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8"/>
      <c r="Q143" s="42"/>
      <c r="R143" s="42"/>
      <c r="S143" s="42"/>
      <c r="T143" s="42"/>
      <c r="U143" s="42"/>
      <c r="V143" s="42"/>
      <c r="W143" s="42"/>
      <c r="X143" s="18"/>
      <c r="Y143" s="18"/>
      <c r="Z143" s="18"/>
      <c r="AA143" s="18"/>
      <c r="AB143" s="18"/>
      <c r="AC143" s="18"/>
      <c r="AD143" s="18"/>
    </row>
    <row r="144" spans="2:38" ht="14.25" customHeight="1" x14ac:dyDescent="0.2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8"/>
      <c r="Q144" s="42"/>
      <c r="R144" s="42"/>
      <c r="S144" s="42"/>
      <c r="T144" s="42"/>
      <c r="U144" s="42"/>
      <c r="V144" s="42"/>
      <c r="W144" s="42"/>
      <c r="X144" s="18"/>
      <c r="Y144" s="18"/>
      <c r="Z144" s="18"/>
      <c r="AA144" s="18"/>
      <c r="AB144" s="18"/>
      <c r="AC144" s="18"/>
      <c r="AD144" s="18"/>
    </row>
    <row r="145" spans="2:30" ht="14.25" customHeight="1" x14ac:dyDescent="0.2"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8"/>
      <c r="Q145" s="42"/>
      <c r="R145" s="42"/>
      <c r="S145" s="42"/>
      <c r="T145" s="42"/>
      <c r="U145" s="42"/>
      <c r="V145" s="42"/>
      <c r="W145" s="42"/>
      <c r="X145" s="18"/>
      <c r="Y145" s="18"/>
      <c r="Z145" s="18"/>
      <c r="AA145" s="18"/>
      <c r="AB145" s="18"/>
      <c r="AC145" s="18"/>
      <c r="AD145" s="18"/>
    </row>
    <row r="146" spans="2:30" ht="14.25" customHeight="1" x14ac:dyDescent="0.2"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8"/>
      <c r="Q146" s="42"/>
      <c r="R146" s="42"/>
      <c r="S146" s="42"/>
      <c r="T146" s="42"/>
      <c r="U146" s="42"/>
      <c r="V146" s="42"/>
      <c r="W146" s="42"/>
      <c r="X146" s="18"/>
      <c r="Y146" s="18"/>
      <c r="Z146" s="18"/>
      <c r="AA146" s="18"/>
      <c r="AB146" s="18"/>
      <c r="AC146" s="18"/>
      <c r="AD146" s="18"/>
    </row>
    <row r="147" spans="2:30" ht="14.25" customHeight="1" x14ac:dyDescent="0.2"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8"/>
      <c r="Q147" s="42"/>
      <c r="R147" s="42"/>
      <c r="S147" s="42"/>
      <c r="T147" s="42"/>
      <c r="U147" s="42"/>
      <c r="V147" s="42"/>
      <c r="W147" s="42"/>
      <c r="X147" s="18"/>
      <c r="Y147" s="18"/>
      <c r="Z147" s="18"/>
      <c r="AA147" s="18"/>
      <c r="AB147" s="18"/>
      <c r="AC147" s="18"/>
      <c r="AD147" s="18"/>
    </row>
    <row r="148" spans="2:30" ht="14.25" customHeight="1" x14ac:dyDescent="0.2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8"/>
      <c r="Q148" s="42"/>
      <c r="R148" s="42"/>
      <c r="S148" s="42"/>
      <c r="T148" s="42"/>
      <c r="U148" s="42"/>
      <c r="V148" s="42"/>
      <c r="W148" s="42"/>
      <c r="X148" s="18"/>
      <c r="Y148" s="18"/>
      <c r="Z148" s="18"/>
      <c r="AA148" s="18"/>
      <c r="AB148" s="18"/>
      <c r="AC148" s="18"/>
      <c r="AD148" s="18"/>
    </row>
    <row r="149" spans="2:30" ht="14.25" customHeight="1" x14ac:dyDescent="0.2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8"/>
      <c r="Q149" s="42"/>
      <c r="R149" s="42"/>
      <c r="S149" s="42"/>
      <c r="T149" s="42"/>
      <c r="U149" s="42"/>
      <c r="V149" s="42"/>
      <c r="W149" s="42"/>
      <c r="X149" s="18"/>
      <c r="Y149" s="18"/>
      <c r="Z149" s="18"/>
      <c r="AA149" s="18"/>
      <c r="AB149" s="18"/>
      <c r="AC149" s="18"/>
      <c r="AD149" s="18"/>
    </row>
    <row r="150" spans="2:30" ht="14.25" customHeight="1" x14ac:dyDescent="0.2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8"/>
      <c r="Q150" s="42"/>
      <c r="R150" s="42"/>
      <c r="S150" s="42"/>
      <c r="T150" s="42"/>
      <c r="U150" s="42"/>
      <c r="V150" s="42"/>
      <c r="W150" s="42"/>
      <c r="X150" s="18"/>
      <c r="Y150" s="18"/>
      <c r="Z150" s="18"/>
      <c r="AA150" s="18"/>
      <c r="AB150" s="18"/>
      <c r="AC150" s="18"/>
      <c r="AD150" s="18"/>
    </row>
    <row r="151" spans="2:30" ht="14.25" customHeight="1" x14ac:dyDescent="0.2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8"/>
      <c r="Q151" s="42"/>
      <c r="R151" s="42"/>
      <c r="S151" s="42"/>
      <c r="T151" s="42"/>
      <c r="U151" s="42"/>
      <c r="V151" s="42"/>
      <c r="W151" s="42"/>
      <c r="X151" s="18"/>
      <c r="Y151" s="18"/>
      <c r="Z151" s="18"/>
      <c r="AA151" s="18"/>
      <c r="AB151" s="18"/>
      <c r="AC151" s="18"/>
      <c r="AD151" s="18"/>
    </row>
    <row r="152" spans="2:30" ht="14.25" customHeight="1" x14ac:dyDescent="0.2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8"/>
      <c r="Q152" s="42"/>
      <c r="R152" s="42"/>
      <c r="S152" s="42"/>
      <c r="T152" s="42"/>
      <c r="U152" s="42"/>
      <c r="V152" s="42"/>
      <c r="W152" s="42"/>
      <c r="X152" s="18"/>
      <c r="Y152" s="18"/>
      <c r="Z152" s="18"/>
      <c r="AA152" s="18"/>
      <c r="AB152" s="18"/>
      <c r="AC152" s="18"/>
      <c r="AD152" s="18"/>
    </row>
    <row r="153" spans="2:30" ht="14.25" customHeight="1" x14ac:dyDescent="0.2">
      <c r="B153" s="43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2:30" ht="14.25" customHeight="1" x14ac:dyDescent="0.2"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2:30" ht="14.25" customHeight="1" x14ac:dyDescent="0.2"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2:30" ht="14.25" customHeight="1" x14ac:dyDescent="0.2"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2:30" ht="14.25" customHeight="1" x14ac:dyDescent="0.2"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2:30" ht="14.25" customHeight="1" x14ac:dyDescent="0.2"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2:30" ht="14.25" customHeight="1" x14ac:dyDescent="0.2"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2:30" ht="14.25" customHeight="1" x14ac:dyDescent="0.2"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2:23" ht="14.25" customHeight="1" x14ac:dyDescent="0.2"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2:23" ht="14.25" customHeight="1" x14ac:dyDescent="0.2"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2:23" ht="14.25" customHeight="1" x14ac:dyDescent="0.2"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2:23" ht="14.25" customHeight="1" x14ac:dyDescent="0.2"/>
    <row r="165" spans="2:23" ht="14.25" customHeight="1" x14ac:dyDescent="0.2"/>
    <row r="166" spans="2:23" ht="14.25" customHeight="1" x14ac:dyDescent="0.2"/>
    <row r="167" spans="2:23" ht="14.25" customHeight="1" x14ac:dyDescent="0.2"/>
    <row r="168" spans="2:23" ht="14.25" customHeight="1" x14ac:dyDescent="0.2"/>
    <row r="169" spans="2:23" ht="14.25" customHeight="1" x14ac:dyDescent="0.2"/>
    <row r="170" spans="2:23" ht="14.25" customHeight="1" x14ac:dyDescent="0.2"/>
    <row r="171" spans="2:23" ht="14.25" customHeight="1" x14ac:dyDescent="0.2"/>
    <row r="172" spans="2:23" ht="14.25" customHeight="1" x14ac:dyDescent="0.2"/>
    <row r="173" spans="2:23" ht="14.25" customHeight="1" x14ac:dyDescent="0.2"/>
    <row r="174" spans="2:23" ht="14.25" customHeight="1" x14ac:dyDescent="0.2"/>
    <row r="175" spans="2:23" ht="14.25" customHeight="1" x14ac:dyDescent="0.2"/>
    <row r="176" spans="2:23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</sheetData>
  <mergeCells count="6">
    <mergeCell ref="B95:W95"/>
    <mergeCell ref="B127:W127"/>
    <mergeCell ref="C2:I2"/>
    <mergeCell ref="C29:O30"/>
    <mergeCell ref="C31:O32"/>
    <mergeCell ref="C33:O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77"/>
  <sheetViews>
    <sheetView showGridLines="0" zoomScaleNormal="100" workbookViewId="0">
      <selection activeCell="T5" sqref="T5"/>
    </sheetView>
  </sheetViews>
  <sheetFormatPr defaultRowHeight="12.75" x14ac:dyDescent="0.2"/>
  <cols>
    <col min="1" max="1" width="3.28515625" style="73" customWidth="1"/>
    <col min="2" max="2" width="19" style="73" bestFit="1" customWidth="1"/>
    <col min="3" max="17" width="7" style="73" customWidth="1"/>
    <col min="18" max="19" width="8.5703125" style="73" customWidth="1"/>
    <col min="20" max="20" width="13.140625" style="73" bestFit="1" customWidth="1"/>
    <col min="21" max="25" width="11.42578125" style="73" customWidth="1"/>
    <col min="26" max="26" width="7.140625" style="73" customWidth="1"/>
    <col min="27" max="16384" width="9.140625" style="73"/>
  </cols>
  <sheetData>
    <row r="2" spans="2:35" ht="14.25" x14ac:dyDescent="0.2">
      <c r="B2" s="22" t="s">
        <v>18</v>
      </c>
      <c r="C2" s="138" t="s">
        <v>75</v>
      </c>
      <c r="D2" s="138"/>
      <c r="E2" s="138"/>
      <c r="F2" s="138"/>
      <c r="G2" s="138"/>
      <c r="H2" s="138"/>
      <c r="I2" s="138"/>
      <c r="J2" s="138"/>
      <c r="K2" s="138"/>
      <c r="L2" s="138"/>
      <c r="M2" s="45"/>
      <c r="N2" s="45"/>
    </row>
    <row r="3" spans="2:35" ht="14.25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5"/>
      <c r="Q3" s="74"/>
      <c r="R3" s="74"/>
      <c r="S3" s="74"/>
    </row>
    <row r="4" spans="2:35" ht="14.25" x14ac:dyDescent="0.2">
      <c r="B4" s="22" t="s">
        <v>19</v>
      </c>
      <c r="C4" s="139" t="s">
        <v>33</v>
      </c>
      <c r="D4" s="139"/>
      <c r="E4" s="75"/>
      <c r="F4" s="75"/>
      <c r="G4" s="75"/>
      <c r="H4" s="75"/>
      <c r="M4" s="93" t="str">
        <f>VLOOKUP($C$4,$B$47:$D$67,3,0)</f>
        <v>n/a</v>
      </c>
      <c r="Q4" s="74"/>
      <c r="R4" s="74"/>
      <c r="S4" s="74"/>
    </row>
    <row r="5" spans="2:35" x14ac:dyDescent="0.2">
      <c r="Q5" s="74"/>
      <c r="R5" s="74"/>
      <c r="S5" s="74"/>
    </row>
    <row r="6" spans="2:35" x14ac:dyDescent="0.2">
      <c r="Q6" s="74"/>
      <c r="R6" s="74"/>
      <c r="S6" s="74"/>
    </row>
    <row r="7" spans="2:35" ht="33.75" customHeight="1" x14ac:dyDescent="0.2">
      <c r="B7" s="55" t="s">
        <v>29</v>
      </c>
      <c r="C7" s="136" t="str">
        <f>"National NPS Performance of " &amp; $C$4 &amp; " by month. England and Wales."</f>
        <v>National NPS Performance of NPS SL001 by month. England and Wales.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T7" s="55" t="s">
        <v>30</v>
      </c>
      <c r="U7" s="140" t="str">
        <f>B41&amp;" Performance of "&amp;$C$4&amp;" by quarter. England and Wales."</f>
        <v>National (all NPS) Performance of NPS SL001 by quarter. England and Wales.</v>
      </c>
      <c r="V7" s="140"/>
      <c r="W7" s="140"/>
      <c r="X7" s="140"/>
      <c r="Y7" s="140"/>
      <c r="Z7" s="140"/>
      <c r="AA7" s="140"/>
      <c r="AB7" s="76"/>
      <c r="AC7" s="76"/>
      <c r="AD7" s="76"/>
      <c r="AE7" s="76"/>
      <c r="AF7" s="76"/>
      <c r="AG7" s="76"/>
      <c r="AH7" s="76"/>
      <c r="AI7" s="76"/>
    </row>
    <row r="8" spans="2:35" x14ac:dyDescent="0.2">
      <c r="Q8" s="74"/>
      <c r="V8" s="77"/>
    </row>
    <row r="9" spans="2:35" s="80" customFormat="1" ht="21" customHeight="1" x14ac:dyDescent="0.25">
      <c r="B9" s="78"/>
      <c r="C9" s="79">
        <f>'NPS National'!D4</f>
        <v>42370</v>
      </c>
      <c r="D9" s="79">
        <f>'NPS National'!E4</f>
        <v>42401</v>
      </c>
      <c r="E9" s="79">
        <f>'NPS National'!F4</f>
        <v>42430</v>
      </c>
      <c r="F9" s="79">
        <f>'NPS National'!G4</f>
        <v>42461</v>
      </c>
      <c r="G9" s="79">
        <f>'NPS National'!H4</f>
        <v>42491</v>
      </c>
      <c r="H9" s="79">
        <f>'NPS National'!I4</f>
        <v>42522</v>
      </c>
      <c r="I9" s="79">
        <f>'NPS National'!J4</f>
        <v>42552</v>
      </c>
      <c r="J9" s="79">
        <f>'NPS National'!K4</f>
        <v>42583</v>
      </c>
      <c r="K9" s="79">
        <f>'NPS National'!L4</f>
        <v>42614</v>
      </c>
      <c r="L9" s="79">
        <f>'NPS National'!M4</f>
        <v>42644</v>
      </c>
      <c r="M9" s="79">
        <f>'NPS National'!N4</f>
        <v>42675</v>
      </c>
      <c r="N9" s="79">
        <f>'NPS National'!O4</f>
        <v>42705</v>
      </c>
      <c r="O9" s="79">
        <f>'NPS National'!P4</f>
        <v>42736</v>
      </c>
      <c r="P9" s="79">
        <f>'NPS National'!Q4</f>
        <v>42767</v>
      </c>
      <c r="Q9" s="79">
        <f>'NPS National'!R4</f>
        <v>42795</v>
      </c>
      <c r="T9" s="78"/>
      <c r="U9" s="81" t="s">
        <v>20</v>
      </c>
      <c r="V9" s="81" t="s">
        <v>21</v>
      </c>
      <c r="W9" s="81" t="s">
        <v>22</v>
      </c>
      <c r="X9" s="81" t="s">
        <v>23</v>
      </c>
      <c r="Y9" s="81" t="s">
        <v>94</v>
      </c>
      <c r="Z9" s="82"/>
    </row>
    <row r="10" spans="2:35" ht="29.25" customHeight="1" x14ac:dyDescent="0.2">
      <c r="B10" s="83" t="str">
        <f>$C$4</f>
        <v>NPS SL001</v>
      </c>
      <c r="C10" s="84">
        <f>IF(ISNA(C11),"-",C11)</f>
        <v>0.995</v>
      </c>
      <c r="D10" s="84">
        <f t="shared" ref="D10:Q10" si="0">IF(ISNA(D11),"-",D11)</f>
        <v>0.996</v>
      </c>
      <c r="E10" s="84">
        <f t="shared" si="0"/>
        <v>0.997</v>
      </c>
      <c r="F10" s="84">
        <f t="shared" si="0"/>
        <v>0.997</v>
      </c>
      <c r="G10" s="84">
        <f t="shared" si="0"/>
        <v>0.996</v>
      </c>
      <c r="H10" s="84">
        <f t="shared" si="0"/>
        <v>0.995</v>
      </c>
      <c r="I10" s="84">
        <f t="shared" si="0"/>
        <v>0.996</v>
      </c>
      <c r="J10" s="84">
        <f t="shared" si="0"/>
        <v>0.996</v>
      </c>
      <c r="K10" s="84">
        <f t="shared" si="0"/>
        <v>0.995</v>
      </c>
      <c r="L10" s="84">
        <f t="shared" si="0"/>
        <v>0.996</v>
      </c>
      <c r="M10" s="84">
        <f t="shared" si="0"/>
        <v>0.996</v>
      </c>
      <c r="N10" s="84">
        <f t="shared" si="0"/>
        <v>0.997</v>
      </c>
      <c r="O10" s="84">
        <f t="shared" si="0"/>
        <v>0.996</v>
      </c>
      <c r="P10" s="84">
        <f t="shared" si="0"/>
        <v>0.995</v>
      </c>
      <c r="Q10" s="84">
        <f t="shared" si="0"/>
        <v>0.995</v>
      </c>
      <c r="T10" s="83" t="str">
        <f>$C$4</f>
        <v>NPS SL001</v>
      </c>
      <c r="U10" s="84">
        <f ca="1">IF(ISNA(U11),"-",U11)</f>
        <v>0.996</v>
      </c>
      <c r="V10" s="84">
        <f t="shared" ref="V10:Y10" ca="1" si="1">IF(ISNA(V11),"-",V11)</f>
        <v>0.996</v>
      </c>
      <c r="W10" s="84">
        <f t="shared" ca="1" si="1"/>
        <v>0.996</v>
      </c>
      <c r="X10" s="84">
        <f t="shared" ca="1" si="1"/>
        <v>0.996</v>
      </c>
      <c r="Y10" s="84">
        <f t="shared" ca="1" si="1"/>
        <v>0.996</v>
      </c>
      <c r="Z10" s="84"/>
      <c r="AB10" s="85"/>
    </row>
    <row r="11" spans="2:35" x14ac:dyDescent="0.2">
      <c r="C11" s="86">
        <f>IF(OR(RIGHT(C$12,3)="(r)",RIGHT(C$12,1)="*"),LEFT(C$12,5)*1,IF(C$12="-",NA(),C$12))</f>
        <v>0.995</v>
      </c>
      <c r="D11" s="86">
        <f t="shared" ref="D11:Q11" si="2">IF(OR(RIGHT(D$12,3)="(r)",RIGHT(D$12,1)="*"),LEFT(D$12,5)*1,IF(D$12="-",NA(),D$12))</f>
        <v>0.996</v>
      </c>
      <c r="E11" s="86">
        <f t="shared" si="2"/>
        <v>0.997</v>
      </c>
      <c r="F11" s="86">
        <f t="shared" si="2"/>
        <v>0.997</v>
      </c>
      <c r="G11" s="86">
        <f t="shared" si="2"/>
        <v>0.996</v>
      </c>
      <c r="H11" s="86">
        <f t="shared" si="2"/>
        <v>0.995</v>
      </c>
      <c r="I11" s="86">
        <f t="shared" si="2"/>
        <v>0.996</v>
      </c>
      <c r="J11" s="86">
        <f t="shared" si="2"/>
        <v>0.996</v>
      </c>
      <c r="K11" s="86">
        <f t="shared" si="2"/>
        <v>0.995</v>
      </c>
      <c r="L11" s="86">
        <f t="shared" si="2"/>
        <v>0.996</v>
      </c>
      <c r="M11" s="86">
        <f t="shared" si="2"/>
        <v>0.996</v>
      </c>
      <c r="N11" s="86">
        <f t="shared" si="2"/>
        <v>0.997</v>
      </c>
      <c r="O11" s="86">
        <f t="shared" si="2"/>
        <v>0.996</v>
      </c>
      <c r="P11" s="86">
        <f t="shared" si="2"/>
        <v>0.995</v>
      </c>
      <c r="Q11" s="86">
        <f t="shared" si="2"/>
        <v>0.995</v>
      </c>
      <c r="T11" s="87"/>
      <c r="U11" s="88">
        <f ca="1">IF(OR(RIGHT(U$12,3)="(r)",RIGHT(U$12,1)="*"),LEFT(U$12,5)*1,IF(U$12="-",NA(),U$12))</f>
        <v>0.996</v>
      </c>
      <c r="V11" s="88">
        <f t="shared" ref="V11:Y11" ca="1" si="3">IF(OR(RIGHT(V$12,3)="(r)",RIGHT(V$12,1)="*"),LEFT(V$12,5)*1,IF(V$12="-",NA(),V$12))</f>
        <v>0.996</v>
      </c>
      <c r="W11" s="88">
        <f t="shared" ca="1" si="3"/>
        <v>0.996</v>
      </c>
      <c r="X11" s="88">
        <f t="shared" ca="1" si="3"/>
        <v>0.996</v>
      </c>
      <c r="Y11" s="88">
        <f t="shared" ca="1" si="3"/>
        <v>0.996</v>
      </c>
      <c r="Z11" s="89"/>
    </row>
    <row r="12" spans="2:35" x14ac:dyDescent="0.2">
      <c r="C12" s="86">
        <f>INDEX('NPS National'!D:D,MATCH($B$10,$B$47:$B$67,0)+5)</f>
        <v>0.995</v>
      </c>
      <c r="D12" s="86">
        <f>INDEX('NPS National'!E:E,MATCH($B$10,$B$47:$B$67,0)+5)</f>
        <v>0.996</v>
      </c>
      <c r="E12" s="86">
        <f>INDEX('NPS National'!F:F,MATCH($B$10,$B$47:$B$67,0)+5)</f>
        <v>0.997</v>
      </c>
      <c r="F12" s="86">
        <f>INDEX('NPS National'!G:G,MATCH($B$10,$B$47:$B$67,0)+5)</f>
        <v>0.997</v>
      </c>
      <c r="G12" s="86">
        <f>INDEX('NPS National'!H:H,MATCH($B$10,$B$47:$B$67,0)+5)</f>
        <v>0.996</v>
      </c>
      <c r="H12" s="86">
        <f>INDEX('NPS National'!I:I,MATCH($B$10,$B$47:$B$67,0)+5)</f>
        <v>0.995</v>
      </c>
      <c r="I12" s="86">
        <f>INDEX('NPS National'!J:J,MATCH($B$10,$B$47:$B$67,0)+5)</f>
        <v>0.996</v>
      </c>
      <c r="J12" s="86">
        <f>INDEX('NPS National'!K:K,MATCH($B$10,$B$47:$B$67,0)+5)</f>
        <v>0.996</v>
      </c>
      <c r="K12" s="86">
        <f>INDEX('NPS National'!L:L,MATCH($B$10,$B$47:$B$67,0)+5)</f>
        <v>0.995</v>
      </c>
      <c r="L12" s="86">
        <f>INDEX('NPS National'!M:M,MATCH($B$10,$B$47:$B$67,0)+5)</f>
        <v>0.996</v>
      </c>
      <c r="M12" s="86">
        <f>INDEX('NPS National'!N:N,MATCH($B$10,$B$47:$B$67,0)+5)</f>
        <v>0.996</v>
      </c>
      <c r="N12" s="86">
        <f>INDEX('NPS National'!O:O,MATCH($B$10,$B$47:$B$67,0)+5)</f>
        <v>0.997</v>
      </c>
      <c r="O12" s="86">
        <f>INDEX('NPS National'!P:P,MATCH($B$10,$B$47:$B$67,0)+5)</f>
        <v>0.996</v>
      </c>
      <c r="P12" s="86">
        <f>INDEX('NPS National'!Q:Q,MATCH($B$10,$B$47:$B$67,0)+5)</f>
        <v>0.995</v>
      </c>
      <c r="Q12" s="86">
        <f>INDEX('NPS National'!R:R,MATCH($B$10,$B$47:$B$67,0)+5)</f>
        <v>0.995</v>
      </c>
      <c r="T12" s="87"/>
      <c r="U12" s="90">
        <f ca="1">INDEX(INDIRECT("'" &amp; $B$44 &amp; "'!D:H"),MATCH($B$41,$B$70:$B$77,0)+6,MATCH(U$9,INDIRECT("'" &amp; $B$44 &amp; "'!D4:H4"),0))</f>
        <v>0.996</v>
      </c>
      <c r="V12" s="90">
        <f t="shared" ref="V12:Y12" ca="1" si="4">INDEX(INDIRECT("'" &amp; $B$44 &amp; "'!D:H"),MATCH($B$41,$B$70:$B$77,0)+6,MATCH(V$9,INDIRECT("'" &amp; $B$44 &amp; "'!D4:H4"),0))</f>
        <v>0.996</v>
      </c>
      <c r="W12" s="90">
        <f t="shared" ca="1" si="4"/>
        <v>0.996</v>
      </c>
      <c r="X12" s="90">
        <f t="shared" ca="1" si="4"/>
        <v>0.996</v>
      </c>
      <c r="Y12" s="90">
        <f t="shared" ca="1" si="4"/>
        <v>0.996</v>
      </c>
      <c r="Z12" s="89"/>
    </row>
    <row r="28" spans="5:5" x14ac:dyDescent="0.2">
      <c r="E28" s="91"/>
    </row>
    <row r="41" spans="2:4" x14ac:dyDescent="0.2">
      <c r="B41" s="77" t="str">
        <f>$C$2</f>
        <v>National (all NPS)</v>
      </c>
    </row>
    <row r="42" spans="2:4" x14ac:dyDescent="0.2">
      <c r="B42" s="77" t="str">
        <f>VLOOKUP($B$41,$B$70:$C$91,2,0)</f>
        <v>National</v>
      </c>
    </row>
    <row r="43" spans="2:4" x14ac:dyDescent="0.2">
      <c r="B43" s="77" t="str">
        <f>IF(LEFT($B$41,3)="Nat",$B$41,("   " &amp; $B$41))</f>
        <v>National (all NPS)</v>
      </c>
    </row>
    <row r="44" spans="2:4" x14ac:dyDescent="0.2">
      <c r="B44" s="92" t="str">
        <f>VLOOKUP($C$4,$B$47:$C$67,2,0)</f>
        <v>SL001</v>
      </c>
    </row>
    <row r="46" spans="2:4" x14ac:dyDescent="0.2">
      <c r="B46" s="92" t="s">
        <v>24</v>
      </c>
      <c r="C46" s="92" t="s">
        <v>25</v>
      </c>
      <c r="D46" s="92" t="s">
        <v>90</v>
      </c>
    </row>
    <row r="47" spans="2:4" x14ac:dyDescent="0.2">
      <c r="B47" s="73" t="s">
        <v>33</v>
      </c>
      <c r="C47" s="73" t="s">
        <v>55</v>
      </c>
      <c r="D47" s="73" t="s">
        <v>91</v>
      </c>
    </row>
    <row r="48" spans="2:4" x14ac:dyDescent="0.2">
      <c r="B48" s="73" t="s">
        <v>34</v>
      </c>
      <c r="C48" s="73" t="s">
        <v>56</v>
      </c>
      <c r="D48" s="73" t="s">
        <v>91</v>
      </c>
    </row>
    <row r="49" spans="2:4" x14ac:dyDescent="0.2">
      <c r="B49" s="73" t="s">
        <v>35</v>
      </c>
      <c r="C49" s="73" t="s">
        <v>57</v>
      </c>
      <c r="D49" s="73" t="s">
        <v>91</v>
      </c>
    </row>
    <row r="50" spans="2:4" x14ac:dyDescent="0.2">
      <c r="B50" s="73" t="s">
        <v>36</v>
      </c>
      <c r="C50" s="73" t="s">
        <v>58</v>
      </c>
      <c r="D50" s="73" t="s">
        <v>91</v>
      </c>
    </row>
    <row r="51" spans="2:4" x14ac:dyDescent="0.2">
      <c r="B51" s="73" t="s">
        <v>37</v>
      </c>
      <c r="C51" s="73" t="s">
        <v>59</v>
      </c>
      <c r="D51" s="73" t="s">
        <v>91</v>
      </c>
    </row>
    <row r="52" spans="2:4" x14ac:dyDescent="0.2">
      <c r="B52" s="73" t="s">
        <v>38</v>
      </c>
      <c r="C52" s="73" t="s">
        <v>60</v>
      </c>
      <c r="D52" s="73" t="s">
        <v>91</v>
      </c>
    </row>
    <row r="53" spans="2:4" x14ac:dyDescent="0.2">
      <c r="B53" s="73" t="s">
        <v>39</v>
      </c>
      <c r="C53" s="73" t="s">
        <v>61</v>
      </c>
      <c r="D53" s="73" t="s">
        <v>91</v>
      </c>
    </row>
    <row r="54" spans="2:4" x14ac:dyDescent="0.2">
      <c r="B54" s="73" t="s">
        <v>40</v>
      </c>
      <c r="C54" s="73" t="s">
        <v>62</v>
      </c>
      <c r="D54" s="73" t="s">
        <v>91</v>
      </c>
    </row>
    <row r="55" spans="2:4" x14ac:dyDescent="0.2">
      <c r="B55" s="73" t="s">
        <v>41</v>
      </c>
      <c r="C55" s="73" t="s">
        <v>63</v>
      </c>
      <c r="D55" s="73" t="s">
        <v>91</v>
      </c>
    </row>
    <row r="56" spans="2:4" x14ac:dyDescent="0.2">
      <c r="B56" s="73" t="s">
        <v>42</v>
      </c>
      <c r="C56" s="73" t="s">
        <v>64</v>
      </c>
      <c r="D56" s="73" t="s">
        <v>91</v>
      </c>
    </row>
    <row r="57" spans="2:4" x14ac:dyDescent="0.2">
      <c r="B57" s="73" t="s">
        <v>43</v>
      </c>
      <c r="C57" s="73" t="s">
        <v>65</v>
      </c>
      <c r="D57" s="73" t="s">
        <v>91</v>
      </c>
    </row>
    <row r="58" spans="2:4" x14ac:dyDescent="0.2">
      <c r="B58" s="73" t="s">
        <v>44</v>
      </c>
      <c r="C58" s="73" t="s">
        <v>66</v>
      </c>
      <c r="D58" s="73" t="s">
        <v>91</v>
      </c>
    </row>
    <row r="59" spans="2:4" x14ac:dyDescent="0.2">
      <c r="B59" s="73" t="s">
        <v>45</v>
      </c>
      <c r="C59" s="73" t="s">
        <v>67</v>
      </c>
      <c r="D59" s="73" t="s">
        <v>91</v>
      </c>
    </row>
    <row r="60" spans="2:4" x14ac:dyDescent="0.2">
      <c r="B60" s="73" t="s">
        <v>46</v>
      </c>
      <c r="C60" s="73" t="s">
        <v>68</v>
      </c>
      <c r="D60" s="73" t="s">
        <v>91</v>
      </c>
    </row>
    <row r="61" spans="2:4" x14ac:dyDescent="0.2">
      <c r="B61" s="73" t="s">
        <v>47</v>
      </c>
      <c r="C61" s="73" t="s">
        <v>69</v>
      </c>
      <c r="D61" s="73" t="s">
        <v>91</v>
      </c>
    </row>
    <row r="62" spans="2:4" x14ac:dyDescent="0.2">
      <c r="B62" s="73" t="s">
        <v>48</v>
      </c>
      <c r="C62" s="73" t="s">
        <v>70</v>
      </c>
      <c r="D62" s="73" t="s">
        <v>91</v>
      </c>
    </row>
    <row r="63" spans="2:4" x14ac:dyDescent="0.2">
      <c r="B63" s="73" t="s">
        <v>49</v>
      </c>
      <c r="C63" s="73" t="s">
        <v>54</v>
      </c>
      <c r="D63" s="73" t="s">
        <v>91</v>
      </c>
    </row>
    <row r="64" spans="2:4" x14ac:dyDescent="0.2">
      <c r="B64" s="73" t="s">
        <v>50</v>
      </c>
      <c r="C64" s="73" t="s">
        <v>71</v>
      </c>
      <c r="D64" s="73" t="s">
        <v>91</v>
      </c>
    </row>
    <row r="65" spans="2:4" x14ac:dyDescent="0.2">
      <c r="B65" s="73" t="s">
        <v>51</v>
      </c>
      <c r="C65" s="73" t="s">
        <v>72</v>
      </c>
      <c r="D65" s="73" t="s">
        <v>91</v>
      </c>
    </row>
    <row r="66" spans="2:4" x14ac:dyDescent="0.2">
      <c r="B66" s="73" t="s">
        <v>52</v>
      </c>
      <c r="C66" s="73" t="s">
        <v>73</v>
      </c>
      <c r="D66" s="73" t="s">
        <v>91</v>
      </c>
    </row>
    <row r="67" spans="2:4" x14ac:dyDescent="0.2">
      <c r="B67" s="73" t="s">
        <v>53</v>
      </c>
      <c r="C67" s="73" t="s">
        <v>74</v>
      </c>
      <c r="D67" s="73" t="s">
        <v>91</v>
      </c>
    </row>
    <row r="69" spans="2:4" x14ac:dyDescent="0.2">
      <c r="B69" s="92" t="s">
        <v>26</v>
      </c>
      <c r="C69" s="92" t="s">
        <v>27</v>
      </c>
      <c r="D69" s="92"/>
    </row>
    <row r="70" spans="2:4" x14ac:dyDescent="0.2">
      <c r="B70" s="73" t="s">
        <v>75</v>
      </c>
      <c r="C70" s="73" t="s">
        <v>28</v>
      </c>
    </row>
    <row r="71" spans="2:4" x14ac:dyDescent="0.2">
      <c r="B71" s="73" t="s">
        <v>76</v>
      </c>
      <c r="C71" s="73" t="s">
        <v>83</v>
      </c>
    </row>
    <row r="72" spans="2:4" x14ac:dyDescent="0.2">
      <c r="B72" s="73" t="s">
        <v>77</v>
      </c>
      <c r="C72" s="73" t="s">
        <v>84</v>
      </c>
    </row>
    <row r="73" spans="2:4" x14ac:dyDescent="0.2">
      <c r="B73" s="73" t="s">
        <v>78</v>
      </c>
      <c r="C73" s="73" t="s">
        <v>85</v>
      </c>
    </row>
    <row r="74" spans="2:4" x14ac:dyDescent="0.2">
      <c r="B74" s="73" t="s">
        <v>79</v>
      </c>
      <c r="C74" s="73" t="s">
        <v>86</v>
      </c>
    </row>
    <row r="75" spans="2:4" x14ac:dyDescent="0.2">
      <c r="B75" s="73" t="s">
        <v>80</v>
      </c>
      <c r="C75" s="73" t="s">
        <v>87</v>
      </c>
    </row>
    <row r="76" spans="2:4" x14ac:dyDescent="0.2">
      <c r="B76" s="73" t="s">
        <v>81</v>
      </c>
      <c r="C76" s="73" t="s">
        <v>88</v>
      </c>
    </row>
    <row r="77" spans="2:4" x14ac:dyDescent="0.2">
      <c r="B77" s="73" t="s">
        <v>82</v>
      </c>
      <c r="C77" s="73" t="s">
        <v>89</v>
      </c>
    </row>
  </sheetData>
  <mergeCells count="4">
    <mergeCell ref="C2:L2"/>
    <mergeCell ref="C4:D4"/>
    <mergeCell ref="C7:Q7"/>
    <mergeCell ref="U7:AA7"/>
  </mergeCells>
  <conditionalFormatting sqref="M4">
    <cfRule type="cellIs" dxfId="0" priority="1" operator="equal">
      <formula>"n/a"</formula>
    </cfRule>
  </conditionalFormatting>
  <dataValidations count="2">
    <dataValidation type="list" allowBlank="1" showInputMessage="1" showErrorMessage="1" sqref="C4:D4">
      <formula1>$B$47:$B$67</formula1>
    </dataValidation>
    <dataValidation type="list" allowBlank="1" showInputMessage="1" showErrorMessage="1" sqref="C2:L2">
      <formula1>$B$70:$B$77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92</v>
      </c>
      <c r="C2" s="140" t="s">
        <v>93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0.996</v>
      </c>
      <c r="E7" s="116">
        <v>0.996</v>
      </c>
      <c r="F7" s="114">
        <v>0.996</v>
      </c>
      <c r="G7" s="114">
        <v>0.996</v>
      </c>
      <c r="H7" s="114">
        <v>0.996</v>
      </c>
      <c r="I7" s="115"/>
      <c r="J7" s="116">
        <v>0.996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0.99299999999999999</v>
      </c>
      <c r="E8" s="133">
        <v>0.995</v>
      </c>
      <c r="F8" s="72">
        <v>0.99099999999999999</v>
      </c>
      <c r="G8" s="72">
        <v>0.99199999999999999</v>
      </c>
      <c r="H8" s="72">
        <v>0.99299999999999999</v>
      </c>
      <c r="I8" s="118"/>
      <c r="J8" s="72">
        <v>0.99299999999999999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0.997</v>
      </c>
      <c r="E9" s="133">
        <v>0.996</v>
      </c>
      <c r="F9" s="72">
        <v>0.996</v>
      </c>
      <c r="G9" s="72">
        <v>0.996</v>
      </c>
      <c r="H9" s="72">
        <v>0.997</v>
      </c>
      <c r="I9" s="118"/>
      <c r="J9" s="72">
        <v>0.996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0.998</v>
      </c>
      <c r="E10" s="133">
        <v>0.997</v>
      </c>
      <c r="F10" s="72">
        <v>0.998</v>
      </c>
      <c r="G10" s="72">
        <v>0.996</v>
      </c>
      <c r="H10" s="72">
        <v>0.99399999999999999</v>
      </c>
      <c r="I10" s="118"/>
      <c r="J10" s="72">
        <v>0.996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0.999</v>
      </c>
      <c r="E11" s="133">
        <v>0.999</v>
      </c>
      <c r="F11" s="72">
        <v>0.997</v>
      </c>
      <c r="G11" s="72">
        <v>0.998</v>
      </c>
      <c r="H11" s="72">
        <v>1</v>
      </c>
      <c r="I11" s="118"/>
      <c r="J11" s="72">
        <v>0.999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0.996</v>
      </c>
      <c r="E12" s="133">
        <v>0.997</v>
      </c>
      <c r="F12" s="72">
        <v>0.998</v>
      </c>
      <c r="G12" s="72">
        <v>0.999</v>
      </c>
      <c r="H12" s="72">
        <v>0.998</v>
      </c>
      <c r="I12" s="118"/>
      <c r="J12" s="72">
        <v>0.998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0.99399999999999999</v>
      </c>
      <c r="E13" s="133">
        <v>0.998</v>
      </c>
      <c r="F13" s="72">
        <v>0.997</v>
      </c>
      <c r="G13" s="72">
        <v>0.997</v>
      </c>
      <c r="H13" s="72">
        <v>0.996</v>
      </c>
      <c r="I13" s="118"/>
      <c r="J13" s="72">
        <v>0.997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0.98599999999999999</v>
      </c>
      <c r="E14" s="133">
        <v>0.98499999999999999</v>
      </c>
      <c r="F14" s="72">
        <v>0.99199999999999999</v>
      </c>
      <c r="G14" s="72">
        <v>0.99099999999999999</v>
      </c>
      <c r="H14" s="72">
        <v>0.98599999999999999</v>
      </c>
      <c r="I14" s="118"/>
      <c r="J14" s="72">
        <v>0.98799999999999999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110</v>
      </c>
      <c r="C2" s="140" t="s">
        <v>111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0.94899999999999995</v>
      </c>
      <c r="E7" s="116">
        <v>0.95699999999999996</v>
      </c>
      <c r="F7" s="114">
        <v>0.93100000000000005</v>
      </c>
      <c r="G7" s="114">
        <v>0.95</v>
      </c>
      <c r="H7" s="114">
        <v>0.95899999999999996</v>
      </c>
      <c r="I7" s="115"/>
      <c r="J7" s="116">
        <v>0.95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0.93700000000000006</v>
      </c>
      <c r="E8" s="133">
        <v>0.94699999999999995</v>
      </c>
      <c r="F8" s="72">
        <v>0.90800000000000003</v>
      </c>
      <c r="G8" s="72">
        <v>0.95</v>
      </c>
      <c r="H8" s="72">
        <v>0.96399999999999997</v>
      </c>
      <c r="I8" s="118"/>
      <c r="J8" s="72">
        <v>0.94199999999999995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0.94499999999999995</v>
      </c>
      <c r="E9" s="133">
        <v>0.95499999999999996</v>
      </c>
      <c r="F9" s="72">
        <v>0.93500000000000005</v>
      </c>
      <c r="G9" s="72">
        <v>0.95199999999999996</v>
      </c>
      <c r="H9" s="72">
        <v>0.96499999999999997</v>
      </c>
      <c r="I9" s="118"/>
      <c r="J9" s="72">
        <v>0.95199999999999996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0.97499999999999998</v>
      </c>
      <c r="E10" s="133">
        <v>0.97499999999999998</v>
      </c>
      <c r="F10" s="72">
        <v>0.94599999999999995</v>
      </c>
      <c r="G10" s="72">
        <v>0.95299999999999996</v>
      </c>
      <c r="H10" s="72">
        <v>0.95099999999999996</v>
      </c>
      <c r="I10" s="118"/>
      <c r="J10" s="72">
        <v>0.95599999999999996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0.95899999999999996</v>
      </c>
      <c r="E11" s="133">
        <v>0.96799999999999997</v>
      </c>
      <c r="F11" s="72">
        <v>0.95099999999999996</v>
      </c>
      <c r="G11" s="72">
        <v>0.96799999999999997</v>
      </c>
      <c r="H11" s="72">
        <v>0.97699999999999998</v>
      </c>
      <c r="I11" s="118"/>
      <c r="J11" s="72">
        <v>0.96599999999999997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0.92700000000000005</v>
      </c>
      <c r="E12" s="133">
        <v>0.94399999999999995</v>
      </c>
      <c r="F12" s="72">
        <v>0.90700000000000003</v>
      </c>
      <c r="G12" s="72">
        <v>0.93500000000000005</v>
      </c>
      <c r="H12" s="72">
        <v>0.94499999999999995</v>
      </c>
      <c r="I12" s="118"/>
      <c r="J12" s="72">
        <v>0.93300000000000005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0.95699999999999996</v>
      </c>
      <c r="E13" s="133">
        <v>0.96799999999999997</v>
      </c>
      <c r="F13" s="72">
        <v>0.94299999999999995</v>
      </c>
      <c r="G13" s="72">
        <v>0.94799999999999995</v>
      </c>
      <c r="H13" s="72">
        <v>0.95899999999999996</v>
      </c>
      <c r="I13" s="118"/>
      <c r="J13" s="72">
        <v>0.95499999999999996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0.93700000000000006</v>
      </c>
      <c r="E14" s="133">
        <v>0.93200000000000005</v>
      </c>
      <c r="F14" s="72">
        <v>0.92500000000000004</v>
      </c>
      <c r="G14" s="72">
        <v>0.94199999999999995</v>
      </c>
      <c r="H14" s="72">
        <v>0.94799999999999995</v>
      </c>
      <c r="I14" s="118"/>
      <c r="J14" s="72">
        <v>0.93700000000000006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113</v>
      </c>
      <c r="C2" s="140" t="s">
        <v>114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0.90100000000000002</v>
      </c>
      <c r="E7" s="116">
        <v>0.91200000000000003</v>
      </c>
      <c r="F7" s="114">
        <v>0.92500000000000004</v>
      </c>
      <c r="G7" s="114">
        <v>0.93799999999999994</v>
      </c>
      <c r="H7" s="114">
        <v>0.95699999999999996</v>
      </c>
      <c r="I7" s="115"/>
      <c r="J7" s="116">
        <v>0.93300000000000005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0.72199999999999998</v>
      </c>
      <c r="E8" s="133">
        <v>0.78100000000000003</v>
      </c>
      <c r="F8" s="72">
        <v>0.85599999999999998</v>
      </c>
      <c r="G8" s="72">
        <v>0.90100000000000002</v>
      </c>
      <c r="H8" s="72">
        <v>0.93899999999999995</v>
      </c>
      <c r="I8" s="118"/>
      <c r="J8" s="72">
        <v>0.872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0.90900000000000003</v>
      </c>
      <c r="E9" s="133">
        <v>0.90800000000000003</v>
      </c>
      <c r="F9" s="72">
        <v>0.91200000000000003</v>
      </c>
      <c r="G9" s="72">
        <v>0.92900000000000005</v>
      </c>
      <c r="H9" s="72">
        <v>0.96299999999999997</v>
      </c>
      <c r="I9" s="118"/>
      <c r="J9" s="72">
        <v>0.92800000000000005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0.93600000000000005</v>
      </c>
      <c r="E10" s="133">
        <v>0.95099999999999996</v>
      </c>
      <c r="F10" s="72">
        <v>0.95699999999999996</v>
      </c>
      <c r="G10" s="72">
        <v>0.94199999999999995</v>
      </c>
      <c r="H10" s="72">
        <v>0.96099999999999997</v>
      </c>
      <c r="I10" s="118"/>
      <c r="J10" s="72">
        <v>0.95299999999999996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0.96799999999999997</v>
      </c>
      <c r="E11" s="133">
        <v>0.97199999999999998</v>
      </c>
      <c r="F11" s="72">
        <v>0.97799999999999998</v>
      </c>
      <c r="G11" s="72">
        <v>0.98499999999999999</v>
      </c>
      <c r="H11" s="72">
        <v>0.98099999999999998</v>
      </c>
      <c r="I11" s="118"/>
      <c r="J11" s="72">
        <v>0.97899999999999998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0.88400000000000001</v>
      </c>
      <c r="E12" s="133">
        <v>0.88400000000000001</v>
      </c>
      <c r="F12" s="72">
        <v>0.88600000000000001</v>
      </c>
      <c r="G12" s="72">
        <v>0.94099999999999995</v>
      </c>
      <c r="H12" s="72">
        <v>0.96099999999999997</v>
      </c>
      <c r="I12" s="118"/>
      <c r="J12" s="72">
        <v>0.91900000000000004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0.91700000000000004</v>
      </c>
      <c r="E13" s="133">
        <v>0.92400000000000004</v>
      </c>
      <c r="F13" s="72">
        <v>0.95099999999999996</v>
      </c>
      <c r="G13" s="72">
        <v>0.93300000000000005</v>
      </c>
      <c r="H13" s="72">
        <v>0.93500000000000005</v>
      </c>
      <c r="I13" s="118"/>
      <c r="J13" s="72">
        <v>0.93600000000000005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0.86099999999999999</v>
      </c>
      <c r="E14" s="133">
        <v>0.89800000000000002</v>
      </c>
      <c r="F14" s="72">
        <v>0.88100000000000001</v>
      </c>
      <c r="G14" s="72">
        <v>0.90200000000000002</v>
      </c>
      <c r="H14" s="72">
        <v>0.94899999999999995</v>
      </c>
      <c r="I14" s="118"/>
      <c r="J14" s="72">
        <v>0.90800000000000003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116</v>
      </c>
      <c r="C2" s="140" t="s">
        <v>117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0.96599999999999997</v>
      </c>
      <c r="E7" s="116">
        <v>0.97</v>
      </c>
      <c r="F7" s="114">
        <v>0.96899999999999997</v>
      </c>
      <c r="G7" s="114">
        <v>0.97499999999999998</v>
      </c>
      <c r="H7" s="114">
        <v>0.98099999999999998</v>
      </c>
      <c r="I7" s="115"/>
      <c r="J7" s="116">
        <v>0.97399999999999998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0.93300000000000005</v>
      </c>
      <c r="E8" s="133">
        <v>0.94699999999999995</v>
      </c>
      <c r="F8" s="72">
        <v>0.96799999999999997</v>
      </c>
      <c r="G8" s="72">
        <v>0.96699999999999997</v>
      </c>
      <c r="H8" s="72">
        <v>0.97799999999999998</v>
      </c>
      <c r="I8" s="118"/>
      <c r="J8" s="72">
        <v>0.96499999999999997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0.98599999999999999</v>
      </c>
      <c r="E9" s="133">
        <v>0.98</v>
      </c>
      <c r="F9" s="72">
        <v>0.97199999999999998</v>
      </c>
      <c r="G9" s="72">
        <v>0.98099999999999998</v>
      </c>
      <c r="H9" s="72">
        <v>0.98599999999999999</v>
      </c>
      <c r="I9" s="118"/>
      <c r="J9" s="72">
        <v>0.98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0.98399999999999999</v>
      </c>
      <c r="E10" s="133">
        <v>0.97899999999999998</v>
      </c>
      <c r="F10" s="72">
        <v>0.98</v>
      </c>
      <c r="G10" s="72">
        <v>0.97299999999999998</v>
      </c>
      <c r="H10" s="72">
        <v>0.98</v>
      </c>
      <c r="I10" s="118"/>
      <c r="J10" s="72">
        <v>0.97799999999999998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0.99</v>
      </c>
      <c r="E11" s="133">
        <v>0.98799999999999999</v>
      </c>
      <c r="F11" s="72">
        <v>0.99399999999999999</v>
      </c>
      <c r="G11" s="72">
        <v>0.98599999999999999</v>
      </c>
      <c r="H11" s="72">
        <v>0.98599999999999999</v>
      </c>
      <c r="I11" s="118"/>
      <c r="J11" s="72">
        <v>0.98899999999999999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0.93300000000000005</v>
      </c>
      <c r="E12" s="133">
        <v>0.94899999999999995</v>
      </c>
      <c r="F12" s="72">
        <v>0.92100000000000004</v>
      </c>
      <c r="G12" s="72">
        <v>0.98199999999999998</v>
      </c>
      <c r="H12" s="72">
        <v>0.98499999999999999</v>
      </c>
      <c r="I12" s="118"/>
      <c r="J12" s="72">
        <v>0.95899999999999996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0.96399999999999997</v>
      </c>
      <c r="E13" s="133">
        <v>0.98</v>
      </c>
      <c r="F13" s="72">
        <v>0.97599999999999998</v>
      </c>
      <c r="G13" s="72">
        <v>0.96899999999999997</v>
      </c>
      <c r="H13" s="72">
        <v>0.96599999999999997</v>
      </c>
      <c r="I13" s="118"/>
      <c r="J13" s="72">
        <v>0.97299999999999998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0.92200000000000004</v>
      </c>
      <c r="E14" s="133">
        <v>0.94599999999999995</v>
      </c>
      <c r="F14" s="72">
        <v>0.94099999999999995</v>
      </c>
      <c r="G14" s="72">
        <v>0.95299999999999996</v>
      </c>
      <c r="H14" s="72">
        <v>0.97499999999999998</v>
      </c>
      <c r="I14" s="118"/>
      <c r="J14" s="72">
        <v>0.95399999999999996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B1:P15"/>
  <sheetViews>
    <sheetView showGridLines="0" topLeftCell="B1" zoomScaleNormal="100" workbookViewId="0">
      <selection activeCell="E4" sqref="E4:E15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4" customWidth="1"/>
    <col min="4" max="7" width="13.140625" style="12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4" t="s">
        <v>119</v>
      </c>
      <c r="C2" s="140" t="s">
        <v>120</v>
      </c>
      <c r="D2" s="140"/>
      <c r="E2" s="140"/>
      <c r="F2" s="140"/>
      <c r="G2" s="140"/>
      <c r="H2" s="140"/>
      <c r="I2" s="140"/>
      <c r="J2" s="140"/>
      <c r="K2" s="76"/>
      <c r="L2" s="76"/>
      <c r="M2" s="19"/>
      <c r="N2" s="19"/>
      <c r="O2" s="19"/>
      <c r="P2" s="19"/>
    </row>
    <row r="3" spans="2:16" ht="16.5" customHeight="1" thickBot="1" x14ac:dyDescent="0.3">
      <c r="B3" s="5"/>
      <c r="C3" s="95"/>
      <c r="D3" s="95"/>
      <c r="E3" s="95"/>
      <c r="F3" s="95"/>
      <c r="G3" s="95"/>
      <c r="H3" s="96"/>
      <c r="I3" s="96"/>
      <c r="J3" s="97"/>
      <c r="K3" s="97"/>
      <c r="L3" s="97"/>
      <c r="M3" s="97"/>
      <c r="N3" s="97"/>
      <c r="O3" s="97"/>
      <c r="P3" s="98"/>
    </row>
    <row r="4" spans="2:16" ht="21.75" customHeight="1" x14ac:dyDescent="0.25">
      <c r="B4" s="99"/>
      <c r="C4" s="100"/>
      <c r="D4" s="101" t="s">
        <v>20</v>
      </c>
      <c r="E4" s="130" t="s">
        <v>21</v>
      </c>
      <c r="F4" s="101" t="s">
        <v>22</v>
      </c>
      <c r="G4" s="101" t="s">
        <v>23</v>
      </c>
      <c r="H4" s="101" t="s">
        <v>94</v>
      </c>
      <c r="I4" s="101"/>
      <c r="J4" s="141" t="s">
        <v>95</v>
      </c>
      <c r="K4" s="99"/>
      <c r="L4" s="21"/>
      <c r="M4" s="21"/>
      <c r="N4" s="21"/>
      <c r="O4" s="21"/>
      <c r="P4" s="21"/>
    </row>
    <row r="5" spans="2:16" ht="21.75" customHeight="1" x14ac:dyDescent="0.25">
      <c r="B5" s="99"/>
      <c r="C5" s="103"/>
      <c r="D5" s="104" t="s">
        <v>96</v>
      </c>
      <c r="E5" s="131" t="s">
        <v>97</v>
      </c>
      <c r="F5" s="104" t="s">
        <v>98</v>
      </c>
      <c r="G5" s="104" t="s">
        <v>99</v>
      </c>
      <c r="H5" s="104" t="s">
        <v>100</v>
      </c>
      <c r="I5" s="106"/>
      <c r="J5" s="142">
        <v>0</v>
      </c>
      <c r="K5" s="99"/>
      <c r="L5" s="21"/>
      <c r="M5" s="21"/>
      <c r="N5" s="21"/>
      <c r="O5" s="21"/>
      <c r="P5" s="21"/>
    </row>
    <row r="6" spans="2:16" x14ac:dyDescent="0.25">
      <c r="B6" s="107"/>
      <c r="C6" s="108"/>
      <c r="D6" s="108"/>
      <c r="E6" s="132"/>
      <c r="F6" s="108"/>
      <c r="G6" s="108"/>
      <c r="H6" s="108"/>
      <c r="I6" s="110"/>
      <c r="J6" s="111"/>
      <c r="K6" s="107"/>
      <c r="L6" s="22"/>
      <c r="M6" s="22"/>
      <c r="N6" s="22"/>
      <c r="O6" s="22"/>
      <c r="P6" s="22"/>
    </row>
    <row r="7" spans="2:16" s="117" customFormat="1" ht="22.5" customHeight="1" x14ac:dyDescent="0.25">
      <c r="B7" s="112"/>
      <c r="C7" s="113" t="s">
        <v>75</v>
      </c>
      <c r="D7" s="114">
        <v>0.93</v>
      </c>
      <c r="E7" s="116">
        <v>0.93200000000000005</v>
      </c>
      <c r="F7" s="114">
        <v>0.92100000000000004</v>
      </c>
      <c r="G7" s="114">
        <v>0.93300000000000005</v>
      </c>
      <c r="H7" s="114">
        <v>0.93799999999999994</v>
      </c>
      <c r="I7" s="115"/>
      <c r="J7" s="116">
        <v>0.93100000000000005</v>
      </c>
      <c r="K7" s="112"/>
      <c r="L7" s="21"/>
      <c r="M7" s="21"/>
      <c r="N7" s="21"/>
      <c r="O7" s="21"/>
      <c r="P7" s="21"/>
    </row>
    <row r="8" spans="2:16" x14ac:dyDescent="0.25">
      <c r="B8" s="64"/>
      <c r="C8" s="58" t="s">
        <v>101</v>
      </c>
      <c r="D8" s="72">
        <v>0.90300000000000002</v>
      </c>
      <c r="E8" s="133">
        <v>0.88500000000000001</v>
      </c>
      <c r="F8" s="72">
        <v>0.90200000000000002</v>
      </c>
      <c r="G8" s="72">
        <v>0.94</v>
      </c>
      <c r="H8" s="72">
        <v>0.92100000000000004</v>
      </c>
      <c r="I8" s="118"/>
      <c r="J8" s="72">
        <v>0.91300000000000003</v>
      </c>
      <c r="K8" s="64"/>
      <c r="L8" s="18"/>
      <c r="M8" s="18"/>
      <c r="N8" s="18"/>
      <c r="O8" s="18"/>
      <c r="P8" s="18"/>
    </row>
    <row r="9" spans="2:16" x14ac:dyDescent="0.25">
      <c r="B9" s="64"/>
      <c r="C9" s="58" t="s">
        <v>102</v>
      </c>
      <c r="D9" s="72">
        <v>0.90400000000000003</v>
      </c>
      <c r="E9" s="133">
        <v>0.92700000000000005</v>
      </c>
      <c r="F9" s="72">
        <v>0.92700000000000005</v>
      </c>
      <c r="G9" s="72">
        <v>0.92900000000000005</v>
      </c>
      <c r="H9" s="72">
        <v>0.94899999999999995</v>
      </c>
      <c r="I9" s="118"/>
      <c r="J9" s="72">
        <v>0.93300000000000005</v>
      </c>
      <c r="K9" s="64"/>
      <c r="L9" s="18"/>
      <c r="M9" s="18"/>
      <c r="N9" s="18"/>
      <c r="O9" s="18"/>
      <c r="P9" s="18"/>
    </row>
    <row r="10" spans="2:16" x14ac:dyDescent="0.25">
      <c r="B10" s="64"/>
      <c r="C10" s="58" t="s">
        <v>103</v>
      </c>
      <c r="D10" s="72">
        <v>0.96</v>
      </c>
      <c r="E10" s="133">
        <v>0.95899999999999996</v>
      </c>
      <c r="F10" s="72">
        <v>0.92800000000000005</v>
      </c>
      <c r="G10" s="72">
        <v>0.93500000000000005</v>
      </c>
      <c r="H10" s="72">
        <v>0.94299999999999995</v>
      </c>
      <c r="I10" s="118"/>
      <c r="J10" s="72">
        <v>0.94199999999999995</v>
      </c>
      <c r="K10" s="64"/>
      <c r="L10" s="18"/>
      <c r="M10" s="18"/>
      <c r="N10" s="18"/>
      <c r="O10" s="18"/>
      <c r="P10" s="18"/>
    </row>
    <row r="11" spans="2:16" x14ac:dyDescent="0.25">
      <c r="B11" s="64"/>
      <c r="C11" s="58" t="s">
        <v>104</v>
      </c>
      <c r="D11" s="72">
        <v>0.98299999999999998</v>
      </c>
      <c r="E11" s="133">
        <v>0.97</v>
      </c>
      <c r="F11" s="72">
        <v>0.97299999999999998</v>
      </c>
      <c r="G11" s="72">
        <v>0.97499999999999998</v>
      </c>
      <c r="H11" s="72">
        <v>0.96799999999999997</v>
      </c>
      <c r="I11" s="118"/>
      <c r="J11" s="72">
        <v>0.97099999999999997</v>
      </c>
      <c r="K11" s="64"/>
      <c r="L11" s="18"/>
      <c r="M11" s="18"/>
      <c r="N11" s="18"/>
      <c r="O11" s="18"/>
      <c r="P11" s="18"/>
    </row>
    <row r="12" spans="2:16" x14ac:dyDescent="0.25">
      <c r="B12" s="64"/>
      <c r="C12" s="58" t="s">
        <v>105</v>
      </c>
      <c r="D12" s="72">
        <v>0.88900000000000001</v>
      </c>
      <c r="E12" s="133">
        <v>0.91</v>
      </c>
      <c r="F12" s="72">
        <v>0.86899999999999999</v>
      </c>
      <c r="G12" s="72">
        <v>0.90700000000000003</v>
      </c>
      <c r="H12" s="72">
        <v>0.92900000000000005</v>
      </c>
      <c r="I12" s="118"/>
      <c r="J12" s="72">
        <v>0.90500000000000003</v>
      </c>
      <c r="K12" s="64"/>
      <c r="L12" s="18"/>
      <c r="M12" s="18"/>
      <c r="N12" s="18"/>
      <c r="O12" s="18"/>
      <c r="P12" s="18"/>
    </row>
    <row r="13" spans="2:16" x14ac:dyDescent="0.25">
      <c r="B13" s="64"/>
      <c r="C13" s="58" t="s">
        <v>106</v>
      </c>
      <c r="D13" s="72">
        <v>0.95599999999999996</v>
      </c>
      <c r="E13" s="133">
        <v>0.93300000000000005</v>
      </c>
      <c r="F13" s="72">
        <v>0.96599999999999997</v>
      </c>
      <c r="G13" s="72">
        <v>0.93100000000000005</v>
      </c>
      <c r="H13" s="72">
        <v>0.91500000000000004</v>
      </c>
      <c r="I13" s="118"/>
      <c r="J13" s="72">
        <v>0.93600000000000005</v>
      </c>
      <c r="K13" s="64"/>
      <c r="L13" s="18"/>
      <c r="M13" s="18"/>
      <c r="N13" s="18"/>
      <c r="O13" s="18"/>
      <c r="P13" s="18"/>
    </row>
    <row r="14" spans="2:16" x14ac:dyDescent="0.25">
      <c r="B14" s="64"/>
      <c r="C14" s="58" t="s">
        <v>107</v>
      </c>
      <c r="D14" s="72">
        <v>0.83899999999999997</v>
      </c>
      <c r="E14" s="133">
        <v>0.88800000000000001</v>
      </c>
      <c r="F14" s="72">
        <v>0.82899999999999996</v>
      </c>
      <c r="G14" s="72">
        <v>0.90800000000000003</v>
      </c>
      <c r="H14" s="72">
        <v>0.92600000000000005</v>
      </c>
      <c r="I14" s="118"/>
      <c r="J14" s="72">
        <v>0.88900000000000001</v>
      </c>
      <c r="K14" s="64"/>
      <c r="L14" s="18"/>
      <c r="M14" s="18"/>
      <c r="N14" s="18"/>
      <c r="O14" s="18"/>
      <c r="P14" s="18"/>
    </row>
    <row r="15" spans="2:16" ht="15.75" thickBot="1" x14ac:dyDescent="0.3">
      <c r="B15" s="58" t="s">
        <v>108</v>
      </c>
      <c r="C15" s="119" t="s">
        <v>108</v>
      </c>
      <c r="D15" s="119"/>
      <c r="E15" s="134"/>
      <c r="F15" s="119"/>
      <c r="G15" s="119"/>
      <c r="H15" s="121"/>
      <c r="I15" s="122"/>
      <c r="J15" s="123"/>
      <c r="K15" s="58" t="s">
        <v>108</v>
      </c>
      <c r="L15" s="5"/>
      <c r="M15" s="5"/>
      <c r="N15" s="5"/>
      <c r="O15" s="5"/>
      <c r="P15" s="5"/>
    </row>
  </sheetData>
  <mergeCells count="2">
    <mergeCell ref="C2:J2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Contents</vt:lpstr>
      <vt:lpstr>Notes</vt:lpstr>
      <vt:lpstr>NPS National</vt:lpstr>
      <vt:lpstr>NPS charts</vt:lpstr>
      <vt:lpstr>SL001</vt:lpstr>
      <vt:lpstr>SL002</vt:lpstr>
      <vt:lpstr>SL003</vt:lpstr>
      <vt:lpstr>SL004</vt:lpstr>
      <vt:lpstr>SL005</vt:lpstr>
      <vt:lpstr>SL006</vt:lpstr>
      <vt:lpstr>SL007</vt:lpstr>
      <vt:lpstr>SL009</vt:lpstr>
      <vt:lpstr>SL010</vt:lpstr>
      <vt:lpstr>SL012</vt:lpstr>
      <vt:lpstr>SL013</vt:lpstr>
      <vt:lpstr>SL014</vt:lpstr>
      <vt:lpstr>SL015</vt:lpstr>
      <vt:lpstr>SL016</vt:lpstr>
      <vt:lpstr>SL017</vt:lpstr>
      <vt:lpstr>SL018</vt:lpstr>
      <vt:lpstr>SL019a</vt:lpstr>
      <vt:lpstr>SL021</vt:lpstr>
      <vt:lpstr>SL022</vt:lpstr>
      <vt:lpstr>SL023</vt:lpstr>
      <vt:lpstr>SL025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Longman, Joe</cp:lastModifiedBy>
  <dcterms:created xsi:type="dcterms:W3CDTF">2015-12-07T16:41:26Z</dcterms:created>
  <dcterms:modified xsi:type="dcterms:W3CDTF">2017-07-26T09:57:31Z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