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5.xml" ContentType="application/vnd.openxmlformats-officedocument.drawing+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135" yWindow="285" windowWidth="13920" windowHeight="8160" tabRatio="566" firstSheet="1" activeTab="1"/>
  </bookViews>
  <sheets>
    <sheet name="Proposals for QEP" sheetId="1" state="hidden" r:id="rId1"/>
    <sheet name="Contents" sheetId="2" r:id="rId2"/>
    <sheet name="Highlights" sheetId="3" r:id="rId3"/>
    <sheet name="Main Table Q1" sheetId="4" state="hidden" r:id="rId4"/>
    <sheet name="Main Table" sheetId="5" r:id="rId5"/>
    <sheet name="Main Table Q3" sheetId="6" state="hidden" r:id="rId6"/>
    <sheet name="Chart 3.1.1" sheetId="7" r:id="rId7"/>
    <sheet name="Notes" sheetId="8" r:id="rId8"/>
    <sheet name="Methodology" sheetId="9" r:id="rId9"/>
    <sheet name="Quarter" sheetId="10" r:id="rId10"/>
    <sheet name="To Hide - pdf copy" sheetId="11" state="hidden" r:id="rId11"/>
    <sheet name="Calculation" sheetId="12" state="hidden" r:id="rId12"/>
    <sheet name="Hide me please" sheetId="13" state="hidden" r:id="rId13"/>
    <sheet name="quarter real terms (hide)" sheetId="14" state="hidden" r:id="rId14"/>
  </sheets>
  <externalReferences>
    <externalReference r:id="rId17"/>
  </externalReferences>
  <definedNames>
    <definedName name="INPUT_BOX" localSheetId="8">'[1]Calculation'!$C$1</definedName>
    <definedName name="INPUT_BOX">'Calculation'!$C$1</definedName>
    <definedName name="_xlnm.Print_Area" localSheetId="11">'Quarter'!$C$10:$I$53</definedName>
    <definedName name="_xlnm.Print_Area" localSheetId="1">'Contents'!$B$1:$O$40</definedName>
    <definedName name="_xlnm.Print_Area" localSheetId="2">'Highlights'!$A$1:$A$18</definedName>
    <definedName name="_xlnm.Print_Area" localSheetId="4">'Main Table'!$A$1:$P$41</definedName>
    <definedName name="_xlnm.Print_Area" localSheetId="3">'Main Table Q1'!$A$1:$Q$45</definedName>
    <definedName name="_xlnm.Print_Area" localSheetId="5">'Main Table Q3'!$A$1:$Q$46</definedName>
    <definedName name="_xlnm.Print_Area" localSheetId="7">'Notes'!$A$1:$M$62</definedName>
    <definedName name="_xlnm.Print_Area" localSheetId="9">'Quarter'!$Z$65:$AH$91</definedName>
    <definedName name="_xlnm.Print_Area" localSheetId="13">'quarter real terms (hide)'!$Z$60:$AH$72</definedName>
    <definedName name="_xlnm.Print_Area" localSheetId="10">'To Hide - pdf copy'!$A$1:$P$60</definedName>
    <definedName name="_xlnm.Print_Titles" localSheetId="9">'Quarter'!$A:$B,'Quarter'!$1:$4</definedName>
    <definedName name="_xlnm.Print_Titles" localSheetId="13">'quarter real terms (hide)'!$A:$B,'quarter real terms (hide)'!$1:$4</definedName>
    <definedName name="t25Q1" localSheetId="5">'Main Table Q3'!$A$3:$P$59</definedName>
    <definedName name="t25Q1">'Main Table Q1'!$A$3:$P$59</definedName>
    <definedName name="t25Q2" localSheetId="8">#REF!</definedName>
    <definedName name="t25Q2" localSheetId="10">'To Hide - pdf copy'!$A$3:$P$74</definedName>
    <definedName name="t25Q2">#REF!</definedName>
    <definedName name="t25Q3">#REF!</definedName>
    <definedName name="t25Q4">'Main Table'!$A$4:$N$59</definedName>
    <definedName name="table_25_Q1" localSheetId="5">'Main Table Q3'!$A$1:$P$59</definedName>
    <definedName name="table_25_Q1">'Main Table Q1'!$A$1:$P$59</definedName>
    <definedName name="table_25_Q2" localSheetId="8">#REF!</definedName>
    <definedName name="table_25_Q2" localSheetId="10">'To Hide - pdf copy'!$A$1:$P$72</definedName>
    <definedName name="table_25_Q2">#REF!</definedName>
    <definedName name="table_25_Q3">#REF!</definedName>
    <definedName name="table_25_Q4">'Main Table'!$A$1:$N$57</definedName>
  </definedNames>
  <calcPr fullCalcOnLoad="1"/>
</workbook>
</file>

<file path=xl/sharedStrings.xml><?xml version="1.0" encoding="utf-8"?>
<sst xmlns="http://schemas.openxmlformats.org/spreadsheetml/2006/main" count="1863" uniqueCount="265">
  <si>
    <t>COAL (£per GJ)</t>
  </si>
  <si>
    <t>HEAVY FUEL OIL (£ per tonne)</t>
  </si>
  <si>
    <t>GAS OIL (£ per tonne)</t>
  </si>
  <si>
    <t>ELECTRICITY (Pence per kWh)</t>
  </si>
  <si>
    <t>GAS (Pence per kWh)</t>
  </si>
  <si>
    <t>MEDIUM FUEL OIL (£ per tonne)</t>
  </si>
  <si>
    <t>LIQUEFIED PETROLEUM GASES (£ per tonne)</t>
  </si>
  <si>
    <t>HARD COKE (£ per tonne)</t>
  </si>
  <si>
    <t>Realised in new and renewed contracts</t>
  </si>
  <si>
    <t>YEAR</t>
  </si>
  <si>
    <t>QUARTER</t>
  </si>
  <si>
    <t>Small</t>
  </si>
  <si>
    <t>Medium</t>
  </si>
  <si>
    <t>Large</t>
  </si>
  <si>
    <t>Average</t>
  </si>
  <si>
    <t>10% decile</t>
  </si>
  <si>
    <t>median</t>
  </si>
  <si>
    <t>90% decile</t>
  </si>
  <si>
    <t>Extra large</t>
  </si>
  <si>
    <t>Moderately large</t>
  </si>
  <si>
    <t>Firm</t>
  </si>
  <si>
    <t>Interruptible</t>
  </si>
  <si>
    <t>Tariff</t>
  </si>
  <si>
    <t xml:space="preserve">1st </t>
  </si>
  <si>
    <t xml:space="preserve">2nd </t>
  </si>
  <si>
    <t xml:space="preserve">3rd </t>
  </si>
  <si>
    <t xml:space="preserve">4th </t>
  </si>
  <si>
    <t>A</t>
  </si>
  <si>
    <t>B</t>
  </si>
  <si>
    <t>C</t>
  </si>
  <si>
    <t>D</t>
  </si>
  <si>
    <t>E</t>
  </si>
  <si>
    <t>F</t>
  </si>
  <si>
    <t>G</t>
  </si>
  <si>
    <t>H</t>
  </si>
  <si>
    <t>I</t>
  </si>
  <si>
    <t>J</t>
  </si>
  <si>
    <t>K</t>
  </si>
  <si>
    <t>L</t>
  </si>
  <si>
    <t>M</t>
  </si>
  <si>
    <t>N</t>
  </si>
  <si>
    <t>O</t>
  </si>
  <si>
    <t>P</t>
  </si>
  <si>
    <t>Q</t>
  </si>
  <si>
    <t>R</t>
  </si>
  <si>
    <t>S</t>
  </si>
  <si>
    <t>T</t>
  </si>
  <si>
    <t>U</t>
  </si>
  <si>
    <t>V</t>
  </si>
  <si>
    <t>W</t>
  </si>
  <si>
    <t>X</t>
  </si>
  <si>
    <t>Y</t>
  </si>
  <si>
    <t>Z</t>
  </si>
  <si>
    <t>AA</t>
  </si>
  <si>
    <t>AB</t>
  </si>
  <si>
    <t>AC</t>
  </si>
  <si>
    <t>AD</t>
  </si>
  <si>
    <t>AE</t>
  </si>
  <si>
    <t>AF</t>
  </si>
  <si>
    <t>AG</t>
  </si>
  <si>
    <t>AH</t>
  </si>
  <si>
    <t>AI</t>
  </si>
  <si>
    <t>AJ</t>
  </si>
  <si>
    <t>AK</t>
  </si>
  <si>
    <t>AL</t>
  </si>
  <si>
    <t>AM</t>
  </si>
  <si>
    <t>AN</t>
  </si>
  <si>
    <t>AQ</t>
  </si>
  <si>
    <t>AR</t>
  </si>
  <si>
    <t>AS</t>
  </si>
  <si>
    <t>AT</t>
  </si>
  <si>
    <t>AW</t>
  </si>
  <si>
    <t>AX</t>
  </si>
  <si>
    <t xml:space="preserve"> </t>
  </si>
  <si>
    <t>2nd</t>
  </si>
  <si>
    <t>3rd</t>
  </si>
  <si>
    <t>4th</t>
  </si>
  <si>
    <t>..</t>
  </si>
  <si>
    <t>PRICES</t>
  </si>
  <si>
    <t>Size of</t>
  </si>
  <si>
    <t>1st</t>
  </si>
  <si>
    <t>Fuel</t>
  </si>
  <si>
    <t>consumer</t>
  </si>
  <si>
    <t>quarter</t>
  </si>
  <si>
    <t>(£per GJ)</t>
  </si>
  <si>
    <t>All consumers:</t>
  </si>
  <si>
    <t>Of which:</t>
  </si>
  <si>
    <t>(Pence per kWh)</t>
  </si>
  <si>
    <t xml:space="preserve">quarter </t>
  </si>
  <si>
    <t>TABLE 6.2 Prices of fuels purchased by manufacturing industry in Great Britian</t>
  </si>
  <si>
    <t>Range of annual purchases of which:</t>
  </si>
  <si>
    <t>Greater than</t>
  </si>
  <si>
    <t>Less than</t>
  </si>
  <si>
    <t>Coal (tonnes)</t>
  </si>
  <si>
    <t>Heavy fuel oil (tonnes)</t>
  </si>
  <si>
    <t>Gas oil (tonnes)</t>
  </si>
  <si>
    <t>Electricity (thousand kWh)</t>
  </si>
  <si>
    <t>Gas* (thousand kWh)</t>
  </si>
  <si>
    <t>n/a</t>
  </si>
  <si>
    <t>490 to 4,900</t>
  </si>
  <si>
    <t>35 to 175</t>
  </si>
  <si>
    <t>880 to 8,800</t>
  </si>
  <si>
    <t>1,500 to 8,800</t>
  </si>
  <si>
    <t xml:space="preserve">n/a </t>
  </si>
  <si>
    <t>Quarter!</t>
  </si>
  <si>
    <t>AV</t>
  </si>
  <si>
    <t>Au</t>
  </si>
  <si>
    <t>Annual % Change</t>
  </si>
  <si>
    <t>Small HFO</t>
  </si>
  <si>
    <t>Medium HFO</t>
  </si>
  <si>
    <t xml:space="preserve">Coal </t>
  </si>
  <si>
    <t>Heavy fuel oil</t>
  </si>
  <si>
    <t>Gas oil</t>
  </si>
  <si>
    <t>Electricity</t>
  </si>
  <si>
    <r>
      <t>Liquified petroleum gases</t>
    </r>
    <r>
      <rPr>
        <sz val="9"/>
        <rFont val="Arial"/>
        <family val="2"/>
      </rPr>
      <t xml:space="preserve"> (£ per tonne)</t>
    </r>
  </si>
  <si>
    <r>
      <t>(Pence per kWh)</t>
    </r>
    <r>
      <rPr>
        <i/>
        <sz val="9"/>
        <rFont val="Arial"/>
        <family val="2"/>
      </rPr>
      <t xml:space="preserve"> </t>
    </r>
  </si>
  <si>
    <t>Latest quarter % Change</t>
  </si>
  <si>
    <t>treated as separate entities in respect of each type of supply.</t>
  </si>
  <si>
    <t>Original units</t>
  </si>
  <si>
    <t>not used</t>
  </si>
  <si>
    <t>tarrif</t>
  </si>
  <si>
    <t>Median</t>
  </si>
  <si>
    <r>
      <t>10% decile</t>
    </r>
    <r>
      <rPr>
        <vertAlign val="superscript"/>
        <sz val="9"/>
        <rFont val="Arial"/>
        <family val="2"/>
      </rPr>
      <t>(2)</t>
    </r>
  </si>
  <si>
    <r>
      <t>median</t>
    </r>
    <r>
      <rPr>
        <vertAlign val="superscript"/>
        <sz val="9"/>
        <rFont val="Arial"/>
        <family val="2"/>
      </rPr>
      <t>(2)</t>
    </r>
  </si>
  <si>
    <r>
      <t>90% decile</t>
    </r>
    <r>
      <rPr>
        <vertAlign val="superscript"/>
        <sz val="9"/>
        <rFont val="Arial"/>
        <family val="2"/>
      </rPr>
      <t>(2)</t>
    </r>
  </si>
  <si>
    <r>
      <t>Table 3.1.1 Prices of fuels purchased by manufacturing industry in Great Britain</t>
    </r>
    <r>
      <rPr>
        <vertAlign val="superscript"/>
        <sz val="12"/>
        <rFont val="Arial"/>
        <family val="2"/>
      </rPr>
      <t>(1)</t>
    </r>
  </si>
  <si>
    <r>
      <t>(£ per tonne)</t>
    </r>
    <r>
      <rPr>
        <vertAlign val="superscript"/>
        <sz val="9"/>
        <rFont val="Arial"/>
        <family val="2"/>
      </rPr>
      <t>(3)</t>
    </r>
  </si>
  <si>
    <r>
      <t>Firm</t>
    </r>
    <r>
      <rPr>
        <vertAlign val="superscript"/>
        <sz val="9"/>
        <rFont val="Arial"/>
        <family val="2"/>
      </rPr>
      <t>(5)</t>
    </r>
  </si>
  <si>
    <r>
      <t>Gas</t>
    </r>
    <r>
      <rPr>
        <vertAlign val="superscript"/>
        <sz val="9"/>
        <rFont val="Arial"/>
        <family val="2"/>
      </rPr>
      <t>(4)</t>
    </r>
  </si>
  <si>
    <r>
      <t>Average</t>
    </r>
    <r>
      <rPr>
        <vertAlign val="superscript"/>
        <sz val="9"/>
        <rFont val="Arial"/>
        <family val="2"/>
      </rPr>
      <t>(6)</t>
    </r>
  </si>
  <si>
    <r>
      <t>Medium fuel oil</t>
    </r>
    <r>
      <rPr>
        <sz val="9"/>
        <rFont val="Arial"/>
        <family val="2"/>
      </rPr>
      <t xml:space="preserve"> (£ per tonne)</t>
    </r>
    <r>
      <rPr>
        <vertAlign val="superscript"/>
        <sz val="9"/>
        <rFont val="Arial"/>
        <family val="2"/>
      </rPr>
      <t>(3)</t>
    </r>
  </si>
  <si>
    <r>
      <t>Hard coke</t>
    </r>
    <r>
      <rPr>
        <sz val="9"/>
        <rFont val="Arial"/>
        <family val="2"/>
      </rPr>
      <t xml:space="preserve"> (£ per tonne)</t>
    </r>
    <r>
      <rPr>
        <vertAlign val="superscript"/>
        <sz val="9"/>
        <rFont val="Arial"/>
        <family val="2"/>
      </rPr>
      <t>(7)</t>
    </r>
  </si>
  <si>
    <r>
      <t>Table 3.1.1 Prices of fuels purchased by manufacturing industry</t>
    </r>
    <r>
      <rPr>
        <vertAlign val="superscript"/>
        <sz val="12"/>
        <rFont val="Arial"/>
        <family val="2"/>
      </rPr>
      <t>(1)</t>
    </r>
  </si>
  <si>
    <t>large</t>
  </si>
  <si>
    <t>For notes to this table please see page 40</t>
  </si>
  <si>
    <t>Table 3.1.1 Prices of fuels purchased by manufacturing industry in Great Britian</t>
  </si>
  <si>
    <t>760 to 7,600</t>
  </si>
  <si>
    <t>8,800 to 150,000</t>
  </si>
  <si>
    <t>Coal</t>
  </si>
  <si>
    <t>Gas</t>
  </si>
  <si>
    <t>LPG</t>
  </si>
  <si>
    <t>Percentage change - annual</t>
  </si>
  <si>
    <t>Percentage change - quarter</t>
  </si>
  <si>
    <t>Excluding the Climate Change Levy</t>
  </si>
  <si>
    <t>(£ per GJ)</t>
  </si>
  <si>
    <t>For notes please see page 29</t>
  </si>
  <si>
    <t xml:space="preserve">Although data from the Quarterly Fuels Inquiry cannot currently be used to produce estimates of the amount  </t>
  </si>
  <si>
    <t>This table will next be updated in December 2004</t>
  </si>
  <si>
    <t xml:space="preserve">*Respondents purchasing more than one type of supply (firm contract and interruptible contract) are </t>
  </si>
  <si>
    <t>Proposals regarding Quarterly Energy Prices Tables 3.1.1 to 3.1.4</t>
  </si>
  <si>
    <t xml:space="preserve">of levy paid by size of consumer, it has been used to give an estimate of the average amount of levy paid </t>
  </si>
  <si>
    <t>levy paid on gas and electricity.</t>
  </si>
  <si>
    <t xml:space="preserve">for coal.  Data from suppliers has been used to produce estimates of the average amount of </t>
  </si>
  <si>
    <t>gdp deflator 2000=100</t>
  </si>
  <si>
    <t>Notes for Tables 3.1.1 to 3.1.4</t>
  </si>
  <si>
    <r>
      <t>Table 3.1.1 Prices of fuels purchased by manufacturing industry in Great Britain</t>
    </r>
    <r>
      <rPr>
        <b/>
        <vertAlign val="superscript"/>
        <sz val="12"/>
        <rFont val="Arial"/>
        <family val="2"/>
      </rPr>
      <t>(1)</t>
    </r>
  </si>
  <si>
    <t>Moderately</t>
  </si>
  <si>
    <t>for chart</t>
  </si>
  <si>
    <t>For notes see notes page</t>
  </si>
  <si>
    <t>Large HFO</t>
  </si>
  <si>
    <t xml:space="preserve">A formal consultation was held in autumn 2005 on proposals to change the way industrial energy price data is collected by DECC.  We proposed to </t>
  </si>
  <si>
    <t>change the main source of industrial energy price data from the Quarterly Fuels Inquiry to the new Eurostat Price Transparency Survey, with data no longer</t>
  </si>
  <si>
    <t>being collected from non-large energy consumers through the Quarterly Fuels Inquiry from Q2 2007.  Prices paid by large gas, electricity, coal,</t>
  </si>
  <si>
    <t xml:space="preserve">heavy fuel oil and gas oil consumers would still be available from the Quarterly Fuels Inquiry, as these are used in a number of industry contracts.  A split of </t>
  </si>
  <si>
    <t>moderately large and extra large consumers would still be published for heavy fuel oil and electricity (see notes page for definitions).</t>
  </si>
  <si>
    <t xml:space="preserve">Changes are necessary to the Quarterly Fuels Inquiry survey because of the declining quality of non-gas and non-electricity data.  For gas and electricity, </t>
  </si>
  <si>
    <t>a new survey has been introduced by Eurostat that collects much the same information as the Quarterly Fuels Inquiry.  Further details are available at</t>
  </si>
  <si>
    <t>http://www.berr.gov.uk/files/file16805.pdf</t>
  </si>
  <si>
    <t xml:space="preserve">We have delayed discontinuing the non-large price series, as per the consultation.  It should be noted that the sample size for the non-large sizebands has been </t>
  </si>
  <si>
    <t xml:space="preserve">significantly reduced.  We will continue to evaluate the viability of the non-large prices and will give notice of our intent to discontinue any series in the future.  </t>
  </si>
  <si>
    <t xml:space="preserve">Given the very small sample size for Heavy Fuel Oil, it has become necessary, for statistical reasons, to publish the large sizeband without an </t>
  </si>
  <si>
    <t xml:space="preserve">extra large/moderately large split.  </t>
  </si>
  <si>
    <t>Tables 3.1.1 to 3.1.4</t>
  </si>
  <si>
    <t>10 yr</t>
  </si>
  <si>
    <t>quarter p</t>
  </si>
  <si>
    <t xml:space="preserve">We are no longer able to publish prices for individual coal sizebands, only an average price </t>
  </si>
  <si>
    <r>
      <t>Coal</t>
    </r>
    <r>
      <rPr>
        <vertAlign val="superscript"/>
        <sz val="9"/>
        <rFont val="Arial"/>
        <family val="2"/>
      </rPr>
      <t xml:space="preserve">(6)(10) </t>
    </r>
  </si>
  <si>
    <t>(£ per tonne)</t>
  </si>
  <si>
    <r>
      <t>Gas oil</t>
    </r>
    <r>
      <rPr>
        <vertAlign val="superscript"/>
        <sz val="9"/>
        <rFont val="Arial"/>
        <family val="2"/>
      </rPr>
      <t>(3)</t>
    </r>
  </si>
  <si>
    <r>
      <t>Heavy fuel oil</t>
    </r>
    <r>
      <rPr>
        <vertAlign val="superscript"/>
        <sz val="9"/>
        <rFont val="Arial"/>
        <family val="2"/>
      </rPr>
      <t>(3)(6)(9)</t>
    </r>
  </si>
  <si>
    <r>
      <t>Coal</t>
    </r>
    <r>
      <rPr>
        <vertAlign val="superscript"/>
        <sz val="9"/>
        <rFont val="Arial"/>
        <family val="2"/>
      </rPr>
      <t>(6)(10)</t>
    </r>
  </si>
  <si>
    <t>For notes see notes page.</t>
  </si>
  <si>
    <t>r's</t>
  </si>
  <si>
    <t xml:space="preserve">  </t>
  </si>
  <si>
    <t>Table of the average amount of Climate Change Levy paid by fuel type</t>
  </si>
  <si>
    <r>
      <t>Full rate of Levy</t>
    </r>
    <r>
      <rPr>
        <b/>
        <vertAlign val="superscript"/>
        <sz val="10"/>
        <rFont val="Arial"/>
        <family val="2"/>
      </rPr>
      <t>(i)</t>
    </r>
  </si>
  <si>
    <r>
      <t xml:space="preserve">Average amount paid </t>
    </r>
    <r>
      <rPr>
        <b/>
        <vertAlign val="superscript"/>
        <sz val="10"/>
        <rFont val="Arial"/>
        <family val="2"/>
      </rPr>
      <t>(ii)</t>
    </r>
  </si>
  <si>
    <t>ao</t>
  </si>
  <si>
    <t>AP</t>
  </si>
  <si>
    <t>Return to Contents Page</t>
  </si>
  <si>
    <t xml:space="preserve">Publication date: </t>
  </si>
  <si>
    <t>Data period:</t>
  </si>
  <si>
    <t>Next Update</t>
  </si>
  <si>
    <t>Contents</t>
  </si>
  <si>
    <t>Main points</t>
  </si>
  <si>
    <t>Highlights page - with commentary on recent price movements</t>
  </si>
  <si>
    <t>Tables</t>
  </si>
  <si>
    <t>Charts</t>
  </si>
  <si>
    <t>Charts - showing price trends</t>
  </si>
  <si>
    <t>Methodology</t>
  </si>
  <si>
    <t>Methodology notes</t>
  </si>
  <si>
    <t>Historic data</t>
  </si>
  <si>
    <t>Background</t>
  </si>
  <si>
    <t>Further information</t>
  </si>
  <si>
    <t>Publication</t>
  </si>
  <si>
    <t>Quarterly Energy Prices</t>
  </si>
  <si>
    <t>Website</t>
  </si>
  <si>
    <t>Data sources &amp; methodology</t>
  </si>
  <si>
    <t>industrial price statistics data sources and methodologies</t>
  </si>
  <si>
    <t>Revisions policy</t>
  </si>
  <si>
    <t>Energy statistics revisions policy</t>
  </si>
  <si>
    <t>Glossary of terms</t>
  </si>
  <si>
    <t>Digest of United Kingdom Energy Statistics (DUKES): glossary and acronyms</t>
  </si>
  <si>
    <t>Contacts</t>
  </si>
  <si>
    <t>tel: 0300 064 4000</t>
  </si>
  <si>
    <t xml:space="preserve">e-mail </t>
  </si>
  <si>
    <t>e-mail:</t>
  </si>
  <si>
    <t>Quarterly data from 1989</t>
  </si>
  <si>
    <t>Notes</t>
  </si>
  <si>
    <t>Background notes to table</t>
  </si>
  <si>
    <t>prices of fuels purchased by manufacturing industry</t>
  </si>
  <si>
    <t>Prices of fuels purchased by manufacturing industry in Great Britain (original units)</t>
  </si>
  <si>
    <t xml:space="preserve">Data in these tables shows quarterly fuel prices for manufacturing industry in GB in original units. </t>
  </si>
  <si>
    <t xml:space="preserve">Data is shown excluding the Climate Change Levy (CCL) in current (cash) terms. </t>
  </si>
  <si>
    <t>Data is available back to 1989 on the historic data sheet.</t>
  </si>
  <si>
    <t>Table 3.1.1: Quarterly prices of fuels purchased by manufacturing industry in GB</t>
  </si>
  <si>
    <t>£6.2/tonne</t>
  </si>
  <si>
    <t>0.11p/kWh</t>
  </si>
  <si>
    <t>Small Elec</t>
  </si>
  <si>
    <t>Medium Elec</t>
  </si>
  <si>
    <t>Small Gas</t>
  </si>
  <si>
    <t>Medium Gas</t>
  </si>
  <si>
    <t>Large Gas</t>
  </si>
  <si>
    <t>Mod. Large Elec</t>
  </si>
  <si>
    <t>Extra Large Elec</t>
  </si>
  <si>
    <t>0.37p/kWh</t>
  </si>
  <si>
    <t>Q2/16</t>
  </si>
  <si>
    <t>£15.26/tonne</t>
  </si>
  <si>
    <t>0.559p/kWh</t>
  </si>
  <si>
    <t>0.195p/kWh</t>
  </si>
  <si>
    <t>£12.51tonne</t>
  </si>
  <si>
    <t>Statistician: Anwar Annut</t>
  </si>
  <si>
    <t>tel: 0300 068 5060</t>
  </si>
  <si>
    <t>anwar.annut@beis.gov.uk</t>
  </si>
  <si>
    <t>pressoffice@beis.gov.uk</t>
  </si>
  <si>
    <t>BEIS Press Office (media enquiries)</t>
  </si>
  <si>
    <t>0.41p/kWh</t>
  </si>
  <si>
    <t>(i) The levy rates shown here are the rates from April 2016. Previous rates are shown in Annex A</t>
  </si>
  <si>
    <t>https://www.gov.uk/government/publications/rates-and-allowances-climate-change-levy/climate-change-levy-rates</t>
  </si>
  <si>
    <t xml:space="preserve">The Climate Change Levy (CCL) came into effect in April 2001.  Information on the operation of the CCL  </t>
  </si>
  <si>
    <t>is available on HM Revenue and Customs web site at:</t>
  </si>
  <si>
    <t>Q3/16</t>
  </si>
  <si>
    <t>0.40p/kWh</t>
  </si>
  <si>
    <t>0.09p/kWh</t>
  </si>
  <si>
    <t>Q4/16</t>
  </si>
  <si>
    <t>0.45p/kWh</t>
  </si>
  <si>
    <t>Q1/17</t>
  </si>
  <si>
    <t>0.10p/kWh</t>
  </si>
  <si>
    <t>Compared to Q1 2016,  heavy fuel oil consumers in Q1 2017 have seen the average prices increased by 50 per cent in cash terms.</t>
  </si>
  <si>
    <t xml:space="preserve">Gas consumers have seen the average prices, in cash terms excluding CCL, increased by 12 per cent between Q1 2016 and Q1 2017. </t>
  </si>
  <si>
    <t>Prices paid by consumers of gas oil increased by 32 per cent in cash terms, while coal prices, in cash terms excluding CCL, rose by 5.5 per cent.</t>
  </si>
  <si>
    <t>Last updated 29 June 2017</t>
  </si>
  <si>
    <t>New data for Q1 - 2017, revised data for Q4 - 2016</t>
  </si>
  <si>
    <t>Over the same period, average prices paid by electricity consumers, in cash terms excluding CCL, increased by 9.9 per cent.</t>
  </si>
  <si>
    <t>(ii) Estimated.</t>
  </si>
</sst>
</file>

<file path=xl/styles.xml><?xml version="1.0" encoding="utf-8"?>
<styleSheet xmlns="http://schemas.openxmlformats.org/spreadsheetml/2006/main">
  <numFmts count="5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
    <numFmt numFmtId="165" formatCode="0.00\ "/>
    <numFmt numFmtId="166" formatCode="0.000\ "/>
    <numFmt numFmtId="167" formatCode="_-* #,##0_-;\-* #,##0_-;_-* &quot;-&quot;??_-;_-@_-"/>
    <numFmt numFmtId="168" formatCode="@\ "/>
    <numFmt numFmtId="169" formatCode="#,##0.00\r"/>
    <numFmt numFmtId="170" formatCode="#,##0.000\r"/>
    <numFmt numFmtId="171" formatCode="#,##0.0"/>
    <numFmt numFmtId="172" formatCode="#,##0.00\ "/>
    <numFmt numFmtId="173" formatCode="0.0\ \ "/>
    <numFmt numFmtId="174" formatCode="0.0"/>
    <numFmt numFmtId="175" formatCode="0\ \p;;;@&quot; p&quot;"/>
    <numFmt numFmtId="176" formatCode="0;;;@"/>
    <numFmt numFmtId="177" formatCode="0.00\r"/>
    <numFmt numFmtId="178" formatCode="0.000\r"/>
    <numFmt numFmtId="179" formatCode="0.0\r"/>
    <numFmt numFmtId="180" formatCode="0.000"/>
    <numFmt numFmtId="181" formatCode="#,##0.0\ "/>
    <numFmt numFmtId="182" formatCode="0.0%"/>
    <numFmt numFmtId="183" formatCode="#,##0.000\ "/>
    <numFmt numFmtId="184" formatCode="@\ \ "/>
    <numFmt numFmtId="185" formatCode="0\ "/>
    <numFmt numFmtId="186" formatCode="0.0000\ "/>
    <numFmt numFmtId="187" formatCode="#,##0.0\r"/>
    <numFmt numFmtId="188" formatCode="0.0000"/>
    <numFmt numFmtId="189" formatCode="0.00000000000000%"/>
    <numFmt numFmtId="190" formatCode="#,##0.000"/>
    <numFmt numFmtId="191" formatCode="\ 0.000\ "/>
    <numFmt numFmtId="192" formatCode="0.00000"/>
    <numFmt numFmtId="193" formatCode="0.000\r\ "/>
    <numFmt numFmtId="194" formatCode="\ \ \ 0.000"/>
    <numFmt numFmtId="195" formatCode="0000\p"/>
    <numFmt numFmtId="196" formatCode="\ \ @\ \ "/>
    <numFmt numFmtId="197" formatCode="_-* #,##0.000_-;\-* #,##0.000_-;_-* &quot;-&quot;??_-;_-@_-"/>
    <numFmt numFmtId="198" formatCode="&quot;Yes&quot;;&quot;Yes&quot;;&quot;No&quot;"/>
    <numFmt numFmtId="199" formatCode="&quot;True&quot;;&quot;True&quot;;&quot;False&quot;"/>
    <numFmt numFmtId="200" formatCode="&quot;On&quot;;&quot;On&quot;;&quot;Off&quot;"/>
    <numFmt numFmtId="201" formatCode="[$€-2]\ #,##0.00_);[Red]\([$€-2]\ #,##0.00\)"/>
    <numFmt numFmtId="202" formatCode="0.000%"/>
    <numFmt numFmtId="203" formatCode="_-* #,##0.0_-;\-* #,##0.0_-;_-* &quot;-&quot;??_-;_-@_-"/>
    <numFmt numFmtId="204" formatCode="dd\-mmm\-yyyy"/>
    <numFmt numFmtId="205" formatCode="_(* #,##0_);_(* \(#,##0\);_(* &quot;-&quot;_);_(@_)"/>
    <numFmt numFmtId="206" formatCode="_(&quot;$&quot;* #,##0_);_(&quot;$&quot;* \(#,##0\);_(&quot;$&quot;* &quot;-&quot;_);_(@_)"/>
    <numFmt numFmtId="207" formatCode="_(* #,##0.00_);_(* \(#,##0.00\);_(* &quot;-&quot;??_);_(@_)"/>
    <numFmt numFmtId="208" formatCode="_(&quot;$&quot;* #,##0.00_);_(&quot;$&quot;* \(#,##0.00\);_(&quot;$&quot;* &quot;-&quot;??_);_(@_)"/>
    <numFmt numFmtId="209" formatCode="#0.000"/>
    <numFmt numFmtId="210" formatCode="0.0000000000"/>
    <numFmt numFmtId="211" formatCode="0.000000000"/>
    <numFmt numFmtId="212" formatCode="0.00000000"/>
    <numFmt numFmtId="213" formatCode="0.0000000"/>
    <numFmt numFmtId="214" formatCode="0.000000"/>
  </numFmts>
  <fonts count="92">
    <font>
      <sz val="10"/>
      <name val="Arial"/>
      <family val="0"/>
    </font>
    <font>
      <b/>
      <sz val="10"/>
      <name val="Arial"/>
      <family val="0"/>
    </font>
    <font>
      <i/>
      <sz val="10"/>
      <name val="Arial"/>
      <family val="0"/>
    </font>
    <font>
      <b/>
      <i/>
      <sz val="10"/>
      <name val="Arial"/>
      <family val="0"/>
    </font>
    <font>
      <sz val="8"/>
      <name val="Arial"/>
      <family val="2"/>
    </font>
    <font>
      <b/>
      <u val="single"/>
      <sz val="8"/>
      <name val="MS Sans Serif"/>
      <family val="2"/>
    </font>
    <font>
      <b/>
      <u val="single"/>
      <sz val="8"/>
      <name val="Arial"/>
      <family val="2"/>
    </font>
    <font>
      <b/>
      <sz val="8"/>
      <name val="Arial"/>
      <family val="2"/>
    </font>
    <font>
      <i/>
      <sz val="8"/>
      <name val="Arial"/>
      <family val="2"/>
    </font>
    <font>
      <sz val="7.5"/>
      <name val="MS Sans Serif"/>
      <family val="2"/>
    </font>
    <font>
      <sz val="8.5"/>
      <name val="Arial"/>
      <family val="2"/>
    </font>
    <font>
      <b/>
      <sz val="10"/>
      <name val="MS Sans Serif"/>
      <family val="2"/>
    </font>
    <font>
      <sz val="10"/>
      <name val="MS Sans Serif"/>
      <family val="2"/>
    </font>
    <font>
      <b/>
      <sz val="12"/>
      <name val="Arial"/>
      <family val="2"/>
    </font>
    <font>
      <b/>
      <sz val="12"/>
      <name val="MS Sans Serif"/>
      <family val="2"/>
    </font>
    <font>
      <b/>
      <sz val="8.5"/>
      <name val="Arial"/>
      <family val="2"/>
    </font>
    <font>
      <b/>
      <u val="single"/>
      <sz val="8.5"/>
      <name val="Arial"/>
      <family val="2"/>
    </font>
    <font>
      <sz val="9"/>
      <name val="Arial"/>
      <family val="2"/>
    </font>
    <font>
      <b/>
      <sz val="9"/>
      <name val="Arial"/>
      <family val="2"/>
    </font>
    <font>
      <i/>
      <sz val="9"/>
      <name val="MS Sans Serif"/>
      <family val="2"/>
    </font>
    <font>
      <sz val="9"/>
      <color indexed="8"/>
      <name val="Arial"/>
      <family val="2"/>
    </font>
    <font>
      <sz val="12"/>
      <name val="Arial"/>
      <family val="2"/>
    </font>
    <font>
      <i/>
      <sz val="9"/>
      <name val="Arial"/>
      <family val="2"/>
    </font>
    <font>
      <b/>
      <u val="single"/>
      <sz val="9"/>
      <name val="Arial"/>
      <family val="2"/>
    </font>
    <font>
      <vertAlign val="superscript"/>
      <sz val="9"/>
      <name val="Arial"/>
      <family val="2"/>
    </font>
    <font>
      <sz val="7.5"/>
      <name val="Arial"/>
      <family val="2"/>
    </font>
    <font>
      <vertAlign val="superscript"/>
      <sz val="12"/>
      <name val="Arial"/>
      <family val="2"/>
    </font>
    <font>
      <b/>
      <vertAlign val="superscript"/>
      <sz val="10"/>
      <name val="Arial"/>
      <family val="2"/>
    </font>
    <font>
      <b/>
      <sz val="28"/>
      <color indexed="8"/>
      <name val="Arial"/>
      <family val="2"/>
    </font>
    <font>
      <sz val="16"/>
      <color indexed="8"/>
      <name val="Arial"/>
      <family val="2"/>
    </font>
    <font>
      <sz val="10"/>
      <color indexed="8"/>
      <name val="Arial"/>
      <family val="2"/>
    </font>
    <font>
      <b/>
      <sz val="12"/>
      <color indexed="8"/>
      <name val="Arial"/>
      <family val="2"/>
    </font>
    <font>
      <b/>
      <sz val="7.5"/>
      <color indexed="8"/>
      <name val="Arial"/>
      <family val="2"/>
    </font>
    <font>
      <sz val="8"/>
      <color indexed="8"/>
      <name val="Arial"/>
      <family val="2"/>
    </font>
    <font>
      <b/>
      <u val="single"/>
      <sz val="8"/>
      <color indexed="8"/>
      <name val="Arial"/>
      <family val="2"/>
    </font>
    <font>
      <b/>
      <sz val="7"/>
      <color indexed="8"/>
      <name val="Arial"/>
      <family val="2"/>
    </font>
    <font>
      <b/>
      <sz val="10"/>
      <color indexed="8"/>
      <name val="Arial"/>
      <family val="2"/>
    </font>
    <font>
      <sz val="7.5"/>
      <color indexed="8"/>
      <name val="Arial"/>
      <family val="2"/>
    </font>
    <font>
      <u val="single"/>
      <sz val="10"/>
      <color indexed="12"/>
      <name val="Arial"/>
      <family val="2"/>
    </font>
    <font>
      <u val="single"/>
      <sz val="10"/>
      <color indexed="36"/>
      <name val="Arial"/>
      <family val="2"/>
    </font>
    <font>
      <sz val="10"/>
      <name val="Times New Roman"/>
      <family val="1"/>
    </font>
    <font>
      <sz val="10"/>
      <color indexed="8"/>
      <name val="Times New Roman"/>
      <family val="1"/>
    </font>
    <font>
      <b/>
      <u val="single"/>
      <sz val="12"/>
      <name val="Arial"/>
      <family val="2"/>
    </font>
    <font>
      <b/>
      <vertAlign val="superscript"/>
      <sz val="12"/>
      <name val="Arial"/>
      <family val="2"/>
    </font>
    <font>
      <sz val="11"/>
      <name val="Arial"/>
      <family val="2"/>
    </font>
    <font>
      <sz val="9"/>
      <color indexed="12"/>
      <name val="Arial"/>
      <family val="2"/>
    </font>
    <font>
      <b/>
      <sz val="28"/>
      <name val="Arial"/>
      <family val="2"/>
    </font>
    <font>
      <sz val="16"/>
      <name val="Arial"/>
      <family val="2"/>
    </font>
    <font>
      <b/>
      <sz val="7.5"/>
      <name val="Arial"/>
      <family val="2"/>
    </font>
    <font>
      <b/>
      <sz val="7"/>
      <name val="Arial"/>
      <family val="2"/>
    </font>
    <font>
      <b/>
      <sz val="14"/>
      <name val="Arial"/>
      <family val="2"/>
    </font>
    <font>
      <sz val="12"/>
      <name val="MS Sans Serif"/>
      <family val="2"/>
    </font>
    <font>
      <u val="single"/>
      <sz val="12"/>
      <name val="Arial"/>
      <family val="2"/>
    </font>
    <font>
      <u val="single"/>
      <sz val="12"/>
      <color indexed="12"/>
      <name val="Arial"/>
      <family val="2"/>
    </font>
    <font>
      <sz val="12"/>
      <color indexed="8"/>
      <name val="Arial"/>
      <family val="0"/>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10"/>
      <color indexed="10"/>
      <name val="Arial"/>
      <family val="2"/>
    </font>
    <font>
      <b/>
      <sz val="10.25"/>
      <color indexed="8"/>
      <name val="Arial"/>
      <family val="0"/>
    </font>
    <font>
      <b/>
      <u val="single"/>
      <sz val="16"/>
      <color indexed="8"/>
      <name val="Arial"/>
      <family val="0"/>
    </font>
    <font>
      <i/>
      <sz val="10"/>
      <color indexed="8"/>
      <name val="Arial"/>
      <family val="0"/>
    </font>
    <font>
      <sz val="11"/>
      <color indexed="8"/>
      <name val="Arial"/>
      <family val="0"/>
    </font>
    <font>
      <b/>
      <sz val="8"/>
      <color indexed="8"/>
      <name val="Arial"/>
      <family val="0"/>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0"/>
        <bgColor indexed="64"/>
      </patternFill>
    </fill>
    <fill>
      <patternFill patternType="solid">
        <fgColor indexed="9"/>
        <bgColor indexed="64"/>
      </patternFill>
    </fill>
    <fill>
      <patternFill patternType="solid">
        <fgColor theme="0"/>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ck"/>
    </border>
    <border>
      <left style="thin"/>
      <right style="thin"/>
      <top style="thin"/>
      <bottom style="thin"/>
    </border>
    <border>
      <left style="medium"/>
      <right style="medium"/>
      <top style="medium"/>
      <bottom>
        <color indexed="63"/>
      </bottom>
    </border>
    <border>
      <left>
        <color indexed="63"/>
      </left>
      <right style="medium"/>
      <top style="medium"/>
      <bottom>
        <color indexed="63"/>
      </bottom>
    </border>
    <border>
      <left style="medium"/>
      <right style="medium"/>
      <top style="medium"/>
      <bottom style="medium"/>
    </border>
    <border>
      <left>
        <color indexed="63"/>
      </left>
      <right style="medium"/>
      <top style="medium"/>
      <bottom style="medium"/>
    </border>
    <border>
      <left style="thin"/>
      <right>
        <color indexed="63"/>
      </right>
      <top>
        <color indexed="63"/>
      </top>
      <bottom style="thick"/>
    </border>
    <border>
      <left style="thin"/>
      <right>
        <color indexed="63"/>
      </right>
      <top style="thin"/>
      <bottom style="thin"/>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color indexed="63"/>
      </top>
      <bottom style="double"/>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ck"/>
    </border>
    <border>
      <left>
        <color indexed="63"/>
      </left>
      <right>
        <color indexed="63"/>
      </right>
      <top style="thin"/>
      <bottom style="medium"/>
    </border>
    <border>
      <left>
        <color indexed="63"/>
      </left>
      <right>
        <color indexed="63"/>
      </right>
      <top style="double"/>
      <bottom>
        <color indexed="63"/>
      </bottom>
    </border>
    <border>
      <left style="thin"/>
      <right style="thin"/>
      <top>
        <color indexed="63"/>
      </top>
      <bottom>
        <color indexed="63"/>
      </bottom>
    </border>
    <border>
      <left style="thin"/>
      <right style="thin"/>
      <top>
        <color indexed="63"/>
      </top>
      <bottom style="thick"/>
    </border>
    <border>
      <left>
        <color indexed="63"/>
      </left>
      <right>
        <color indexed="63"/>
      </right>
      <top style="double"/>
      <bottom style="thin"/>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5" fillId="2" borderId="0" applyNumberFormat="0" applyBorder="0" applyAlignment="0" applyProtection="0"/>
    <xf numFmtId="0" fontId="75" fillId="3" borderId="0" applyNumberFormat="0" applyBorder="0" applyAlignment="0" applyProtection="0"/>
    <xf numFmtId="0" fontId="75" fillId="4" borderId="0" applyNumberFormat="0" applyBorder="0" applyAlignment="0" applyProtection="0"/>
    <xf numFmtId="0" fontId="75" fillId="5" borderId="0" applyNumberFormat="0" applyBorder="0" applyAlignment="0" applyProtection="0"/>
    <xf numFmtId="0" fontId="75" fillId="6" borderId="0" applyNumberFormat="0" applyBorder="0" applyAlignment="0" applyProtection="0"/>
    <xf numFmtId="0" fontId="75" fillId="7" borderId="0" applyNumberFormat="0" applyBorder="0" applyAlignment="0" applyProtection="0"/>
    <xf numFmtId="0" fontId="75" fillId="8" borderId="0" applyNumberFormat="0" applyBorder="0" applyAlignment="0" applyProtection="0"/>
    <xf numFmtId="0" fontId="75" fillId="9" borderId="0" applyNumberFormat="0" applyBorder="0" applyAlignment="0" applyProtection="0"/>
    <xf numFmtId="0" fontId="75" fillId="10" borderId="0" applyNumberFormat="0" applyBorder="0" applyAlignment="0" applyProtection="0"/>
    <xf numFmtId="0" fontId="75" fillId="11" borderId="0" applyNumberFormat="0" applyBorder="0" applyAlignment="0" applyProtection="0"/>
    <xf numFmtId="0" fontId="75" fillId="12" borderId="0" applyNumberFormat="0" applyBorder="0" applyAlignment="0" applyProtection="0"/>
    <xf numFmtId="0" fontId="75" fillId="13" borderId="0" applyNumberFormat="0" applyBorder="0" applyAlignment="0" applyProtection="0"/>
    <xf numFmtId="0" fontId="76" fillId="14" borderId="0" applyNumberFormat="0" applyBorder="0" applyAlignment="0" applyProtection="0"/>
    <xf numFmtId="0" fontId="76" fillId="15" borderId="0" applyNumberFormat="0" applyBorder="0" applyAlignment="0" applyProtection="0"/>
    <xf numFmtId="0" fontId="76" fillId="16" borderId="0" applyNumberFormat="0" applyBorder="0" applyAlignment="0" applyProtection="0"/>
    <xf numFmtId="0" fontId="76" fillId="17" borderId="0" applyNumberFormat="0" applyBorder="0" applyAlignment="0" applyProtection="0"/>
    <xf numFmtId="0" fontId="76" fillId="18" borderId="0" applyNumberFormat="0" applyBorder="0" applyAlignment="0" applyProtection="0"/>
    <xf numFmtId="0" fontId="76" fillId="19" borderId="0" applyNumberFormat="0" applyBorder="0" applyAlignment="0" applyProtection="0"/>
    <xf numFmtId="0" fontId="76" fillId="20" borderId="0" applyNumberFormat="0" applyBorder="0" applyAlignment="0" applyProtection="0"/>
    <xf numFmtId="0" fontId="76" fillId="21" borderId="0" applyNumberFormat="0" applyBorder="0" applyAlignment="0" applyProtection="0"/>
    <xf numFmtId="0" fontId="76" fillId="22" borderId="0" applyNumberFormat="0" applyBorder="0" applyAlignment="0" applyProtection="0"/>
    <xf numFmtId="0" fontId="76" fillId="23" borderId="0" applyNumberFormat="0" applyBorder="0" applyAlignment="0" applyProtection="0"/>
    <xf numFmtId="0" fontId="76" fillId="24" borderId="0" applyNumberFormat="0" applyBorder="0" applyAlignment="0" applyProtection="0"/>
    <xf numFmtId="0" fontId="76" fillId="25" borderId="0" applyNumberFormat="0" applyBorder="0" applyAlignment="0" applyProtection="0"/>
    <xf numFmtId="0" fontId="77" fillId="26" borderId="0" applyNumberFormat="0" applyBorder="0" applyAlignment="0" applyProtection="0"/>
    <xf numFmtId="0" fontId="78" fillId="27" borderId="1" applyNumberFormat="0" applyAlignment="0" applyProtection="0"/>
    <xf numFmtId="0" fontId="7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0" fillId="0" borderId="0" applyNumberFormat="0" applyFill="0" applyBorder="0" applyAlignment="0" applyProtection="0"/>
    <xf numFmtId="0" fontId="39" fillId="0" borderId="0" applyNumberFormat="0" applyFill="0" applyBorder="0" applyAlignment="0" applyProtection="0"/>
    <xf numFmtId="0" fontId="81" fillId="29" borderId="0" applyNumberFormat="0" applyBorder="0" applyAlignment="0" applyProtection="0"/>
    <xf numFmtId="0" fontId="82" fillId="0" borderId="3" applyNumberFormat="0" applyFill="0" applyAlignment="0" applyProtection="0"/>
    <xf numFmtId="0" fontId="83" fillId="0" borderId="4" applyNumberFormat="0" applyFill="0" applyAlignment="0" applyProtection="0"/>
    <xf numFmtId="0" fontId="84" fillId="0" borderId="5" applyNumberFormat="0" applyFill="0" applyAlignment="0" applyProtection="0"/>
    <xf numFmtId="0" fontId="84" fillId="0" borderId="0" applyNumberFormat="0" applyFill="0" applyBorder="0" applyAlignment="0" applyProtection="0"/>
    <xf numFmtId="0" fontId="38" fillId="0" borderId="0" applyNumberFormat="0" applyFill="0" applyBorder="0" applyAlignment="0" applyProtection="0"/>
    <xf numFmtId="0" fontId="85" fillId="30" borderId="1" applyNumberFormat="0" applyAlignment="0" applyProtection="0"/>
    <xf numFmtId="0" fontId="86" fillId="0" borderId="6" applyNumberFormat="0" applyFill="0" applyAlignment="0" applyProtection="0"/>
    <xf numFmtId="0" fontId="87" fillId="31" borderId="0" applyNumberFormat="0" applyBorder="0" applyAlignment="0" applyProtection="0"/>
    <xf numFmtId="0" fontId="0" fillId="0" borderId="0">
      <alignment/>
      <protection/>
    </xf>
    <xf numFmtId="0" fontId="0" fillId="32" borderId="7" applyNumberFormat="0" applyFont="0" applyAlignment="0" applyProtection="0"/>
    <xf numFmtId="0" fontId="88" fillId="27" borderId="8" applyNumberFormat="0" applyAlignment="0" applyProtection="0"/>
    <xf numFmtId="9" fontId="0" fillId="0" borderId="0" applyFont="0" applyFill="0" applyBorder="0" applyAlignment="0" applyProtection="0"/>
    <xf numFmtId="0" fontId="89" fillId="0" borderId="0" applyNumberFormat="0" applyFill="0" applyBorder="0" applyAlignment="0" applyProtection="0"/>
    <xf numFmtId="0" fontId="90" fillId="0" borderId="9" applyNumberFormat="0" applyFill="0" applyAlignment="0" applyProtection="0"/>
    <xf numFmtId="0" fontId="91" fillId="0" borderId="0" applyNumberFormat="0" applyFill="0" applyBorder="0" applyAlignment="0" applyProtection="0"/>
  </cellStyleXfs>
  <cellXfs count="461">
    <xf numFmtId="0" fontId="0" fillId="0" borderId="0" xfId="0" applyAlignment="1">
      <alignment/>
    </xf>
    <xf numFmtId="0" fontId="4" fillId="0" borderId="0" xfId="0" applyFont="1" applyAlignment="1">
      <alignment/>
    </xf>
    <xf numFmtId="0" fontId="0" fillId="0" borderId="0" xfId="0" applyAlignment="1">
      <alignment wrapText="1"/>
    </xf>
    <xf numFmtId="0" fontId="1" fillId="0" borderId="10" xfId="0" applyFont="1" applyBorder="1" applyAlignment="1">
      <alignment wrapText="1"/>
    </xf>
    <xf numFmtId="0" fontId="8" fillId="0" borderId="0" xfId="0" applyFont="1" applyAlignment="1">
      <alignment wrapText="1"/>
    </xf>
    <xf numFmtId="0" fontId="3" fillId="0" borderId="10" xfId="0" applyFont="1" applyBorder="1" applyAlignment="1">
      <alignment wrapText="1"/>
    </xf>
    <xf numFmtId="0" fontId="4" fillId="0" borderId="11" xfId="0" applyFont="1" applyBorder="1" applyAlignment="1">
      <alignment/>
    </xf>
    <xf numFmtId="0" fontId="7" fillId="33" borderId="12" xfId="0" applyFont="1" applyFill="1" applyBorder="1" applyAlignment="1">
      <alignment/>
    </xf>
    <xf numFmtId="0" fontId="7" fillId="33" borderId="13" xfId="0" applyFont="1" applyFill="1" applyBorder="1" applyAlignment="1">
      <alignment/>
    </xf>
    <xf numFmtId="0" fontId="7" fillId="33" borderId="14" xfId="0" applyFont="1" applyFill="1" applyBorder="1" applyAlignment="1">
      <alignment/>
    </xf>
    <xf numFmtId="0" fontId="7" fillId="33" borderId="15" xfId="0" applyFont="1" applyFill="1" applyBorder="1" applyAlignment="1">
      <alignment/>
    </xf>
    <xf numFmtId="0" fontId="4" fillId="0" borderId="0" xfId="0" applyFont="1" applyFill="1" applyAlignment="1">
      <alignment/>
    </xf>
    <xf numFmtId="0" fontId="4" fillId="0" borderId="11" xfId="0" applyFont="1" applyFill="1" applyBorder="1" applyAlignment="1">
      <alignment/>
    </xf>
    <xf numFmtId="164" fontId="4" fillId="0" borderId="10" xfId="0" applyNumberFormat="1" applyFont="1" applyBorder="1" applyAlignment="1">
      <alignment horizontal="right" wrapText="1"/>
    </xf>
    <xf numFmtId="166" fontId="6" fillId="0" borderId="0" xfId="0" applyNumberFormat="1" applyFont="1" applyAlignment="1">
      <alignment horizontal="centerContinuous" wrapText="1"/>
    </xf>
    <xf numFmtId="166" fontId="4" fillId="0" borderId="10" xfId="0" applyNumberFormat="1" applyFont="1" applyBorder="1" applyAlignment="1">
      <alignment horizontal="right" wrapText="1"/>
    </xf>
    <xf numFmtId="166" fontId="5" fillId="0" borderId="0" xfId="0" applyNumberFormat="1" applyFont="1" applyAlignment="1">
      <alignment horizontal="centerContinuous"/>
    </xf>
    <xf numFmtId="166" fontId="4" fillId="0" borderId="16" xfId="0" applyNumberFormat="1" applyFont="1" applyBorder="1" applyAlignment="1">
      <alignment horizontal="right" wrapText="1"/>
    </xf>
    <xf numFmtId="165" fontId="6" fillId="0" borderId="0" xfId="0" applyNumberFormat="1" applyFont="1" applyAlignment="1">
      <alignment horizontal="centerContinuous" wrapText="1"/>
    </xf>
    <xf numFmtId="165" fontId="4" fillId="0" borderId="10" xfId="0" applyNumberFormat="1" applyFont="1" applyBorder="1" applyAlignment="1">
      <alignment horizontal="right" wrapText="1"/>
    </xf>
    <xf numFmtId="165" fontId="5" fillId="0" borderId="0" xfId="0" applyNumberFormat="1" applyFont="1" applyAlignment="1">
      <alignment horizontal="centerContinuous"/>
    </xf>
    <xf numFmtId="165" fontId="4" fillId="0" borderId="16" xfId="0" applyNumberFormat="1" applyFont="1" applyBorder="1" applyAlignment="1">
      <alignment horizontal="right" wrapText="1"/>
    </xf>
    <xf numFmtId="164" fontId="5" fillId="0" borderId="0" xfId="0" applyNumberFormat="1" applyFont="1" applyAlignment="1">
      <alignment horizontal="centerContinuous"/>
    </xf>
    <xf numFmtId="164" fontId="4" fillId="0" borderId="16" xfId="0" applyNumberFormat="1" applyFont="1" applyBorder="1" applyAlignment="1">
      <alignment horizontal="right" wrapText="1"/>
    </xf>
    <xf numFmtId="164" fontId="4" fillId="0" borderId="0" xfId="0" applyNumberFormat="1" applyFont="1" applyAlignment="1">
      <alignment horizontal="centerContinuous" wrapText="1"/>
    </xf>
    <xf numFmtId="0" fontId="0" fillId="34" borderId="0" xfId="0" applyFill="1" applyAlignment="1">
      <alignment/>
    </xf>
    <xf numFmtId="0" fontId="0" fillId="34" borderId="0" xfId="0" applyFill="1" applyBorder="1" applyAlignment="1">
      <alignment vertical="center"/>
    </xf>
    <xf numFmtId="0" fontId="0" fillId="34" borderId="0" xfId="0" applyFill="1" applyBorder="1" applyAlignment="1">
      <alignment/>
    </xf>
    <xf numFmtId="0" fontId="14" fillId="34" borderId="0" xfId="0" applyFont="1" applyFill="1" applyAlignment="1" quotePrefix="1">
      <alignment horizontal="right"/>
    </xf>
    <xf numFmtId="0" fontId="10" fillId="34" borderId="0" xfId="0" applyFont="1" applyFill="1" applyAlignment="1">
      <alignment/>
    </xf>
    <xf numFmtId="0" fontId="15" fillId="34" borderId="0" xfId="0" applyFont="1" applyFill="1" applyAlignment="1">
      <alignment/>
    </xf>
    <xf numFmtId="0" fontId="16" fillId="34" borderId="0" xfId="0" applyFont="1" applyFill="1" applyAlignment="1">
      <alignment/>
    </xf>
    <xf numFmtId="0" fontId="15" fillId="34" borderId="0" xfId="0" applyFont="1" applyFill="1" applyAlignment="1">
      <alignment horizontal="right"/>
    </xf>
    <xf numFmtId="0" fontId="10" fillId="34" borderId="0" xfId="0" applyFont="1" applyFill="1" applyAlignment="1">
      <alignment/>
    </xf>
    <xf numFmtId="0" fontId="10" fillId="34" borderId="0" xfId="0" applyFont="1" applyFill="1" applyAlignment="1">
      <alignment/>
    </xf>
    <xf numFmtId="0" fontId="10" fillId="34" borderId="0" xfId="0" applyFont="1" applyFill="1" applyAlignment="1">
      <alignment horizontal="right"/>
    </xf>
    <xf numFmtId="0" fontId="0" fillId="34" borderId="0" xfId="0" applyFill="1" applyAlignment="1">
      <alignment/>
    </xf>
    <xf numFmtId="0" fontId="11" fillId="0" borderId="17" xfId="0" applyFont="1" applyFill="1" applyBorder="1" applyAlignment="1">
      <alignment vertical="center"/>
    </xf>
    <xf numFmtId="0" fontId="0" fillId="0" borderId="18" xfId="0" applyFill="1" applyBorder="1" applyAlignment="1">
      <alignment vertical="center"/>
    </xf>
    <xf numFmtId="0" fontId="0" fillId="0" borderId="18" xfId="0" applyFill="1" applyBorder="1" applyAlignment="1">
      <alignment/>
    </xf>
    <xf numFmtId="168" fontId="9" fillId="34" borderId="0" xfId="0" applyNumberFormat="1" applyFont="1" applyFill="1" applyBorder="1" applyAlignment="1">
      <alignment horizontal="right"/>
    </xf>
    <xf numFmtId="0" fontId="12" fillId="0" borderId="0" xfId="0" applyFont="1" applyAlignment="1">
      <alignment/>
    </xf>
    <xf numFmtId="0" fontId="19" fillId="0" borderId="0" xfId="0" applyFont="1" applyAlignment="1">
      <alignment/>
    </xf>
    <xf numFmtId="176" fontId="19" fillId="0" borderId="0" xfId="0" applyNumberFormat="1" applyFont="1" applyAlignment="1">
      <alignment/>
    </xf>
    <xf numFmtId="0" fontId="17" fillId="34" borderId="19" xfId="0" applyFont="1" applyFill="1" applyBorder="1" applyAlignment="1">
      <alignment horizontal="right"/>
    </xf>
    <xf numFmtId="0" fontId="17" fillId="34" borderId="19" xfId="0" applyFont="1" applyFill="1" applyBorder="1" applyAlignment="1">
      <alignment horizontal="left"/>
    </xf>
    <xf numFmtId="0" fontId="0" fillId="34" borderId="0" xfId="0" applyFont="1" applyFill="1" applyAlignment="1">
      <alignment/>
    </xf>
    <xf numFmtId="0" fontId="0" fillId="34" borderId="0" xfId="0" applyFont="1" applyFill="1" applyBorder="1" applyAlignment="1">
      <alignment vertical="center"/>
    </xf>
    <xf numFmtId="0" fontId="17" fillId="34" borderId="0" xfId="0" applyFont="1" applyFill="1" applyAlignment="1">
      <alignment horizontal="right"/>
    </xf>
    <xf numFmtId="1" fontId="17" fillId="34" borderId="19" xfId="0" applyNumberFormat="1" applyFont="1" applyFill="1" applyBorder="1" applyAlignment="1">
      <alignment horizontal="centerContinuous"/>
    </xf>
    <xf numFmtId="0" fontId="17" fillId="34" borderId="19" xfId="0" applyFont="1" applyFill="1" applyBorder="1" applyAlignment="1">
      <alignment horizontal="centerContinuous"/>
    </xf>
    <xf numFmtId="0" fontId="17" fillId="34" borderId="0" xfId="0" applyFont="1" applyFill="1" applyAlignment="1">
      <alignment/>
    </xf>
    <xf numFmtId="176" fontId="17" fillId="34" borderId="19" xfId="0" applyNumberFormat="1" applyFont="1" applyFill="1" applyBorder="1" applyAlignment="1">
      <alignment horizontal="centerContinuous"/>
    </xf>
    <xf numFmtId="0" fontId="17" fillId="34" borderId="0" xfId="0" applyFont="1" applyFill="1" applyAlignment="1">
      <alignment/>
    </xf>
    <xf numFmtId="0" fontId="17" fillId="34" borderId="0" xfId="0" applyFont="1" applyFill="1" applyAlignment="1">
      <alignment horizontal="left"/>
    </xf>
    <xf numFmtId="0" fontId="13" fillId="34" borderId="0" xfId="0" applyFont="1" applyFill="1" applyBorder="1" applyAlignment="1">
      <alignment vertical="center"/>
    </xf>
    <xf numFmtId="0" fontId="17" fillId="34" borderId="19" xfId="0" applyFont="1" applyFill="1" applyBorder="1" applyAlignment="1">
      <alignment/>
    </xf>
    <xf numFmtId="0" fontId="17" fillId="34" borderId="19" xfId="0" applyFont="1" applyFill="1" applyBorder="1" applyAlignment="1">
      <alignment/>
    </xf>
    <xf numFmtId="172" fontId="17" fillId="34" borderId="0" xfId="0" applyNumberFormat="1" applyFont="1" applyFill="1" applyBorder="1" applyAlignment="1">
      <alignment horizontal="right"/>
    </xf>
    <xf numFmtId="172" fontId="17" fillId="34" borderId="19" xfId="0" applyNumberFormat="1" applyFont="1" applyFill="1" applyBorder="1" applyAlignment="1">
      <alignment horizontal="right"/>
    </xf>
    <xf numFmtId="164" fontId="17" fillId="34" borderId="0" xfId="0" applyNumberFormat="1" applyFont="1" applyFill="1" applyBorder="1" applyAlignment="1">
      <alignment horizontal="right"/>
    </xf>
    <xf numFmtId="164" fontId="20" fillId="34" borderId="0" xfId="0" applyNumberFormat="1" applyFont="1" applyFill="1" applyBorder="1" applyAlignment="1">
      <alignment horizontal="right"/>
    </xf>
    <xf numFmtId="164" fontId="17" fillId="34" borderId="19" xfId="0" applyNumberFormat="1" applyFont="1" applyFill="1" applyBorder="1" applyAlignment="1">
      <alignment horizontal="right"/>
    </xf>
    <xf numFmtId="166" fontId="17" fillId="34" borderId="0" xfId="0" applyNumberFormat="1" applyFont="1" applyFill="1" applyBorder="1" applyAlignment="1">
      <alignment horizontal="right"/>
    </xf>
    <xf numFmtId="166" fontId="17" fillId="34" borderId="19" xfId="0" applyNumberFormat="1" applyFont="1" applyFill="1" applyBorder="1" applyAlignment="1">
      <alignment horizontal="right"/>
    </xf>
    <xf numFmtId="164" fontId="17" fillId="34" borderId="0" xfId="0" applyNumberFormat="1" applyFont="1" applyFill="1" applyAlignment="1">
      <alignment/>
    </xf>
    <xf numFmtId="0" fontId="17" fillId="34" borderId="0" xfId="0" applyFont="1" applyFill="1" applyBorder="1" applyAlignment="1">
      <alignment/>
    </xf>
    <xf numFmtId="0" fontId="17" fillId="34" borderId="0" xfId="0" applyFont="1" applyFill="1" applyBorder="1" applyAlignment="1">
      <alignment horizontal="right"/>
    </xf>
    <xf numFmtId="0" fontId="17" fillId="34" borderId="0" xfId="0" applyFont="1" applyFill="1" applyBorder="1" applyAlignment="1">
      <alignment horizontal="left"/>
    </xf>
    <xf numFmtId="0" fontId="17" fillId="34" borderId="0" xfId="0" applyFont="1" applyFill="1" applyBorder="1" applyAlignment="1">
      <alignment/>
    </xf>
    <xf numFmtId="164" fontId="4" fillId="34" borderId="0" xfId="0" applyNumberFormat="1" applyFont="1" applyFill="1" applyAlignment="1">
      <alignment/>
    </xf>
    <xf numFmtId="0" fontId="0" fillId="34" borderId="0" xfId="0" applyFont="1" applyFill="1" applyAlignment="1">
      <alignment/>
    </xf>
    <xf numFmtId="0" fontId="0" fillId="34" borderId="0" xfId="0" applyFont="1" applyFill="1" applyBorder="1" applyAlignment="1">
      <alignment/>
    </xf>
    <xf numFmtId="0" fontId="21" fillId="34" borderId="0" xfId="0" applyFont="1" applyFill="1" applyBorder="1" applyAlignment="1">
      <alignment vertical="center"/>
    </xf>
    <xf numFmtId="0" fontId="0" fillId="34" borderId="20" xfId="0" applyFont="1" applyFill="1" applyBorder="1" applyAlignment="1">
      <alignment vertical="center"/>
    </xf>
    <xf numFmtId="0" fontId="18" fillId="34" borderId="0" xfId="0" applyFont="1" applyFill="1" applyAlignment="1">
      <alignment/>
    </xf>
    <xf numFmtId="0" fontId="18" fillId="34" borderId="0" xfId="0" applyFont="1" applyFill="1" applyAlignment="1">
      <alignment horizontal="right"/>
    </xf>
    <xf numFmtId="0" fontId="18" fillId="34" borderId="0" xfId="0" applyFont="1" applyFill="1" applyAlignment="1">
      <alignment horizontal="left"/>
    </xf>
    <xf numFmtId="0" fontId="17" fillId="34" borderId="20" xfId="0" applyFont="1" applyFill="1" applyBorder="1" applyAlignment="1">
      <alignment/>
    </xf>
    <xf numFmtId="0" fontId="17" fillId="34" borderId="20" xfId="0" applyFont="1" applyFill="1" applyBorder="1" applyAlignment="1">
      <alignment horizontal="right"/>
    </xf>
    <xf numFmtId="0" fontId="17" fillId="34" borderId="20" xfId="0" applyFont="1" applyFill="1" applyBorder="1" applyAlignment="1">
      <alignment horizontal="left"/>
    </xf>
    <xf numFmtId="0" fontId="17" fillId="34" borderId="20" xfId="0" applyFont="1" applyFill="1" applyBorder="1" applyAlignment="1">
      <alignment/>
    </xf>
    <xf numFmtId="164" fontId="17" fillId="34" borderId="20" xfId="0" applyNumberFormat="1" applyFont="1" applyFill="1" applyBorder="1" applyAlignment="1">
      <alignment horizontal="right"/>
    </xf>
    <xf numFmtId="0" fontId="21" fillId="34" borderId="20" xfId="0" applyFont="1" applyFill="1" applyBorder="1" applyAlignment="1">
      <alignment vertical="center"/>
    </xf>
    <xf numFmtId="0" fontId="0" fillId="34" borderId="20" xfId="0" applyFont="1" applyFill="1" applyBorder="1" applyAlignment="1">
      <alignment/>
    </xf>
    <xf numFmtId="0" fontId="4" fillId="34" borderId="0" xfId="0" applyNumberFormat="1" applyFont="1" applyFill="1" applyBorder="1" applyAlignment="1">
      <alignment horizontal="right"/>
    </xf>
    <xf numFmtId="168" fontId="4" fillId="34" borderId="0" xfId="0" applyNumberFormat="1" applyFont="1" applyFill="1" applyBorder="1" applyAlignment="1">
      <alignment horizontal="right"/>
    </xf>
    <xf numFmtId="0" fontId="4" fillId="34" borderId="19" xfId="0" applyNumberFormat="1" applyFont="1" applyFill="1" applyBorder="1" applyAlignment="1">
      <alignment horizontal="right"/>
    </xf>
    <xf numFmtId="175" fontId="4" fillId="34" borderId="19" xfId="0" applyNumberFormat="1" applyFont="1" applyFill="1" applyBorder="1" applyAlignment="1">
      <alignment horizontal="right"/>
    </xf>
    <xf numFmtId="164" fontId="10" fillId="34" borderId="0" xfId="0" applyNumberFormat="1" applyFont="1" applyFill="1" applyAlignment="1">
      <alignment/>
    </xf>
    <xf numFmtId="0" fontId="10" fillId="34" borderId="0" xfId="0" applyFont="1" applyFill="1" applyBorder="1" applyAlignment="1">
      <alignment horizontal="right"/>
    </xf>
    <xf numFmtId="165" fontId="17" fillId="34" borderId="0" xfId="0" applyNumberFormat="1" applyFont="1" applyFill="1" applyBorder="1" applyAlignment="1">
      <alignment horizontal="right"/>
    </xf>
    <xf numFmtId="2" fontId="17" fillId="34" borderId="0" xfId="0" applyNumberFormat="1" applyFont="1" applyFill="1" applyBorder="1" applyAlignment="1">
      <alignment horizontal="right"/>
    </xf>
    <xf numFmtId="165" fontId="17" fillId="34" borderId="19" xfId="0" applyNumberFormat="1" applyFont="1" applyFill="1" applyBorder="1" applyAlignment="1">
      <alignment horizontal="right"/>
    </xf>
    <xf numFmtId="2" fontId="17" fillId="34" borderId="19" xfId="0" applyNumberFormat="1" applyFont="1" applyFill="1" applyBorder="1" applyAlignment="1">
      <alignment horizontal="right"/>
    </xf>
    <xf numFmtId="173" fontId="17" fillId="34" borderId="0" xfId="0" applyNumberFormat="1" applyFont="1" applyFill="1" applyBorder="1" applyAlignment="1">
      <alignment horizontal="right"/>
    </xf>
    <xf numFmtId="171" fontId="17" fillId="34" borderId="0" xfId="0" applyNumberFormat="1" applyFont="1" applyFill="1" applyBorder="1" applyAlignment="1">
      <alignment horizontal="right"/>
    </xf>
    <xf numFmtId="165" fontId="17" fillId="34" borderId="0" xfId="0" applyNumberFormat="1" applyFont="1" applyFill="1" applyBorder="1" applyAlignment="1">
      <alignment/>
    </xf>
    <xf numFmtId="165" fontId="17" fillId="34" borderId="0" xfId="0" applyNumberFormat="1" applyFont="1" applyFill="1" applyAlignment="1">
      <alignment/>
    </xf>
    <xf numFmtId="0" fontId="10" fillId="34" borderId="0" xfId="0" applyFont="1" applyFill="1" applyBorder="1" applyAlignment="1">
      <alignment/>
    </xf>
    <xf numFmtId="0" fontId="0" fillId="34" borderId="0" xfId="0" applyFont="1" applyFill="1" applyBorder="1" applyAlignment="1">
      <alignment/>
    </xf>
    <xf numFmtId="0" fontId="10" fillId="34" borderId="0" xfId="0" applyFont="1" applyFill="1" applyBorder="1" applyAlignment="1">
      <alignment/>
    </xf>
    <xf numFmtId="168" fontId="10" fillId="34" borderId="0" xfId="0" applyNumberFormat="1" applyFont="1" applyFill="1" applyBorder="1" applyAlignment="1">
      <alignment horizontal="right"/>
    </xf>
    <xf numFmtId="165" fontId="10" fillId="34" borderId="0" xfId="0" applyNumberFormat="1" applyFont="1" applyFill="1" applyBorder="1" applyAlignment="1">
      <alignment horizontal="right"/>
    </xf>
    <xf numFmtId="164" fontId="10" fillId="34" borderId="0" xfId="0" applyNumberFormat="1" applyFont="1" applyFill="1" applyBorder="1" applyAlignment="1">
      <alignment horizontal="right"/>
    </xf>
    <xf numFmtId="166" fontId="10" fillId="34" borderId="0" xfId="0" applyNumberFormat="1" applyFont="1" applyFill="1" applyBorder="1" applyAlignment="1">
      <alignment horizontal="right"/>
    </xf>
    <xf numFmtId="164" fontId="10" fillId="34" borderId="0" xfId="0" applyNumberFormat="1" applyFont="1" applyFill="1" applyBorder="1" applyAlignment="1">
      <alignment/>
    </xf>
    <xf numFmtId="164" fontId="25" fillId="34" borderId="0" xfId="0" applyNumberFormat="1" applyFont="1" applyFill="1" applyBorder="1" applyAlignment="1">
      <alignment horizontal="right"/>
    </xf>
    <xf numFmtId="0" fontId="4" fillId="34" borderId="21" xfId="0" applyFont="1" applyFill="1" applyBorder="1" applyAlignment="1">
      <alignment horizontal="right"/>
    </xf>
    <xf numFmtId="0" fontId="4" fillId="34" borderId="19" xfId="0" applyFont="1" applyFill="1" applyBorder="1" applyAlignment="1">
      <alignment horizontal="right"/>
    </xf>
    <xf numFmtId="176" fontId="4" fillId="34" borderId="19" xfId="0" applyNumberFormat="1" applyFont="1" applyFill="1" applyBorder="1" applyAlignment="1">
      <alignment horizontal="right"/>
    </xf>
    <xf numFmtId="2" fontId="17" fillId="34" borderId="0" xfId="0" applyNumberFormat="1" applyFont="1" applyFill="1" applyAlignment="1">
      <alignment/>
    </xf>
    <xf numFmtId="2" fontId="17" fillId="34" borderId="0" xfId="0" applyNumberFormat="1" applyFont="1" applyFill="1" applyBorder="1" applyAlignment="1">
      <alignment/>
    </xf>
    <xf numFmtId="2" fontId="17" fillId="34" borderId="19" xfId="0" applyNumberFormat="1" applyFont="1" applyFill="1" applyBorder="1" applyAlignment="1">
      <alignment/>
    </xf>
    <xf numFmtId="174" fontId="17" fillId="34" borderId="0" xfId="0" applyNumberFormat="1" applyFont="1" applyFill="1" applyBorder="1" applyAlignment="1">
      <alignment horizontal="right"/>
    </xf>
    <xf numFmtId="174" fontId="17" fillId="34" borderId="0" xfId="0" applyNumberFormat="1" applyFont="1" applyFill="1" applyBorder="1" applyAlignment="1">
      <alignment/>
    </xf>
    <xf numFmtId="174" fontId="17" fillId="34" borderId="19" xfId="0" applyNumberFormat="1" applyFont="1" applyFill="1" applyBorder="1" applyAlignment="1">
      <alignment horizontal="right"/>
    </xf>
    <xf numFmtId="174" fontId="17" fillId="34" borderId="19" xfId="0" applyNumberFormat="1" applyFont="1" applyFill="1" applyBorder="1" applyAlignment="1">
      <alignment/>
    </xf>
    <xf numFmtId="180" fontId="17" fillId="34" borderId="0" xfId="0" applyNumberFormat="1" applyFont="1" applyFill="1" applyBorder="1" applyAlignment="1">
      <alignment horizontal="right"/>
    </xf>
    <xf numFmtId="180" fontId="17" fillId="34" borderId="0" xfId="0" applyNumberFormat="1" applyFont="1" applyFill="1" applyBorder="1" applyAlignment="1">
      <alignment/>
    </xf>
    <xf numFmtId="49" fontId="4" fillId="34" borderId="19" xfId="0" applyNumberFormat="1" applyFont="1" applyFill="1" applyBorder="1" applyAlignment="1">
      <alignment horizontal="right"/>
    </xf>
    <xf numFmtId="49" fontId="4" fillId="34" borderId="21" xfId="0" applyNumberFormat="1" applyFont="1" applyFill="1" applyBorder="1" applyAlignment="1">
      <alignment horizontal="right"/>
    </xf>
    <xf numFmtId="49" fontId="4" fillId="34" borderId="0" xfId="0" applyNumberFormat="1" applyFont="1" applyFill="1" applyBorder="1" applyAlignment="1">
      <alignment horizontal="right"/>
    </xf>
    <xf numFmtId="49" fontId="4" fillId="34" borderId="19" xfId="0" applyNumberFormat="1" applyFont="1" applyFill="1" applyBorder="1" applyAlignment="1">
      <alignment/>
    </xf>
    <xf numFmtId="1" fontId="17" fillId="34" borderId="0" xfId="0" applyNumberFormat="1" applyFont="1" applyFill="1" applyBorder="1" applyAlignment="1">
      <alignment horizontal="center"/>
    </xf>
    <xf numFmtId="0" fontId="17" fillId="34" borderId="0" xfId="0" applyFont="1" applyFill="1" applyBorder="1" applyAlignment="1">
      <alignment horizontal="centerContinuous"/>
    </xf>
    <xf numFmtId="3" fontId="10" fillId="34" borderId="0" xfId="0" applyNumberFormat="1" applyFont="1" applyFill="1" applyAlignment="1">
      <alignment/>
    </xf>
    <xf numFmtId="49" fontId="4" fillId="34" borderId="0" xfId="0" applyNumberFormat="1" applyFont="1" applyFill="1" applyBorder="1" applyAlignment="1">
      <alignment/>
    </xf>
    <xf numFmtId="0" fontId="4" fillId="34" borderId="0" xfId="0" applyFont="1" applyFill="1" applyBorder="1" applyAlignment="1">
      <alignment/>
    </xf>
    <xf numFmtId="0" fontId="4" fillId="34" borderId="19" xfId="0" applyFont="1" applyFill="1" applyBorder="1" applyAlignment="1">
      <alignment/>
    </xf>
    <xf numFmtId="0" fontId="0" fillId="34" borderId="0" xfId="0" applyFont="1" applyFill="1" applyBorder="1" applyAlignment="1">
      <alignment horizontal="right"/>
    </xf>
    <xf numFmtId="0" fontId="0" fillId="34" borderId="20" xfId="0" applyFont="1" applyFill="1" applyBorder="1" applyAlignment="1">
      <alignment horizontal="right"/>
    </xf>
    <xf numFmtId="165" fontId="17" fillId="0" borderId="0" xfId="0" applyNumberFormat="1" applyFont="1" applyAlignment="1">
      <alignment/>
    </xf>
    <xf numFmtId="164" fontId="17" fillId="0" borderId="0" xfId="0" applyNumberFormat="1" applyFont="1" applyAlignment="1">
      <alignment/>
    </xf>
    <xf numFmtId="166" fontId="17" fillId="0" borderId="0" xfId="0" applyNumberFormat="1" applyFont="1" applyAlignment="1">
      <alignment/>
    </xf>
    <xf numFmtId="165" fontId="20" fillId="0" borderId="0" xfId="0" applyNumberFormat="1" applyFont="1" applyAlignment="1">
      <alignment/>
    </xf>
    <xf numFmtId="166" fontId="20" fillId="0" borderId="0" xfId="0" applyNumberFormat="1" applyFont="1" applyAlignment="1">
      <alignment/>
    </xf>
    <xf numFmtId="0" fontId="20" fillId="0" borderId="0" xfId="0" applyFont="1" applyAlignment="1">
      <alignment/>
    </xf>
    <xf numFmtId="178" fontId="20" fillId="0" borderId="0" xfId="0" applyNumberFormat="1" applyFont="1" applyAlignment="1">
      <alignment/>
    </xf>
    <xf numFmtId="179" fontId="20" fillId="0" borderId="0" xfId="0" applyNumberFormat="1" applyFont="1" applyAlignment="1">
      <alignment/>
    </xf>
    <xf numFmtId="164" fontId="20" fillId="0" borderId="0" xfId="0" applyNumberFormat="1" applyFont="1" applyAlignment="1">
      <alignment/>
    </xf>
    <xf numFmtId="177" fontId="20" fillId="0" borderId="0" xfId="0" applyNumberFormat="1" applyFont="1" applyAlignment="1">
      <alignment/>
    </xf>
    <xf numFmtId="0" fontId="10" fillId="0" borderId="0" xfId="0" applyFont="1" applyFill="1" applyAlignment="1">
      <alignment/>
    </xf>
    <xf numFmtId="0" fontId="0" fillId="0" borderId="0" xfId="0" applyFont="1" applyFill="1" applyAlignment="1">
      <alignment/>
    </xf>
    <xf numFmtId="0" fontId="0" fillId="0" borderId="0" xfId="0" applyFont="1" applyFill="1" applyBorder="1" applyAlignment="1">
      <alignment/>
    </xf>
    <xf numFmtId="0" fontId="17" fillId="0" borderId="0" xfId="0" applyFont="1" applyFill="1" applyBorder="1" applyAlignment="1">
      <alignment horizontal="right"/>
    </xf>
    <xf numFmtId="0" fontId="17" fillId="0" borderId="0" xfId="0" applyFont="1" applyFill="1" applyBorder="1" applyAlignment="1">
      <alignment horizontal="left"/>
    </xf>
    <xf numFmtId="0" fontId="17" fillId="0" borderId="0" xfId="0" applyFont="1" applyFill="1" applyBorder="1" applyAlignment="1">
      <alignment/>
    </xf>
    <xf numFmtId="164" fontId="17" fillId="0" borderId="0" xfId="0" applyNumberFormat="1" applyFont="1" applyFill="1" applyBorder="1" applyAlignment="1">
      <alignment horizontal="right"/>
    </xf>
    <xf numFmtId="9" fontId="17" fillId="34" borderId="0" xfId="61" applyFont="1" applyFill="1" applyBorder="1" applyAlignment="1">
      <alignment horizontal="right"/>
    </xf>
    <xf numFmtId="9" fontId="17" fillId="34" borderId="0" xfId="61" applyFont="1" applyFill="1" applyAlignment="1">
      <alignment/>
    </xf>
    <xf numFmtId="169" fontId="17" fillId="34" borderId="0" xfId="0" applyNumberFormat="1" applyFont="1" applyFill="1" applyBorder="1" applyAlignment="1">
      <alignment horizontal="right"/>
    </xf>
    <xf numFmtId="183" fontId="17" fillId="34" borderId="0" xfId="0" applyNumberFormat="1" applyFont="1" applyFill="1" applyBorder="1" applyAlignment="1">
      <alignment horizontal="right"/>
    </xf>
    <xf numFmtId="0" fontId="28" fillId="0" borderId="0" xfId="0" applyFont="1" applyAlignment="1">
      <alignment horizontal="left"/>
    </xf>
    <xf numFmtId="0" fontId="29" fillId="0" borderId="19" xfId="0" applyFont="1" applyBorder="1" applyAlignment="1">
      <alignment horizontal="left"/>
    </xf>
    <xf numFmtId="0" fontId="29" fillId="0" borderId="0" xfId="0" applyFont="1" applyAlignment="1">
      <alignment/>
    </xf>
    <xf numFmtId="0" fontId="30" fillId="0" borderId="0" xfId="0" applyFont="1" applyAlignment="1">
      <alignment/>
    </xf>
    <xf numFmtId="0" fontId="31" fillId="0" borderId="18" xfId="0" applyFont="1" applyFill="1" applyBorder="1" applyAlignment="1">
      <alignment horizontal="left" vertical="center"/>
    </xf>
    <xf numFmtId="0" fontId="30" fillId="0" borderId="19" xfId="0" applyFont="1" applyBorder="1" applyAlignment="1">
      <alignment horizontal="left"/>
    </xf>
    <xf numFmtId="0" fontId="30" fillId="0" borderId="18" xfId="0" applyFont="1" applyFill="1" applyBorder="1" applyAlignment="1">
      <alignment vertical="center"/>
    </xf>
    <xf numFmtId="0" fontId="30" fillId="0" borderId="18" xfId="0" applyFont="1" applyFill="1" applyBorder="1" applyAlignment="1">
      <alignment/>
    </xf>
    <xf numFmtId="0" fontId="30" fillId="0" borderId="0" xfId="0" applyFont="1" applyAlignment="1">
      <alignment horizontal="left" wrapText="1"/>
    </xf>
    <xf numFmtId="0" fontId="33" fillId="0" borderId="0" xfId="0" applyFont="1" applyAlignment="1">
      <alignment horizontal="left" wrapText="1"/>
    </xf>
    <xf numFmtId="165" fontId="34" fillId="0" borderId="22" xfId="0" applyNumberFormat="1" applyFont="1" applyBorder="1" applyAlignment="1">
      <alignment horizontal="centerContinuous" wrapText="1"/>
    </xf>
    <xf numFmtId="165" fontId="34" fillId="0" borderId="0" xfId="0" applyNumberFormat="1" applyFont="1" applyAlignment="1">
      <alignment horizontal="centerContinuous" wrapText="1"/>
    </xf>
    <xf numFmtId="165" fontId="34" fillId="0" borderId="23" xfId="0" applyNumberFormat="1" applyFont="1" applyBorder="1" applyAlignment="1">
      <alignment horizontal="centerContinuous" wrapText="1"/>
    </xf>
    <xf numFmtId="164" fontId="34" fillId="0" borderId="0" xfId="0" applyNumberFormat="1" applyFont="1" applyAlignment="1">
      <alignment horizontal="centerContinuous"/>
    </xf>
    <xf numFmtId="164" fontId="33" fillId="0" borderId="0" xfId="0" applyNumberFormat="1" applyFont="1" applyAlignment="1">
      <alignment horizontal="centerContinuous" wrapText="1"/>
    </xf>
    <xf numFmtId="164" fontId="33" fillId="0" borderId="23" xfId="0" applyNumberFormat="1" applyFont="1" applyBorder="1" applyAlignment="1">
      <alignment horizontal="centerContinuous" wrapText="1"/>
    </xf>
    <xf numFmtId="164" fontId="34" fillId="0" borderId="0" xfId="0" applyNumberFormat="1" applyFont="1" applyAlignment="1">
      <alignment horizontal="centerContinuous" wrapText="1"/>
    </xf>
    <xf numFmtId="164" fontId="34" fillId="0" borderId="23" xfId="0" applyNumberFormat="1" applyFont="1" applyBorder="1" applyAlignment="1">
      <alignment horizontal="centerContinuous" wrapText="1"/>
    </xf>
    <xf numFmtId="165" fontId="34" fillId="0" borderId="0" xfId="0" applyNumberFormat="1" applyFont="1" applyAlignment="1">
      <alignment horizontal="centerContinuous"/>
    </xf>
    <xf numFmtId="165" fontId="34" fillId="0" borderId="0" xfId="0" applyNumberFormat="1" applyFont="1" applyBorder="1" applyAlignment="1">
      <alignment horizontal="centerContinuous" wrapText="1"/>
    </xf>
    <xf numFmtId="166" fontId="34" fillId="0" borderId="0" xfId="0" applyNumberFormat="1" applyFont="1" applyAlignment="1">
      <alignment horizontal="centerContinuous"/>
    </xf>
    <xf numFmtId="166" fontId="34" fillId="0" borderId="0" xfId="0" applyNumberFormat="1" applyFont="1" applyAlignment="1">
      <alignment horizontal="centerContinuous" wrapText="1"/>
    </xf>
    <xf numFmtId="166" fontId="34" fillId="0" borderId="23" xfId="0" applyNumberFormat="1" applyFont="1" applyBorder="1" applyAlignment="1">
      <alignment horizontal="centerContinuous" wrapText="1"/>
    </xf>
    <xf numFmtId="164" fontId="35" fillId="0" borderId="0" xfId="0" applyNumberFormat="1" applyFont="1" applyAlignment="1">
      <alignment wrapText="1"/>
    </xf>
    <xf numFmtId="164" fontId="32" fillId="0" borderId="0" xfId="0" applyNumberFormat="1" applyFont="1" applyAlignment="1">
      <alignment wrapText="1"/>
    </xf>
    <xf numFmtId="0" fontId="33" fillId="0" borderId="0" xfId="0" applyFont="1" applyAlignment="1">
      <alignment wrapText="1"/>
    </xf>
    <xf numFmtId="0" fontId="36" fillId="0" borderId="10" xfId="0" applyFont="1" applyBorder="1" applyAlignment="1">
      <alignment horizontal="left" wrapText="1"/>
    </xf>
    <xf numFmtId="165" fontId="33" fillId="0" borderId="16" xfId="0" applyNumberFormat="1" applyFont="1" applyBorder="1" applyAlignment="1">
      <alignment horizontal="right" wrapText="1"/>
    </xf>
    <xf numFmtId="165" fontId="33" fillId="0" borderId="10" xfId="0" applyNumberFormat="1" applyFont="1" applyBorder="1" applyAlignment="1">
      <alignment horizontal="right" wrapText="1"/>
    </xf>
    <xf numFmtId="165" fontId="33" fillId="0" borderId="24" xfId="0" applyNumberFormat="1" applyFont="1" applyBorder="1" applyAlignment="1">
      <alignment horizontal="right" wrapText="1"/>
    </xf>
    <xf numFmtId="164" fontId="33" fillId="0" borderId="16" xfId="0" applyNumberFormat="1" applyFont="1" applyBorder="1" applyAlignment="1">
      <alignment horizontal="right" wrapText="1"/>
    </xf>
    <xf numFmtId="164" fontId="33" fillId="0" borderId="10" xfId="0" applyNumberFormat="1" applyFont="1" applyBorder="1" applyAlignment="1">
      <alignment horizontal="right" wrapText="1"/>
    </xf>
    <xf numFmtId="164" fontId="33" fillId="0" borderId="24" xfId="0" applyNumberFormat="1" applyFont="1" applyBorder="1" applyAlignment="1">
      <alignment horizontal="right" wrapText="1"/>
    </xf>
    <xf numFmtId="166" fontId="33" fillId="0" borderId="16" xfId="0" applyNumberFormat="1" applyFont="1" applyBorder="1" applyAlignment="1">
      <alignment horizontal="right" wrapText="1"/>
    </xf>
    <xf numFmtId="166" fontId="33" fillId="0" borderId="10" xfId="0" applyNumberFormat="1" applyFont="1" applyBorder="1" applyAlignment="1">
      <alignment horizontal="right" wrapText="1"/>
    </xf>
    <xf numFmtId="166" fontId="33" fillId="0" borderId="24" xfId="0" applyNumberFormat="1" applyFont="1" applyBorder="1" applyAlignment="1">
      <alignment horizontal="right" wrapText="1"/>
    </xf>
    <xf numFmtId="0" fontId="33" fillId="0" borderId="10" xfId="0" applyFont="1" applyBorder="1" applyAlignment="1">
      <alignment horizontal="right" wrapText="1"/>
    </xf>
    <xf numFmtId="174" fontId="37" fillId="0" borderId="25" xfId="0" applyNumberFormat="1" applyFont="1" applyBorder="1" applyAlignment="1">
      <alignment horizontal="right" wrapText="1"/>
    </xf>
    <xf numFmtId="164" fontId="37" fillId="0" borderId="25" xfId="0" applyNumberFormat="1" applyFont="1" applyBorder="1" applyAlignment="1">
      <alignment horizontal="right" wrapText="1"/>
    </xf>
    <xf numFmtId="0" fontId="30" fillId="0" borderId="0" xfId="0" applyFont="1" applyAlignment="1">
      <alignment horizontal="left"/>
    </xf>
    <xf numFmtId="0" fontId="20" fillId="0" borderId="0" xfId="0" applyFont="1" applyAlignment="1">
      <alignment horizontal="left"/>
    </xf>
    <xf numFmtId="164" fontId="20" fillId="0" borderId="0" xfId="0" applyNumberFormat="1" applyFont="1" applyFill="1" applyAlignment="1">
      <alignment/>
    </xf>
    <xf numFmtId="176" fontId="20" fillId="0" borderId="0" xfId="0" applyNumberFormat="1" applyFont="1" applyAlignment="1">
      <alignment horizontal="left"/>
    </xf>
    <xf numFmtId="1" fontId="30" fillId="0" borderId="0" xfId="0" applyNumberFormat="1" applyFont="1" applyAlignment="1">
      <alignment horizontal="left"/>
    </xf>
    <xf numFmtId="174" fontId="20" fillId="0" borderId="0" xfId="0" applyNumberFormat="1" applyFont="1" applyAlignment="1">
      <alignment horizontal="left"/>
    </xf>
    <xf numFmtId="174" fontId="30" fillId="0" borderId="0" xfId="0" applyNumberFormat="1" applyFont="1" applyAlignment="1">
      <alignment/>
    </xf>
    <xf numFmtId="166" fontId="20" fillId="0" borderId="0" xfId="0" applyNumberFormat="1" applyFont="1" applyFill="1" applyAlignment="1">
      <alignment/>
    </xf>
    <xf numFmtId="165" fontId="29" fillId="0" borderId="0" xfId="0" applyNumberFormat="1" applyFont="1" applyAlignment="1">
      <alignment/>
    </xf>
    <xf numFmtId="165" fontId="30" fillId="0" borderId="18" xfId="0" applyNumberFormat="1" applyFont="1" applyFill="1" applyBorder="1" applyAlignment="1">
      <alignment vertical="center"/>
    </xf>
    <xf numFmtId="165" fontId="30" fillId="0" borderId="0" xfId="0" applyNumberFormat="1" applyFont="1" applyAlignment="1">
      <alignment/>
    </xf>
    <xf numFmtId="164" fontId="30" fillId="0" borderId="0" xfId="0" applyNumberFormat="1" applyFont="1" applyAlignment="1">
      <alignment/>
    </xf>
    <xf numFmtId="164" fontId="30" fillId="0" borderId="18" xfId="0" applyNumberFormat="1" applyFont="1" applyFill="1" applyBorder="1" applyAlignment="1">
      <alignment/>
    </xf>
    <xf numFmtId="10" fontId="20" fillId="0" borderId="0" xfId="0" applyNumberFormat="1" applyFont="1" applyAlignment="1">
      <alignment/>
    </xf>
    <xf numFmtId="182" fontId="30" fillId="0" borderId="0" xfId="0" applyNumberFormat="1" applyFont="1" applyAlignment="1">
      <alignment horizontal="left"/>
    </xf>
    <xf numFmtId="182" fontId="20" fillId="0" borderId="0" xfId="0" applyNumberFormat="1" applyFont="1" applyAlignment="1">
      <alignment horizontal="left"/>
    </xf>
    <xf numFmtId="182" fontId="20" fillId="0" borderId="0" xfId="61" applyNumberFormat="1" applyFont="1" applyAlignment="1">
      <alignment/>
    </xf>
    <xf numFmtId="182" fontId="30" fillId="0" borderId="0" xfId="0" applyNumberFormat="1" applyFont="1" applyAlignment="1">
      <alignment/>
    </xf>
    <xf numFmtId="0" fontId="30" fillId="0" borderId="0" xfId="0" applyFont="1" applyFill="1" applyAlignment="1">
      <alignment horizontal="left"/>
    </xf>
    <xf numFmtId="174" fontId="20" fillId="0" borderId="0" xfId="0" applyNumberFormat="1" applyFont="1" applyFill="1" applyAlignment="1">
      <alignment horizontal="left"/>
    </xf>
    <xf numFmtId="174" fontId="20" fillId="0" borderId="0" xfId="0" applyNumberFormat="1" applyFont="1" applyFill="1" applyAlignment="1">
      <alignment horizontal="right"/>
    </xf>
    <xf numFmtId="164" fontId="20" fillId="0" borderId="0" xfId="0" applyNumberFormat="1" applyFont="1" applyFill="1" applyAlignment="1">
      <alignment horizontal="right"/>
    </xf>
    <xf numFmtId="0" fontId="30" fillId="0" borderId="0" xfId="0" applyFont="1" applyFill="1" applyAlignment="1">
      <alignment/>
    </xf>
    <xf numFmtId="0" fontId="20" fillId="0" borderId="0" xfId="0" applyFont="1" applyFill="1" applyAlignment="1">
      <alignment horizontal="left"/>
    </xf>
    <xf numFmtId="182" fontId="17" fillId="0" borderId="0" xfId="61" applyNumberFormat="1" applyFont="1" applyAlignment="1">
      <alignment/>
    </xf>
    <xf numFmtId="0" fontId="0" fillId="34" borderId="26" xfId="0" applyFont="1" applyFill="1" applyBorder="1" applyAlignment="1">
      <alignment vertical="center"/>
    </xf>
    <xf numFmtId="0" fontId="1" fillId="0" borderId="20" xfId="0" applyFont="1" applyFill="1" applyBorder="1" applyAlignment="1">
      <alignment vertical="center"/>
    </xf>
    <xf numFmtId="0" fontId="1" fillId="34" borderId="20" xfId="0" applyFont="1" applyFill="1" applyBorder="1" applyAlignment="1">
      <alignment vertical="center"/>
    </xf>
    <xf numFmtId="164" fontId="34" fillId="0" borderId="0" xfId="0" applyNumberFormat="1" applyFont="1" applyAlignment="1">
      <alignment horizontal="left"/>
    </xf>
    <xf numFmtId="0" fontId="30" fillId="0" borderId="0" xfId="0" applyFont="1" applyAlignment="1">
      <alignment horizontal="right"/>
    </xf>
    <xf numFmtId="0" fontId="20" fillId="0" borderId="0" xfId="0" applyFont="1" applyAlignment="1">
      <alignment horizontal="right"/>
    </xf>
    <xf numFmtId="174" fontId="40" fillId="0" borderId="0" xfId="0" applyNumberFormat="1" applyFont="1" applyBorder="1" applyAlignment="1">
      <alignment horizontal="right"/>
    </xf>
    <xf numFmtId="174" fontId="40" fillId="0" borderId="0" xfId="0" applyNumberFormat="1" applyFont="1" applyBorder="1" applyAlignment="1">
      <alignment/>
    </xf>
    <xf numFmtId="165" fontId="17" fillId="0" borderId="22" xfId="0" applyNumberFormat="1" applyFont="1" applyBorder="1" applyAlignment="1">
      <alignment/>
    </xf>
    <xf numFmtId="3" fontId="10" fillId="34" borderId="0" xfId="0" applyNumberFormat="1" applyFont="1" applyFill="1" applyAlignment="1">
      <alignment horizontal="right"/>
    </xf>
    <xf numFmtId="169" fontId="17" fillId="34" borderId="19" xfId="0" applyNumberFormat="1" applyFont="1" applyFill="1" applyBorder="1" applyAlignment="1">
      <alignment horizontal="right"/>
    </xf>
    <xf numFmtId="179" fontId="17" fillId="34" borderId="0" xfId="0" applyNumberFormat="1" applyFont="1" applyFill="1" applyBorder="1" applyAlignment="1">
      <alignment horizontal="right"/>
    </xf>
    <xf numFmtId="179" fontId="17" fillId="34" borderId="19" xfId="0" applyNumberFormat="1" applyFont="1" applyFill="1" applyBorder="1" applyAlignment="1">
      <alignment horizontal="right"/>
    </xf>
    <xf numFmtId="170" fontId="17" fillId="34" borderId="0" xfId="0" applyNumberFormat="1" applyFont="1" applyFill="1" applyBorder="1" applyAlignment="1">
      <alignment horizontal="right"/>
    </xf>
    <xf numFmtId="170" fontId="17" fillId="34" borderId="19" xfId="0" applyNumberFormat="1" applyFont="1" applyFill="1" applyBorder="1" applyAlignment="1">
      <alignment horizontal="right"/>
    </xf>
    <xf numFmtId="179" fontId="17" fillId="34" borderId="20" xfId="0" applyNumberFormat="1" applyFont="1" applyFill="1" applyBorder="1" applyAlignment="1">
      <alignment horizontal="right"/>
    </xf>
    <xf numFmtId="181" fontId="17" fillId="34" borderId="0" xfId="0" applyNumberFormat="1" applyFont="1" applyFill="1" applyBorder="1" applyAlignment="1">
      <alignment horizontal="right"/>
    </xf>
    <xf numFmtId="181" fontId="17" fillId="34" borderId="19" xfId="0" applyNumberFormat="1" applyFont="1" applyFill="1" applyBorder="1" applyAlignment="1">
      <alignment horizontal="right"/>
    </xf>
    <xf numFmtId="165" fontId="17" fillId="0" borderId="0" xfId="0" applyNumberFormat="1" applyFont="1" applyBorder="1" applyAlignment="1">
      <alignment/>
    </xf>
    <xf numFmtId="0" fontId="41" fillId="0" borderId="0" xfId="0" applyFont="1" applyFill="1" applyAlignment="1">
      <alignment/>
    </xf>
    <xf numFmtId="165" fontId="17" fillId="0" borderId="22" xfId="0" applyNumberFormat="1" applyFont="1" applyBorder="1" applyAlignment="1">
      <alignment horizontal="right"/>
    </xf>
    <xf numFmtId="174" fontId="40" fillId="0" borderId="0" xfId="0" applyNumberFormat="1" applyFont="1" applyFill="1" applyBorder="1" applyAlignment="1">
      <alignment/>
    </xf>
    <xf numFmtId="0" fontId="42" fillId="0" borderId="0" xfId="0" applyFont="1" applyAlignment="1">
      <alignment/>
    </xf>
    <xf numFmtId="165" fontId="17" fillId="0" borderId="22" xfId="0" applyNumberFormat="1" applyFont="1" applyFill="1" applyBorder="1" applyAlignment="1">
      <alignment/>
    </xf>
    <xf numFmtId="0" fontId="17" fillId="0" borderId="0" xfId="0" applyFont="1" applyAlignment="1">
      <alignment/>
    </xf>
    <xf numFmtId="0" fontId="1" fillId="0" borderId="0" xfId="0" applyFont="1" applyAlignment="1">
      <alignment/>
    </xf>
    <xf numFmtId="165" fontId="17" fillId="0" borderId="27" xfId="0" applyNumberFormat="1" applyFont="1" applyBorder="1" applyAlignment="1">
      <alignment/>
    </xf>
    <xf numFmtId="187" fontId="17" fillId="34" borderId="0" xfId="0" applyNumberFormat="1" applyFont="1" applyFill="1" applyBorder="1" applyAlignment="1">
      <alignment horizontal="right"/>
    </xf>
    <xf numFmtId="180" fontId="17" fillId="34" borderId="20" xfId="0" applyNumberFormat="1" applyFont="1" applyFill="1" applyBorder="1" applyAlignment="1">
      <alignment/>
    </xf>
    <xf numFmtId="180" fontId="17" fillId="34" borderId="20" xfId="0" applyNumberFormat="1" applyFont="1" applyFill="1" applyBorder="1" applyAlignment="1">
      <alignment horizontal="right"/>
    </xf>
    <xf numFmtId="183" fontId="17" fillId="34" borderId="20" xfId="0" applyNumberFormat="1" applyFont="1" applyFill="1" applyBorder="1" applyAlignment="1">
      <alignment horizontal="right"/>
    </xf>
    <xf numFmtId="166" fontId="17" fillId="34" borderId="20" xfId="0" applyNumberFormat="1" applyFont="1" applyFill="1" applyBorder="1" applyAlignment="1">
      <alignment horizontal="right"/>
    </xf>
    <xf numFmtId="0" fontId="0" fillId="0" borderId="0" xfId="0" applyFont="1" applyAlignment="1">
      <alignment/>
    </xf>
    <xf numFmtId="0" fontId="17" fillId="0" borderId="0" xfId="0" applyFont="1" applyFill="1" applyAlignment="1">
      <alignment/>
    </xf>
    <xf numFmtId="165" fontId="10" fillId="0" borderId="0" xfId="0" applyNumberFormat="1" applyFont="1" applyFill="1" applyBorder="1" applyAlignment="1">
      <alignment horizontal="right"/>
    </xf>
    <xf numFmtId="0" fontId="1" fillId="34" borderId="20" xfId="0" applyFont="1" applyFill="1" applyBorder="1" applyAlignment="1">
      <alignment horizontal="right"/>
    </xf>
    <xf numFmtId="184" fontId="17" fillId="34" borderId="0" xfId="0" applyNumberFormat="1" applyFont="1" applyFill="1" applyBorder="1" applyAlignment="1">
      <alignment horizontal="right"/>
    </xf>
    <xf numFmtId="1" fontId="17" fillId="34" borderId="19" xfId="0" applyNumberFormat="1" applyFont="1" applyFill="1" applyBorder="1" applyAlignment="1">
      <alignment horizontal="center"/>
    </xf>
    <xf numFmtId="0" fontId="38" fillId="0" borderId="0" xfId="54" applyAlignment="1" applyProtection="1">
      <alignment/>
      <protection/>
    </xf>
    <xf numFmtId="0" fontId="0" fillId="0" borderId="0" xfId="0" applyNumberFormat="1" applyAlignment="1">
      <alignment/>
    </xf>
    <xf numFmtId="0" fontId="42" fillId="35" borderId="0" xfId="58" applyFont="1" applyFill="1">
      <alignment/>
      <protection/>
    </xf>
    <xf numFmtId="0" fontId="0" fillId="35" borderId="0" xfId="58" applyFill="1">
      <alignment/>
      <protection/>
    </xf>
    <xf numFmtId="0" fontId="44" fillId="35" borderId="0" xfId="58" applyFont="1" applyFill="1">
      <alignment/>
      <protection/>
    </xf>
    <xf numFmtId="49" fontId="4" fillId="34" borderId="19" xfId="0" applyNumberFormat="1" applyFont="1" applyFill="1" applyBorder="1" applyAlignment="1">
      <alignment horizontal="right"/>
    </xf>
    <xf numFmtId="184" fontId="17" fillId="34" borderId="19" xfId="0" applyNumberFormat="1" applyFont="1" applyFill="1" applyBorder="1" applyAlignment="1">
      <alignment horizontal="right"/>
    </xf>
    <xf numFmtId="0" fontId="0" fillId="34" borderId="0" xfId="0" applyFont="1" applyFill="1" applyAlignment="1">
      <alignment/>
    </xf>
    <xf numFmtId="182" fontId="0" fillId="34" borderId="0" xfId="61" applyNumberFormat="1" applyFont="1" applyFill="1" applyBorder="1" applyAlignment="1">
      <alignment/>
    </xf>
    <xf numFmtId="0" fontId="0" fillId="0" borderId="0" xfId="0" applyAlignment="1">
      <alignment horizontal="right"/>
    </xf>
    <xf numFmtId="0" fontId="0" fillId="0" borderId="0" xfId="0" applyFont="1" applyFill="1" applyBorder="1" applyAlignment="1">
      <alignment horizontal="left"/>
    </xf>
    <xf numFmtId="196" fontId="17" fillId="0" borderId="0" xfId="0" applyNumberFormat="1" applyFont="1" applyFill="1" applyBorder="1" applyAlignment="1">
      <alignment horizontal="right"/>
    </xf>
    <xf numFmtId="184" fontId="17" fillId="0" borderId="23" xfId="0" applyNumberFormat="1" applyFont="1" applyFill="1" applyBorder="1" applyAlignment="1">
      <alignment horizontal="right"/>
    </xf>
    <xf numFmtId="184" fontId="17" fillId="0" borderId="0" xfId="0" applyNumberFormat="1" applyFont="1" applyBorder="1" applyAlignment="1">
      <alignment horizontal="right"/>
    </xf>
    <xf numFmtId="184" fontId="17" fillId="0" borderId="0" xfId="0" applyNumberFormat="1" applyFont="1" applyFill="1" applyBorder="1" applyAlignment="1">
      <alignment horizontal="right"/>
    </xf>
    <xf numFmtId="166" fontId="17" fillId="0" borderId="0" xfId="0" applyNumberFormat="1" applyFont="1" applyFill="1" applyAlignment="1">
      <alignment/>
    </xf>
    <xf numFmtId="166" fontId="17" fillId="0" borderId="0" xfId="0" applyNumberFormat="1" applyFont="1" applyFill="1" applyBorder="1" applyAlignment="1">
      <alignment/>
    </xf>
    <xf numFmtId="184" fontId="17" fillId="0" borderId="27" xfId="0" applyNumberFormat="1" applyFont="1" applyFill="1" applyBorder="1" applyAlignment="1">
      <alignment horizontal="right"/>
    </xf>
    <xf numFmtId="184" fontId="17" fillId="0" borderId="0" xfId="0" applyNumberFormat="1" applyFont="1" applyFill="1" applyAlignment="1">
      <alignment horizontal="right"/>
    </xf>
    <xf numFmtId="165" fontId="17" fillId="0" borderId="0" xfId="0" applyNumberFormat="1" applyFont="1" applyFill="1" applyBorder="1" applyAlignment="1">
      <alignment/>
    </xf>
    <xf numFmtId="165" fontId="17" fillId="0" borderId="0" xfId="0" applyNumberFormat="1" applyFont="1" applyFill="1" applyAlignment="1">
      <alignment/>
    </xf>
    <xf numFmtId="165" fontId="17" fillId="0" borderId="0" xfId="0" applyNumberFormat="1" applyFont="1" applyFill="1" applyAlignment="1">
      <alignment horizontal="right"/>
    </xf>
    <xf numFmtId="164" fontId="17" fillId="0" borderId="0" xfId="0" applyNumberFormat="1" applyFont="1" applyFill="1" applyBorder="1" applyAlignment="1">
      <alignment/>
    </xf>
    <xf numFmtId="164" fontId="17" fillId="0" borderId="0" xfId="0" applyNumberFormat="1" applyFont="1" applyFill="1" applyAlignment="1">
      <alignment/>
    </xf>
    <xf numFmtId="166" fontId="17" fillId="0" borderId="23" xfId="0" applyNumberFormat="1" applyFont="1" applyFill="1" applyBorder="1" applyAlignment="1">
      <alignment/>
    </xf>
    <xf numFmtId="0" fontId="17" fillId="0" borderId="0" xfId="0" applyFont="1" applyFill="1" applyBorder="1" applyAlignment="1">
      <alignment/>
    </xf>
    <xf numFmtId="0" fontId="0" fillId="0" borderId="0" xfId="0" applyFont="1" applyFill="1" applyAlignment="1">
      <alignment/>
    </xf>
    <xf numFmtId="0" fontId="0" fillId="0" borderId="0" xfId="0" applyFont="1" applyAlignment="1">
      <alignment horizontal="left"/>
    </xf>
    <xf numFmtId="0" fontId="17" fillId="0" borderId="0" xfId="0" applyFont="1" applyBorder="1" applyAlignment="1">
      <alignment/>
    </xf>
    <xf numFmtId="178" fontId="17" fillId="34" borderId="0" xfId="0" applyNumberFormat="1" applyFont="1" applyFill="1" applyBorder="1" applyAlignment="1">
      <alignment horizontal="right"/>
    </xf>
    <xf numFmtId="178" fontId="17" fillId="34" borderId="20" xfId="0" applyNumberFormat="1" applyFont="1" applyFill="1" applyBorder="1" applyAlignment="1">
      <alignment horizontal="right"/>
    </xf>
    <xf numFmtId="0" fontId="46" fillId="0" borderId="0" xfId="0" applyFont="1" applyAlignment="1">
      <alignment horizontal="left"/>
    </xf>
    <xf numFmtId="0" fontId="47" fillId="0" borderId="19" xfId="0" applyFont="1" applyBorder="1" applyAlignment="1">
      <alignment horizontal="left"/>
    </xf>
    <xf numFmtId="165" fontId="47" fillId="0" borderId="0" xfId="0" applyNumberFormat="1" applyFont="1" applyAlignment="1">
      <alignment/>
    </xf>
    <xf numFmtId="0" fontId="47" fillId="0" borderId="0" xfId="0" applyFont="1" applyAlignment="1">
      <alignment/>
    </xf>
    <xf numFmtId="164" fontId="0" fillId="0" borderId="0" xfId="0" applyNumberFormat="1" applyFont="1" applyAlignment="1">
      <alignment/>
    </xf>
    <xf numFmtId="0" fontId="0" fillId="0" borderId="0" xfId="0" applyFont="1" applyAlignment="1">
      <alignment horizontal="right"/>
    </xf>
    <xf numFmtId="0" fontId="13" fillId="0" borderId="18" xfId="0" applyFont="1" applyFill="1" applyBorder="1" applyAlignment="1">
      <alignment horizontal="left" vertical="center"/>
    </xf>
    <xf numFmtId="0" fontId="0" fillId="0" borderId="19" xfId="0" applyFont="1" applyBorder="1" applyAlignment="1">
      <alignment horizontal="left"/>
    </xf>
    <xf numFmtId="165" fontId="0" fillId="0" borderId="18" xfId="0" applyNumberFormat="1" applyFont="1" applyFill="1" applyBorder="1" applyAlignment="1">
      <alignment vertical="center"/>
    </xf>
    <xf numFmtId="0" fontId="0" fillId="0" borderId="18" xfId="0" applyFont="1" applyFill="1" applyBorder="1" applyAlignment="1">
      <alignment vertical="center"/>
    </xf>
    <xf numFmtId="0" fontId="0" fillId="0" borderId="18" xfId="0" applyFont="1" applyFill="1" applyBorder="1" applyAlignment="1">
      <alignment/>
    </xf>
    <xf numFmtId="164" fontId="0" fillId="0" borderId="18" xfId="0" applyNumberFormat="1" applyFont="1" applyFill="1" applyBorder="1" applyAlignment="1">
      <alignment/>
    </xf>
    <xf numFmtId="0" fontId="0" fillId="0" borderId="0" xfId="0" applyFont="1" applyAlignment="1">
      <alignment horizontal="left" wrapText="1"/>
    </xf>
    <xf numFmtId="0" fontId="4" fillId="0" borderId="0" xfId="0" applyFont="1" applyAlignment="1">
      <alignment horizontal="left" wrapText="1"/>
    </xf>
    <xf numFmtId="165" fontId="6" fillId="0" borderId="23" xfId="0" applyNumberFormat="1" applyFont="1" applyBorder="1" applyAlignment="1">
      <alignment horizontal="centerContinuous" wrapText="1"/>
    </xf>
    <xf numFmtId="164" fontId="4" fillId="0" borderId="23" xfId="0" applyNumberFormat="1" applyFont="1" applyBorder="1" applyAlignment="1">
      <alignment horizontal="centerContinuous" wrapText="1"/>
    </xf>
    <xf numFmtId="164" fontId="6" fillId="0" borderId="0" xfId="0" applyNumberFormat="1" applyFont="1" applyAlignment="1">
      <alignment horizontal="left"/>
    </xf>
    <xf numFmtId="164" fontId="6" fillId="0" borderId="0" xfId="0" applyNumberFormat="1" applyFont="1" applyAlignment="1">
      <alignment horizontal="centerContinuous" wrapText="1"/>
    </xf>
    <xf numFmtId="164" fontId="6" fillId="0" borderId="23" xfId="0" applyNumberFormat="1" applyFont="1" applyBorder="1" applyAlignment="1">
      <alignment horizontal="centerContinuous" wrapText="1"/>
    </xf>
    <xf numFmtId="166" fontId="6" fillId="0" borderId="23" xfId="0" applyNumberFormat="1" applyFont="1" applyBorder="1" applyAlignment="1">
      <alignment horizontal="centerContinuous" wrapText="1"/>
    </xf>
    <xf numFmtId="164" fontId="48" fillId="0" borderId="0" xfId="0" applyNumberFormat="1" applyFont="1" applyAlignment="1">
      <alignment wrapText="1"/>
    </xf>
    <xf numFmtId="0" fontId="4" fillId="0" borderId="0" xfId="0" applyFont="1" applyAlignment="1">
      <alignment wrapText="1"/>
    </xf>
    <xf numFmtId="0" fontId="1" fillId="0" borderId="10" xfId="0" applyFont="1" applyBorder="1" applyAlignment="1">
      <alignment horizontal="left" wrapText="1"/>
    </xf>
    <xf numFmtId="165" fontId="4" fillId="0" borderId="24" xfId="0" applyNumberFormat="1" applyFont="1" applyBorder="1" applyAlignment="1">
      <alignment horizontal="right" wrapText="1"/>
    </xf>
    <xf numFmtId="164" fontId="4" fillId="0" borderId="24" xfId="0" applyNumberFormat="1" applyFont="1" applyBorder="1" applyAlignment="1">
      <alignment horizontal="right" wrapText="1"/>
    </xf>
    <xf numFmtId="166" fontId="4" fillId="0" borderId="24" xfId="0" applyNumberFormat="1" applyFont="1" applyBorder="1" applyAlignment="1">
      <alignment horizontal="right" wrapText="1"/>
    </xf>
    <xf numFmtId="0" fontId="4" fillId="0" borderId="10" xfId="0" applyFont="1" applyBorder="1" applyAlignment="1">
      <alignment horizontal="right" wrapText="1"/>
    </xf>
    <xf numFmtId="0" fontId="17" fillId="0" borderId="0" xfId="0" applyFont="1" applyAlignment="1">
      <alignment horizontal="left"/>
    </xf>
    <xf numFmtId="165" fontId="17" fillId="0" borderId="23" xfId="0" applyNumberFormat="1" applyFont="1" applyBorder="1" applyAlignment="1">
      <alignment/>
    </xf>
    <xf numFmtId="164" fontId="17" fillId="0" borderId="23" xfId="0" applyNumberFormat="1" applyFont="1" applyBorder="1" applyAlignment="1">
      <alignment/>
    </xf>
    <xf numFmtId="164" fontId="17" fillId="0" borderId="0" xfId="0" applyNumberFormat="1" applyFont="1" applyAlignment="1">
      <alignment horizontal="right"/>
    </xf>
    <xf numFmtId="166" fontId="17" fillId="0" borderId="23" xfId="0" applyNumberFormat="1" applyFont="1" applyBorder="1" applyAlignment="1">
      <alignment/>
    </xf>
    <xf numFmtId="164" fontId="17" fillId="0" borderId="0" xfId="0" applyNumberFormat="1" applyFont="1" applyBorder="1" applyAlignment="1">
      <alignment/>
    </xf>
    <xf numFmtId="0" fontId="0" fillId="0" borderId="0" xfId="0" applyFont="1" applyBorder="1" applyAlignment="1">
      <alignment horizontal="left"/>
    </xf>
    <xf numFmtId="0" fontId="17" fillId="0" borderId="0" xfId="0" applyFont="1" applyBorder="1" applyAlignment="1">
      <alignment horizontal="left"/>
    </xf>
    <xf numFmtId="164" fontId="17" fillId="0" borderId="0" xfId="0" applyNumberFormat="1" applyFont="1" applyBorder="1" applyAlignment="1">
      <alignment horizontal="right"/>
    </xf>
    <xf numFmtId="166" fontId="17" fillId="0" borderId="0" xfId="0" applyNumberFormat="1" applyFont="1" applyBorder="1" applyAlignment="1">
      <alignment/>
    </xf>
    <xf numFmtId="0" fontId="4" fillId="0" borderId="0" xfId="0" applyFont="1" applyBorder="1" applyAlignment="1">
      <alignment/>
    </xf>
    <xf numFmtId="0" fontId="0" fillId="0" borderId="0" xfId="0" applyFont="1" applyBorder="1" applyAlignment="1">
      <alignment/>
    </xf>
    <xf numFmtId="174" fontId="17" fillId="0" borderId="0" xfId="0" applyNumberFormat="1" applyFont="1" applyBorder="1" applyAlignment="1">
      <alignment/>
    </xf>
    <xf numFmtId="176" fontId="17" fillId="0" borderId="0" xfId="0" applyNumberFormat="1" applyFont="1" applyBorder="1" applyAlignment="1">
      <alignment horizontal="left"/>
    </xf>
    <xf numFmtId="164" fontId="17" fillId="0" borderId="27" xfId="0" applyNumberFormat="1" applyFont="1" applyFill="1" applyBorder="1" applyAlignment="1">
      <alignment/>
    </xf>
    <xf numFmtId="164" fontId="17" fillId="0" borderId="27" xfId="0" applyNumberFormat="1" applyFont="1" applyFill="1" applyBorder="1" applyAlignment="1">
      <alignment horizontal="right"/>
    </xf>
    <xf numFmtId="164" fontId="17" fillId="0" borderId="0" xfId="61" applyNumberFormat="1" applyFont="1" applyBorder="1" applyAlignment="1">
      <alignment/>
    </xf>
    <xf numFmtId="1" fontId="0" fillId="0" borderId="0" xfId="0" applyNumberFormat="1" applyFont="1" applyBorder="1" applyAlignment="1">
      <alignment horizontal="left"/>
    </xf>
    <xf numFmtId="174" fontId="17" fillId="0" borderId="0" xfId="0" applyNumberFormat="1" applyFont="1" applyBorder="1" applyAlignment="1">
      <alignment horizontal="left"/>
    </xf>
    <xf numFmtId="164" fontId="17" fillId="0" borderId="23" xfId="0" applyNumberFormat="1" applyFont="1" applyFill="1" applyBorder="1" applyAlignment="1">
      <alignment/>
    </xf>
    <xf numFmtId="174" fontId="4" fillId="0" borderId="0" xfId="0" applyNumberFormat="1" applyFont="1" applyBorder="1" applyAlignment="1">
      <alignment/>
    </xf>
    <xf numFmtId="174" fontId="0" fillId="0" borderId="0" xfId="0" applyNumberFormat="1" applyFont="1" applyBorder="1" applyAlignment="1">
      <alignment/>
    </xf>
    <xf numFmtId="165" fontId="17" fillId="0" borderId="23" xfId="0" applyNumberFormat="1" applyFont="1" applyFill="1" applyBorder="1" applyAlignment="1">
      <alignment/>
    </xf>
    <xf numFmtId="165" fontId="17" fillId="0" borderId="22" xfId="61" applyNumberFormat="1" applyFont="1" applyBorder="1" applyAlignment="1">
      <alignment/>
    </xf>
    <xf numFmtId="164" fontId="17" fillId="0" borderId="0" xfId="61" applyNumberFormat="1" applyFont="1" applyFill="1" applyBorder="1" applyAlignment="1">
      <alignment/>
    </xf>
    <xf numFmtId="174" fontId="17" fillId="0" borderId="0" xfId="0" applyNumberFormat="1" applyFont="1" applyFill="1" applyBorder="1" applyAlignment="1">
      <alignment horizontal="left"/>
    </xf>
    <xf numFmtId="0" fontId="17" fillId="0" borderId="23" xfId="0" applyFont="1" applyFill="1" applyBorder="1" applyAlignment="1">
      <alignment/>
    </xf>
    <xf numFmtId="0" fontId="0" fillId="0" borderId="0" xfId="0" applyFont="1" applyFill="1" applyBorder="1" applyAlignment="1">
      <alignment/>
    </xf>
    <xf numFmtId="180" fontId="17" fillId="0" borderId="23" xfId="0" applyNumberFormat="1" applyFont="1" applyFill="1" applyBorder="1" applyAlignment="1">
      <alignment/>
    </xf>
    <xf numFmtId="164" fontId="17" fillId="0" borderId="27" xfId="0" applyNumberFormat="1" applyFont="1" applyBorder="1" applyAlignment="1">
      <alignment/>
    </xf>
    <xf numFmtId="164" fontId="17" fillId="0" borderId="22" xfId="0" applyNumberFormat="1" applyFont="1" applyFill="1" applyBorder="1" applyAlignment="1">
      <alignment/>
    </xf>
    <xf numFmtId="164" fontId="17" fillId="0" borderId="22" xfId="0" applyNumberFormat="1" applyFont="1" applyFill="1" applyBorder="1" applyAlignment="1">
      <alignment horizontal="right"/>
    </xf>
    <xf numFmtId="166" fontId="17" fillId="0" borderId="22" xfId="0" applyNumberFormat="1" applyFont="1" applyFill="1" applyBorder="1" applyAlignment="1">
      <alignment/>
    </xf>
    <xf numFmtId="165" fontId="17" fillId="0" borderId="0" xfId="0" applyNumberFormat="1" applyFont="1" applyFill="1" applyBorder="1" applyAlignment="1">
      <alignment horizontal="right"/>
    </xf>
    <xf numFmtId="0" fontId="17" fillId="0" borderId="0" xfId="0" applyFont="1" applyAlignment="1">
      <alignment horizontal="right"/>
    </xf>
    <xf numFmtId="182" fontId="17" fillId="0" borderId="0" xfId="0" applyNumberFormat="1" applyFont="1" applyAlignment="1">
      <alignment horizontal="left"/>
    </xf>
    <xf numFmtId="182" fontId="0" fillId="0" borderId="0" xfId="0" applyNumberFormat="1" applyFont="1" applyAlignment="1">
      <alignment/>
    </xf>
    <xf numFmtId="166" fontId="4" fillId="0" borderId="0" xfId="0" applyNumberFormat="1" applyFont="1" applyBorder="1" applyAlignment="1">
      <alignment horizontal="right" wrapText="1"/>
    </xf>
    <xf numFmtId="165" fontId="4" fillId="0" borderId="0" xfId="0" applyNumberFormat="1" applyFont="1" applyBorder="1" applyAlignment="1">
      <alignment horizontal="right" wrapText="1"/>
    </xf>
    <xf numFmtId="182" fontId="17" fillId="0" borderId="0" xfId="61" applyNumberFormat="1" applyFont="1" applyBorder="1" applyAlignment="1">
      <alignment/>
    </xf>
    <xf numFmtId="165" fontId="0" fillId="0" borderId="0" xfId="0" applyNumberFormat="1" applyFont="1" applyAlignment="1">
      <alignment/>
    </xf>
    <xf numFmtId="177" fontId="17" fillId="34" borderId="0" xfId="0" applyNumberFormat="1" applyFont="1" applyFill="1" applyBorder="1" applyAlignment="1">
      <alignment horizontal="right"/>
    </xf>
    <xf numFmtId="177" fontId="17" fillId="34" borderId="19" xfId="0" applyNumberFormat="1" applyFont="1" applyFill="1" applyBorder="1" applyAlignment="1">
      <alignment horizontal="right"/>
    </xf>
    <xf numFmtId="0" fontId="0" fillId="35" borderId="0" xfId="0" applyFill="1" applyAlignment="1">
      <alignment/>
    </xf>
    <xf numFmtId="0" fontId="38" fillId="34" borderId="0" xfId="54" applyFill="1" applyAlignment="1" applyProtection="1">
      <alignment/>
      <protection/>
    </xf>
    <xf numFmtId="0" fontId="38" fillId="35" borderId="0" xfId="54" applyFill="1" applyAlignment="1" applyProtection="1">
      <alignment/>
      <protection/>
    </xf>
    <xf numFmtId="174" fontId="48" fillId="0" borderId="19" xfId="0" applyNumberFormat="1" applyFont="1" applyBorder="1" applyAlignment="1">
      <alignment vertical="top" wrapText="1"/>
    </xf>
    <xf numFmtId="174" fontId="48" fillId="0" borderId="19" xfId="0" applyNumberFormat="1" applyFont="1" applyBorder="1" applyAlignment="1">
      <alignment/>
    </xf>
    <xf numFmtId="174" fontId="25" fillId="0" borderId="25" xfId="0" applyNumberFormat="1" applyFont="1" applyBorder="1" applyAlignment="1">
      <alignment horizontal="left" vertical="center" wrapText="1"/>
    </xf>
    <xf numFmtId="164" fontId="25" fillId="0" borderId="25" xfId="0" applyNumberFormat="1" applyFont="1" applyBorder="1" applyAlignment="1">
      <alignment horizontal="left" wrapText="1"/>
    </xf>
    <xf numFmtId="165" fontId="6" fillId="0" borderId="0" xfId="0" applyNumberFormat="1" applyFont="1" applyAlignment="1">
      <alignment horizontal="left"/>
    </xf>
    <xf numFmtId="166" fontId="6" fillId="0" borderId="0" xfId="0" applyNumberFormat="1" applyFont="1" applyAlignment="1">
      <alignment horizontal="left" wrapText="1"/>
    </xf>
    <xf numFmtId="164" fontId="49" fillId="0" borderId="27" xfId="0" applyNumberFormat="1" applyFont="1" applyBorder="1" applyAlignment="1">
      <alignment wrapText="1"/>
    </xf>
    <xf numFmtId="164" fontId="48" fillId="0" borderId="23" xfId="0" applyNumberFormat="1" applyFont="1" applyBorder="1" applyAlignment="1">
      <alignment wrapText="1"/>
    </xf>
    <xf numFmtId="164" fontId="48" fillId="0" borderId="27" xfId="0" applyNumberFormat="1" applyFont="1" applyBorder="1" applyAlignment="1">
      <alignment wrapText="1"/>
    </xf>
    <xf numFmtId="164" fontId="4" fillId="0" borderId="28" xfId="0" applyNumberFormat="1" applyFont="1" applyBorder="1" applyAlignment="1">
      <alignment horizontal="right" wrapText="1"/>
    </xf>
    <xf numFmtId="165" fontId="6" fillId="0" borderId="22" xfId="0" applyNumberFormat="1" applyFont="1" applyBorder="1" applyAlignment="1">
      <alignment horizontal="left"/>
    </xf>
    <xf numFmtId="166" fontId="6" fillId="0" borderId="0" xfId="0" applyNumberFormat="1" applyFont="1" applyAlignment="1">
      <alignment horizontal="left"/>
    </xf>
    <xf numFmtId="0" fontId="50" fillId="35" borderId="0" xfId="0" applyFont="1" applyFill="1" applyAlignment="1">
      <alignment/>
    </xf>
    <xf numFmtId="0" fontId="21" fillId="35" borderId="0" xfId="0" applyFont="1" applyFill="1" applyAlignment="1">
      <alignment/>
    </xf>
    <xf numFmtId="0" fontId="51" fillId="35" borderId="0" xfId="0" applyFont="1" applyFill="1" applyAlignment="1">
      <alignment/>
    </xf>
    <xf numFmtId="0" fontId="52" fillId="35" borderId="0" xfId="0" applyFont="1" applyFill="1" applyAlignment="1">
      <alignment/>
    </xf>
    <xf numFmtId="0" fontId="53" fillId="35" borderId="0" xfId="54" applyFont="1" applyFill="1" applyAlignment="1" applyProtection="1">
      <alignment/>
      <protection/>
    </xf>
    <xf numFmtId="0" fontId="53" fillId="0" borderId="0" xfId="54" applyFont="1" applyFill="1" applyAlignment="1" applyProtection="1">
      <alignment horizontal="left"/>
      <protection/>
    </xf>
    <xf numFmtId="0" fontId="21" fillId="35" borderId="0" xfId="0" applyFont="1" applyFill="1" applyBorder="1" applyAlignment="1">
      <alignment/>
    </xf>
    <xf numFmtId="0" fontId="21" fillId="35" borderId="0" xfId="0" applyFont="1" applyFill="1" applyAlignment="1">
      <alignment horizontal="right"/>
    </xf>
    <xf numFmtId="0" fontId="53" fillId="35" borderId="0" xfId="54" applyFont="1" applyFill="1" applyAlignment="1" applyProtection="1">
      <alignment horizontal="left"/>
      <protection/>
    </xf>
    <xf numFmtId="0" fontId="7" fillId="34" borderId="0" xfId="0" applyFont="1" applyFill="1" applyAlignment="1">
      <alignment/>
    </xf>
    <xf numFmtId="0" fontId="13" fillId="0" borderId="0" xfId="58" applyFont="1">
      <alignment/>
      <protection/>
    </xf>
    <xf numFmtId="0" fontId="0" fillId="0" borderId="0" xfId="58">
      <alignment/>
      <protection/>
    </xf>
    <xf numFmtId="0" fontId="0" fillId="0" borderId="0" xfId="58" applyFill="1">
      <alignment/>
      <protection/>
    </xf>
    <xf numFmtId="0" fontId="17" fillId="0" borderId="0" xfId="58" applyFont="1">
      <alignment/>
      <protection/>
    </xf>
    <xf numFmtId="0" fontId="0" fillId="0" borderId="0" xfId="58" applyFont="1">
      <alignment/>
      <protection/>
    </xf>
    <xf numFmtId="0" fontId="17" fillId="34" borderId="0" xfId="58" applyFont="1" applyFill="1" applyAlignment="1">
      <alignment/>
      <protection/>
    </xf>
    <xf numFmtId="0" fontId="17" fillId="0" borderId="0" xfId="58" applyFont="1" applyFill="1" applyAlignment="1">
      <alignment/>
      <protection/>
    </xf>
    <xf numFmtId="0" fontId="17" fillId="34" borderId="0" xfId="58" applyFont="1" applyFill="1">
      <alignment/>
      <protection/>
    </xf>
    <xf numFmtId="0" fontId="18" fillId="34" borderId="0" xfId="58" applyFont="1" applyFill="1" applyAlignment="1">
      <alignment/>
      <protection/>
    </xf>
    <xf numFmtId="0" fontId="17" fillId="34" borderId="19" xfId="58" applyFont="1" applyFill="1" applyBorder="1">
      <alignment/>
      <protection/>
    </xf>
    <xf numFmtId="0" fontId="17" fillId="34" borderId="19" xfId="58" applyFont="1" applyFill="1" applyBorder="1" applyAlignment="1">
      <alignment/>
      <protection/>
    </xf>
    <xf numFmtId="0" fontId="23" fillId="34" borderId="19" xfId="58" applyFont="1" applyFill="1" applyBorder="1" applyAlignment="1">
      <alignment/>
      <protection/>
    </xf>
    <xf numFmtId="0" fontId="18" fillId="34" borderId="0" xfId="58" applyFont="1" applyFill="1" applyAlignment="1">
      <alignment horizontal="right"/>
      <protection/>
    </xf>
    <xf numFmtId="0" fontId="17" fillId="0" borderId="0" xfId="58" applyFont="1" applyFill="1">
      <alignment/>
      <protection/>
    </xf>
    <xf numFmtId="0" fontId="18" fillId="34" borderId="0" xfId="58" applyFont="1" applyFill="1">
      <alignment/>
      <protection/>
    </xf>
    <xf numFmtId="0" fontId="18" fillId="34" borderId="19" xfId="58" applyFont="1" applyFill="1" applyBorder="1" applyAlignment="1">
      <alignment/>
      <protection/>
    </xf>
    <xf numFmtId="167" fontId="17" fillId="34" borderId="0" xfId="44" applyNumberFormat="1" applyFont="1" applyFill="1" applyAlignment="1">
      <alignment/>
    </xf>
    <xf numFmtId="3" fontId="17" fillId="34" borderId="0" xfId="58" applyNumberFormat="1" applyFont="1" applyFill="1">
      <alignment/>
      <protection/>
    </xf>
    <xf numFmtId="0" fontId="1" fillId="0" borderId="0" xfId="58" applyFont="1">
      <alignment/>
      <protection/>
    </xf>
    <xf numFmtId="0" fontId="0" fillId="0" borderId="0" xfId="58" applyFont="1" applyFill="1" applyAlignment="1">
      <alignment/>
      <protection/>
    </xf>
    <xf numFmtId="0" fontId="0" fillId="0" borderId="0" xfId="58" applyBorder="1">
      <alignment/>
      <protection/>
    </xf>
    <xf numFmtId="0" fontId="1" fillId="0" borderId="18" xfId="58" applyFont="1" applyBorder="1">
      <alignment/>
      <protection/>
    </xf>
    <xf numFmtId="0" fontId="1" fillId="0" borderId="0" xfId="58" applyFont="1" applyBorder="1" applyAlignment="1">
      <alignment/>
      <protection/>
    </xf>
    <xf numFmtId="0" fontId="1" fillId="0" borderId="0" xfId="58" applyFont="1" applyBorder="1">
      <alignment/>
      <protection/>
    </xf>
    <xf numFmtId="0" fontId="1" fillId="0" borderId="21" xfId="58" applyFont="1" applyFill="1" applyBorder="1" applyAlignment="1">
      <alignment horizontal="center"/>
      <protection/>
    </xf>
    <xf numFmtId="0" fontId="1" fillId="0" borderId="0" xfId="58" applyFont="1" applyFill="1" applyBorder="1">
      <alignment/>
      <protection/>
    </xf>
    <xf numFmtId="0" fontId="0" fillId="0" borderId="0" xfId="58" applyFont="1" applyAlignment="1">
      <alignment horizontal="left"/>
      <protection/>
    </xf>
    <xf numFmtId="0" fontId="0" fillId="0" borderId="0" xfId="58" applyFont="1" applyBorder="1" applyAlignment="1">
      <alignment horizontal="center"/>
      <protection/>
    </xf>
    <xf numFmtId="43" fontId="0" fillId="0" borderId="0" xfId="44" applyFont="1" applyBorder="1" applyAlignment="1">
      <alignment horizontal="center"/>
    </xf>
    <xf numFmtId="0" fontId="0" fillId="0" borderId="0" xfId="58" applyFont="1" applyFill="1">
      <alignment/>
      <protection/>
    </xf>
    <xf numFmtId="0" fontId="0" fillId="0" borderId="0" xfId="58" applyFont="1" applyAlignment="1">
      <alignment horizontal="center"/>
      <protection/>
    </xf>
    <xf numFmtId="0" fontId="0" fillId="0" borderId="0" xfId="58" applyFont="1" applyFill="1" applyBorder="1" applyAlignment="1">
      <alignment horizontal="left"/>
      <protection/>
    </xf>
    <xf numFmtId="0" fontId="0" fillId="0" borderId="0" xfId="58" applyFont="1" applyFill="1" applyAlignment="1">
      <alignment horizontal="center"/>
      <protection/>
    </xf>
    <xf numFmtId="0" fontId="0" fillId="0" borderId="19" xfId="58" applyFont="1" applyBorder="1">
      <alignment/>
      <protection/>
    </xf>
    <xf numFmtId="0" fontId="0" fillId="0" borderId="19" xfId="58" applyFont="1" applyBorder="1" applyAlignment="1">
      <alignment horizontal="left"/>
      <protection/>
    </xf>
    <xf numFmtId="0" fontId="0" fillId="0" borderId="19" xfId="58" applyFont="1" applyFill="1" applyBorder="1" applyAlignment="1">
      <alignment/>
      <protection/>
    </xf>
    <xf numFmtId="0" fontId="44" fillId="0" borderId="0" xfId="0" applyFont="1" applyAlignment="1">
      <alignment vertical="center" wrapText="1" readingOrder="1"/>
    </xf>
    <xf numFmtId="9" fontId="0" fillId="34" borderId="0" xfId="61" applyFont="1" applyFill="1" applyAlignment="1">
      <alignment/>
    </xf>
    <xf numFmtId="9" fontId="0" fillId="34" borderId="0" xfId="61" applyNumberFormat="1" applyFont="1" applyFill="1" applyAlignment="1">
      <alignment/>
    </xf>
    <xf numFmtId="204" fontId="21" fillId="35" borderId="0" xfId="0" applyNumberFormat="1" applyFont="1" applyFill="1" applyAlignment="1">
      <alignment horizontal="left"/>
    </xf>
    <xf numFmtId="174" fontId="17" fillId="0" borderId="0" xfId="0" applyNumberFormat="1" applyFont="1" applyAlignment="1">
      <alignment horizontal="right"/>
    </xf>
    <xf numFmtId="174" fontId="17" fillId="0" borderId="0" xfId="0" applyNumberFormat="1" applyFont="1" applyAlignment="1">
      <alignment/>
    </xf>
    <xf numFmtId="174" fontId="17" fillId="0" borderId="0" xfId="0" applyNumberFormat="1" applyFont="1" applyAlignment="1">
      <alignment horizontal="left"/>
    </xf>
    <xf numFmtId="1" fontId="17" fillId="34" borderId="0" xfId="0" applyNumberFormat="1" applyFont="1" applyFill="1" applyBorder="1" applyAlignment="1">
      <alignment/>
    </xf>
    <xf numFmtId="187" fontId="17" fillId="34" borderId="19" xfId="0" applyNumberFormat="1" applyFont="1" applyFill="1" applyBorder="1" applyAlignment="1">
      <alignment horizontal="right"/>
    </xf>
    <xf numFmtId="0" fontId="45" fillId="0" borderId="0" xfId="58" applyFont="1">
      <alignment/>
      <protection/>
    </xf>
    <xf numFmtId="0" fontId="91" fillId="0" borderId="0" xfId="0" applyFont="1" applyFill="1" applyAlignment="1">
      <alignment/>
    </xf>
    <xf numFmtId="0" fontId="91" fillId="0" borderId="0" xfId="0" applyFont="1" applyAlignment="1">
      <alignment/>
    </xf>
    <xf numFmtId="9" fontId="17" fillId="0" borderId="0" xfId="61" applyFont="1" applyAlignment="1">
      <alignment/>
    </xf>
    <xf numFmtId="182" fontId="0" fillId="34" borderId="0" xfId="61" applyNumberFormat="1" applyFont="1" applyFill="1" applyAlignment="1">
      <alignment/>
    </xf>
    <xf numFmtId="2" fontId="0" fillId="0" borderId="0" xfId="58" applyNumberFormat="1">
      <alignment/>
      <protection/>
    </xf>
    <xf numFmtId="172" fontId="0" fillId="34" borderId="0" xfId="0" applyNumberFormat="1" applyFill="1" applyAlignment="1">
      <alignment/>
    </xf>
    <xf numFmtId="0" fontId="0" fillId="0" borderId="0" xfId="0" applyFont="1" applyAlignment="1">
      <alignment wrapText="1"/>
    </xf>
    <xf numFmtId="0" fontId="0" fillId="0" borderId="0" xfId="0" applyFont="1" applyFill="1" applyAlignment="1">
      <alignment wrapText="1"/>
    </xf>
    <xf numFmtId="182" fontId="0" fillId="0" borderId="0" xfId="0" applyNumberFormat="1" applyFont="1" applyFill="1" applyAlignment="1">
      <alignment/>
    </xf>
    <xf numFmtId="203" fontId="0" fillId="0" borderId="0" xfId="42" applyNumberFormat="1" applyFont="1" applyAlignment="1">
      <alignment/>
    </xf>
    <xf numFmtId="0" fontId="0" fillId="34" borderId="20" xfId="0" applyFill="1" applyBorder="1" applyAlignment="1">
      <alignment/>
    </xf>
    <xf numFmtId="0" fontId="0" fillId="34" borderId="19" xfId="0" applyFill="1" applyBorder="1" applyAlignment="1">
      <alignment/>
    </xf>
    <xf numFmtId="0" fontId="4" fillId="34" borderId="19" xfId="0" applyNumberFormat="1" applyFont="1" applyFill="1" applyBorder="1" applyAlignment="1">
      <alignment horizontal="right"/>
    </xf>
    <xf numFmtId="170" fontId="17" fillId="34" borderId="20" xfId="0" applyNumberFormat="1" applyFont="1" applyFill="1" applyBorder="1" applyAlignment="1">
      <alignment horizontal="right"/>
    </xf>
    <xf numFmtId="176" fontId="17" fillId="34" borderId="29" xfId="0" applyNumberFormat="1" applyFont="1" applyFill="1" applyBorder="1" applyAlignment="1">
      <alignment horizontal="center"/>
    </xf>
    <xf numFmtId="1" fontId="17" fillId="34" borderId="29" xfId="0" applyNumberFormat="1" applyFont="1" applyFill="1" applyBorder="1" applyAlignment="1">
      <alignment horizontal="center"/>
    </xf>
    <xf numFmtId="0" fontId="10" fillId="34" borderId="0" xfId="0" applyFont="1" applyFill="1" applyAlignment="1">
      <alignment horizontal="right"/>
    </xf>
    <xf numFmtId="0" fontId="15" fillId="34" borderId="0" xfId="0" applyFont="1" applyFill="1" applyAlignment="1">
      <alignment horizontal="right"/>
    </xf>
    <xf numFmtId="3" fontId="10" fillId="34" borderId="0" xfId="0" applyNumberFormat="1" applyFont="1" applyFill="1" applyAlignment="1">
      <alignment horizontal="right"/>
    </xf>
    <xf numFmtId="0" fontId="0" fillId="0" borderId="29" xfId="0" applyBorder="1" applyAlignment="1">
      <alignment horizontal="center"/>
    </xf>
    <xf numFmtId="0" fontId="0" fillId="0" borderId="29" xfId="0" applyBorder="1" applyAlignment="1">
      <alignment/>
    </xf>
    <xf numFmtId="0" fontId="10" fillId="34" borderId="0" xfId="0" applyFont="1" applyFill="1" applyAlignment="1">
      <alignment horizontal="left"/>
    </xf>
    <xf numFmtId="0" fontId="17" fillId="34" borderId="0" xfId="58" applyFont="1" applyFill="1" applyAlignment="1">
      <alignment horizontal="right"/>
      <protection/>
    </xf>
    <xf numFmtId="0" fontId="1" fillId="0" borderId="18" xfId="58" applyFont="1" applyBorder="1" applyAlignment="1">
      <alignment horizontal="left"/>
      <protection/>
    </xf>
    <xf numFmtId="0" fontId="0" fillId="0" borderId="18" xfId="58" applyBorder="1" applyAlignment="1">
      <alignment/>
      <protection/>
    </xf>
    <xf numFmtId="0" fontId="1" fillId="0" borderId="18" xfId="58" applyFont="1" applyBorder="1" applyAlignment="1">
      <alignment horizontal="center"/>
      <protection/>
    </xf>
    <xf numFmtId="0" fontId="0" fillId="0" borderId="0" xfId="58" applyFont="1" applyFill="1" applyAlignment="1">
      <alignment horizontal="center"/>
      <protection/>
    </xf>
    <xf numFmtId="0" fontId="0" fillId="0" borderId="0" xfId="58" applyAlignment="1">
      <alignment horizontal="center"/>
      <protection/>
    </xf>
    <xf numFmtId="3" fontId="17" fillId="34" borderId="0" xfId="58" applyNumberFormat="1" applyFont="1" applyFill="1" applyAlignment="1">
      <alignment horizontal="right"/>
      <protection/>
    </xf>
    <xf numFmtId="0" fontId="18" fillId="34" borderId="19" xfId="58" applyFont="1" applyFill="1" applyBorder="1" applyAlignment="1">
      <alignment horizontal="right"/>
      <protection/>
    </xf>
    <xf numFmtId="0" fontId="18" fillId="34" borderId="0" xfId="58" applyFont="1" applyFill="1" applyAlignment="1">
      <alignment horizontal="right"/>
      <protection/>
    </xf>
    <xf numFmtId="0" fontId="1" fillId="34" borderId="0" xfId="0" applyFont="1" applyFill="1" applyAlignment="1">
      <alignment horizontal="right"/>
    </xf>
    <xf numFmtId="174" fontId="32" fillId="0" borderId="19" xfId="0" applyNumberFormat="1" applyFont="1" applyBorder="1" applyAlignment="1">
      <alignment horizontal="center" vertical="top" wrapText="1"/>
    </xf>
    <xf numFmtId="164" fontId="32" fillId="0" borderId="0" xfId="0" applyNumberFormat="1" applyFont="1" applyAlignment="1">
      <alignment horizontal="center"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sng" baseline="0">
                <a:solidFill>
                  <a:srgbClr val="000000"/>
                </a:solidFill>
                <a:latin typeface="Arial"/>
                <a:ea typeface="Arial"/>
                <a:cs typeface="Arial"/>
              </a:rPr>
              <a:t>Percentage Change in Average Prices
Q1 2016 to Q1 2017 </a:t>
            </a:r>
          </a:p>
        </c:rich>
      </c:tx>
      <c:layout>
        <c:manualLayout>
          <c:xMode val="factor"/>
          <c:yMode val="factor"/>
          <c:x val="0.033"/>
          <c:y val="-0.011"/>
        </c:manualLayout>
      </c:layout>
      <c:spPr>
        <a:noFill/>
        <a:ln w="3175">
          <a:noFill/>
        </a:ln>
      </c:spPr>
    </c:title>
    <c:plotArea>
      <c:layout>
        <c:manualLayout>
          <c:xMode val="edge"/>
          <c:yMode val="edge"/>
          <c:x val="0.037"/>
          <c:y val="0.13675"/>
          <c:w val="0.95125"/>
          <c:h val="0.8945"/>
        </c:manualLayout>
      </c:layout>
      <c:barChart>
        <c:barDir val="col"/>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99CCFF"/>
              </a:solidFill>
              <a:ln w="12700">
                <a:solidFill>
                  <a:srgbClr val="000000"/>
                </a:solidFill>
              </a:ln>
            </c:spPr>
          </c:dPt>
          <c:dPt>
            <c:idx val="1"/>
            <c:invertIfNegative val="0"/>
            <c:spPr>
              <a:solidFill>
                <a:srgbClr val="99CCFF"/>
              </a:solidFill>
              <a:ln w="12700">
                <a:solidFill>
                  <a:srgbClr val="000000"/>
                </a:solidFill>
              </a:ln>
            </c:spPr>
          </c:dPt>
          <c:dPt>
            <c:idx val="2"/>
            <c:invertIfNegative val="0"/>
            <c:spPr>
              <a:solidFill>
                <a:srgbClr val="99CCFF"/>
              </a:solidFill>
              <a:ln w="12700">
                <a:solidFill>
                  <a:srgbClr val="000000"/>
                </a:solidFill>
              </a:ln>
            </c:spPr>
          </c:dPt>
          <c:dPt>
            <c:idx val="4"/>
            <c:invertIfNegative val="0"/>
            <c:spPr>
              <a:noFill/>
              <a:ln w="12700">
                <a:solidFill>
                  <a:srgbClr val="000000"/>
                </a:solidFill>
              </a:ln>
            </c:spPr>
          </c:dPt>
          <c:dPt>
            <c:idx val="5"/>
            <c:invertIfNegative val="0"/>
            <c:spPr>
              <a:noFill/>
              <a:ln w="12700">
                <a:solidFill>
                  <a:srgbClr val="000000"/>
                </a:solidFill>
              </a:ln>
            </c:spPr>
          </c:dPt>
          <c:dPt>
            <c:idx val="6"/>
            <c:invertIfNegative val="0"/>
            <c:spPr>
              <a:noFill/>
              <a:ln w="12700">
                <a:solidFill>
                  <a:srgbClr val="000000"/>
                </a:solidFill>
              </a:ln>
            </c:spPr>
          </c:dPt>
          <c:dPt>
            <c:idx val="7"/>
            <c:invertIfNegative val="0"/>
            <c:spPr>
              <a:noFill/>
              <a:ln w="12700">
                <a:solidFill>
                  <a:srgbClr val="000000"/>
                </a:solidFill>
              </a:ln>
            </c:spPr>
          </c:dPt>
          <c:dPt>
            <c:idx val="8"/>
            <c:invertIfNegative val="0"/>
            <c:spPr>
              <a:solidFill>
                <a:srgbClr val="CCCCFF"/>
              </a:solidFill>
              <a:ln w="12700">
                <a:solidFill>
                  <a:srgbClr val="000000"/>
                </a:solidFill>
              </a:ln>
            </c:spPr>
          </c:dPt>
          <c:cat>
            <c:strRef>
              <c:f>'Hide me please'!$D$14:$O$14</c:f>
              <c:strCache>
                <c:ptCount val="12"/>
                <c:pt idx="0">
                  <c:v>Small HFO</c:v>
                </c:pt>
                <c:pt idx="1">
                  <c:v>Medium HFO</c:v>
                </c:pt>
                <c:pt idx="2">
                  <c:v>Large HFO</c:v>
                </c:pt>
                <c:pt idx="4">
                  <c:v>Small Elec</c:v>
                </c:pt>
                <c:pt idx="5">
                  <c:v>Medium Elec</c:v>
                </c:pt>
                <c:pt idx="6">
                  <c:v>Mod. Large Elec</c:v>
                </c:pt>
                <c:pt idx="7">
                  <c:v>Extra Large Elec</c:v>
                </c:pt>
                <c:pt idx="9">
                  <c:v>Small Gas</c:v>
                </c:pt>
                <c:pt idx="10">
                  <c:v>Medium Gas</c:v>
                </c:pt>
                <c:pt idx="11">
                  <c:v>Large Gas</c:v>
                </c:pt>
              </c:strCache>
            </c:strRef>
          </c:cat>
          <c:val>
            <c:numRef>
              <c:f>'Hide me please'!$D$15:$O$15</c:f>
              <c:numCache>
                <c:ptCount val="12"/>
                <c:pt idx="0">
                  <c:v>0.49730930891435277</c:v>
                </c:pt>
                <c:pt idx="1">
                  <c:v>0.3560294616681223</c:v>
                </c:pt>
                <c:pt idx="2">
                  <c:v>0.6328383289694792</c:v>
                </c:pt>
                <c:pt idx="4">
                  <c:v>-0.010100082637039653</c:v>
                </c:pt>
                <c:pt idx="5">
                  <c:v>0.04827057793345024</c:v>
                </c:pt>
                <c:pt idx="6">
                  <c:v>0.12019045167932063</c:v>
                </c:pt>
                <c:pt idx="7">
                  <c:v>0.17246920192822723</c:v>
                </c:pt>
                <c:pt idx="9">
                  <c:v>0.0576857498214407</c:v>
                </c:pt>
                <c:pt idx="10">
                  <c:v>-0.029522986785144978</c:v>
                </c:pt>
                <c:pt idx="11">
                  <c:v>0.1604362776333157</c:v>
                </c:pt>
              </c:numCache>
            </c:numRef>
          </c:val>
        </c:ser>
        <c:gapWidth val="10"/>
        <c:axId val="38401997"/>
        <c:axId val="10073654"/>
      </c:barChart>
      <c:catAx>
        <c:axId val="38401997"/>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crossAx val="10073654"/>
        <c:crosses val="autoZero"/>
        <c:auto val="1"/>
        <c:lblOffset val="100"/>
        <c:tickLblSkip val="1"/>
        <c:noMultiLvlLbl val="0"/>
      </c:catAx>
      <c:valAx>
        <c:axId val="10073654"/>
        <c:scaling>
          <c:orientation val="minMax"/>
        </c:scaling>
        <c:axPos val="l"/>
        <c:title>
          <c:tx>
            <c:rich>
              <a:bodyPr vert="horz" rot="-5400000" anchor="ctr"/>
              <a:lstStyle/>
              <a:p>
                <a:pPr algn="ctr">
                  <a:defRPr/>
                </a:pPr>
                <a:r>
                  <a:rPr lang="en-US" cap="none" sz="1025" b="1" i="0" u="none" baseline="0">
                    <a:solidFill>
                      <a:srgbClr val="000000"/>
                    </a:solidFill>
                    <a:latin typeface="Arial"/>
                    <a:ea typeface="Arial"/>
                    <a:cs typeface="Arial"/>
                  </a:rPr>
                  <a:t>Percentage Change</a:t>
                </a:r>
              </a:p>
            </c:rich>
          </c:tx>
          <c:layout>
            <c:manualLayout>
              <c:xMode val="factor"/>
              <c:yMode val="factor"/>
              <c:x val="-0.0135"/>
              <c:y val="-0.00575"/>
            </c:manualLayout>
          </c:layout>
          <c:overlay val="0"/>
          <c:spPr>
            <a:noFill/>
            <a:ln w="3175">
              <a:noFill/>
            </a:ln>
          </c:spPr>
        </c:title>
        <c:delete val="0"/>
        <c:numFmt formatCode="0%" sourceLinked="0"/>
        <c:majorTickMark val="out"/>
        <c:minorTickMark val="none"/>
        <c:tickLblPos val="nextTo"/>
        <c:spPr>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crossAx val="38401997"/>
        <c:crossesAt val="1"/>
        <c:crossBetween val="between"/>
        <c:dispUnits/>
      </c:valAx>
      <c:spPr>
        <a:noFill/>
        <a:ln>
          <a:noFill/>
        </a:ln>
      </c:spPr>
    </c:plotArea>
    <c:plotVisOnly val="1"/>
    <c:dispBlanksAs val="gap"/>
    <c:showDLblsOverMax val="0"/>
  </c:chart>
  <c:spPr>
    <a:noFill/>
    <a:ln w="3175">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8025"/>
          <c:y val="0.0045"/>
          <c:w val="0.90575"/>
          <c:h val="0.99975"/>
        </c:manualLayout>
      </c:layout>
      <c:barChart>
        <c:barDir val="col"/>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3366FF"/>
              </a:solidFill>
              <a:ln w="12700">
                <a:solidFill>
                  <a:srgbClr val="000000"/>
                </a:solidFill>
              </a:ln>
            </c:spPr>
          </c:dPt>
          <c:dPt>
            <c:idx val="1"/>
            <c:invertIfNegative val="0"/>
            <c:spPr>
              <a:solidFill>
                <a:srgbClr val="3366FF"/>
              </a:solidFill>
              <a:ln w="12700">
                <a:solidFill>
                  <a:srgbClr val="000000"/>
                </a:solidFill>
              </a:ln>
            </c:spPr>
          </c:dPt>
          <c:dPt>
            <c:idx val="2"/>
            <c:invertIfNegative val="0"/>
            <c:spPr>
              <a:solidFill>
                <a:srgbClr val="3366FF"/>
              </a:solidFill>
              <a:ln w="12700">
                <a:solidFill>
                  <a:srgbClr val="000000"/>
                </a:solidFill>
              </a:ln>
            </c:spPr>
          </c:dPt>
          <c:dPt>
            <c:idx val="3"/>
            <c:invertIfNegative val="0"/>
            <c:spPr>
              <a:solidFill>
                <a:srgbClr val="FFFFFF"/>
              </a:solidFill>
              <a:ln w="12700">
                <a:solidFill>
                  <a:srgbClr val="000000"/>
                </a:solidFill>
              </a:ln>
            </c:spPr>
          </c:dPt>
          <c:dPt>
            <c:idx val="4"/>
            <c:invertIfNegative val="0"/>
            <c:spPr>
              <a:noFill/>
              <a:ln w="12700">
                <a:solidFill>
                  <a:srgbClr val="000000"/>
                </a:solidFill>
              </a:ln>
            </c:spPr>
          </c:dPt>
          <c:dPt>
            <c:idx val="5"/>
            <c:invertIfNegative val="0"/>
            <c:spPr>
              <a:noFill/>
              <a:ln w="12700">
                <a:solidFill>
                  <a:srgbClr val="000000"/>
                </a:solidFill>
              </a:ln>
            </c:spPr>
          </c:dPt>
          <c:dPt>
            <c:idx val="6"/>
            <c:invertIfNegative val="0"/>
            <c:spPr>
              <a:noFill/>
              <a:ln w="12700">
                <a:solidFill>
                  <a:srgbClr val="000000"/>
                </a:solidFill>
              </a:ln>
            </c:spPr>
          </c:dPt>
          <c:dPt>
            <c:idx val="7"/>
            <c:invertIfNegative val="0"/>
            <c:spPr>
              <a:solidFill>
                <a:srgbClr val="99CCFF"/>
              </a:solidFill>
              <a:ln w="12700">
                <a:solidFill>
                  <a:srgbClr val="000000"/>
                </a:solidFill>
              </a:ln>
            </c:spPr>
          </c:dPt>
          <c:dPt>
            <c:idx val="8"/>
            <c:invertIfNegative val="0"/>
            <c:spPr>
              <a:solidFill>
                <a:srgbClr val="99CCFF"/>
              </a:solidFill>
              <a:ln w="12700">
                <a:solidFill>
                  <a:srgbClr val="000000"/>
                </a:solidFill>
              </a:ln>
            </c:spPr>
          </c:dPt>
          <c:dPt>
            <c:idx val="9"/>
            <c:invertIfNegative val="0"/>
            <c:spPr>
              <a:solidFill>
                <a:srgbClr val="99CCFF"/>
              </a:solidFill>
              <a:ln w="12700">
                <a:solidFill>
                  <a:srgbClr val="000000"/>
                </a:solidFill>
              </a:ln>
            </c:spPr>
          </c:dPt>
          <c:cat>
            <c:strRef>
              <c:f>'Hide me please'!$D$14:$O$14</c:f>
              <c:strCache/>
            </c:strRef>
          </c:cat>
          <c:val>
            <c:numRef>
              <c:f>'Hide me please'!$D$17:$O$17</c:f>
              <c:numCache/>
            </c:numRef>
          </c:val>
        </c:ser>
        <c:gapWidth val="10"/>
        <c:axId val="23554023"/>
        <c:axId val="10659616"/>
      </c:barChart>
      <c:catAx>
        <c:axId val="23554023"/>
        <c:scaling>
          <c:orientation val="minMax"/>
        </c:scaling>
        <c:axPos val="b"/>
        <c:delete val="0"/>
        <c:numFmt formatCode="General" sourceLinked="1"/>
        <c:majorTickMark val="out"/>
        <c:minorTickMark val="out"/>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10659616"/>
        <c:crosses val="autoZero"/>
        <c:auto val="1"/>
        <c:lblOffset val="100"/>
        <c:tickLblSkip val="1"/>
        <c:noMultiLvlLbl val="0"/>
      </c:catAx>
      <c:valAx>
        <c:axId val="10659616"/>
        <c:scaling>
          <c:orientation val="minMax"/>
        </c:scaling>
        <c:axPos val="l"/>
        <c:title>
          <c:tx>
            <c:rich>
              <a:bodyPr vert="horz" rot="-5400000" anchor="ctr"/>
              <a:lstStyle/>
              <a:p>
                <a:pPr algn="ctr">
                  <a:defRPr/>
                </a:pPr>
                <a:r>
                  <a:rPr lang="en-US" cap="none" sz="800" b="1" i="0" u="none" baseline="0">
                    <a:solidFill>
                      <a:srgbClr val="000000"/>
                    </a:solidFill>
                    <a:latin typeface="Arial"/>
                    <a:ea typeface="Arial"/>
                    <a:cs typeface="Arial"/>
                  </a:rPr>
                  <a:t>percentage change</a:t>
                </a:r>
              </a:p>
            </c:rich>
          </c:tx>
          <c:layout>
            <c:manualLayout>
              <c:xMode val="factor"/>
              <c:yMode val="factor"/>
              <c:x val="-0.013"/>
              <c:y val="0.0065"/>
            </c:manualLayout>
          </c:layout>
          <c:overlay val="0"/>
          <c:spPr>
            <a:noFill/>
            <a:ln>
              <a:noFill/>
            </a:ln>
          </c:spPr>
        </c:title>
        <c:delete val="0"/>
        <c:numFmt formatCode="0" sourceLinked="0"/>
        <c:majorTickMark val="out"/>
        <c:minorTickMark val="none"/>
        <c:tickLblPos val="nextTo"/>
        <c:spPr>
          <a:ln w="3175">
            <a:solidFill>
              <a:srgbClr val="000000"/>
            </a:solidFill>
          </a:ln>
        </c:spPr>
        <c:crossAx val="23554023"/>
        <c:crossesAt val="1"/>
        <c:crossBetween val="between"/>
        <c:dispUnits/>
      </c:valAx>
      <c:spPr>
        <a:noFill/>
        <a:ln>
          <a:no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025"/>
          <c:y val="-0.03675"/>
          <c:w val="0.9925"/>
          <c:h val="0.97575"/>
        </c:manualLayout>
      </c:layout>
      <c:barChart>
        <c:barDir val="col"/>
        <c:grouping val="clustered"/>
        <c:varyColors val="0"/>
        <c:ser>
          <c:idx val="0"/>
          <c:order val="0"/>
          <c:spPr>
            <a:solidFill>
              <a:srgbClr val="9999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3366FF"/>
              </a:solidFill>
              <a:ln w="3175">
                <a:noFill/>
              </a:ln>
            </c:spPr>
          </c:dPt>
          <c:dPt>
            <c:idx val="1"/>
            <c:invertIfNegative val="0"/>
            <c:spPr>
              <a:solidFill>
                <a:srgbClr val="C0B3D1"/>
              </a:solidFill>
              <a:ln w="3175">
                <a:noFill/>
              </a:ln>
            </c:spPr>
          </c:dPt>
          <c:dPt>
            <c:idx val="2"/>
            <c:invertIfNegative val="0"/>
            <c:spPr>
              <a:solidFill>
                <a:srgbClr val="C0B3D1"/>
              </a:solidFill>
              <a:ln w="3175">
                <a:noFill/>
              </a:ln>
            </c:spPr>
          </c:dPt>
          <c:dPt>
            <c:idx val="3"/>
            <c:invertIfNegative val="0"/>
            <c:spPr>
              <a:solidFill>
                <a:srgbClr val="C0B3D1"/>
              </a:solidFill>
              <a:ln w="3175">
                <a:noFill/>
              </a:ln>
            </c:spPr>
          </c:dPt>
          <c:dPt>
            <c:idx val="4"/>
            <c:invertIfNegative val="0"/>
            <c:spPr>
              <a:noFill/>
              <a:ln w="3175">
                <a:noFill/>
              </a:ln>
            </c:spPr>
          </c:dPt>
          <c:dPt>
            <c:idx val="5"/>
            <c:invertIfNegative val="0"/>
            <c:spPr>
              <a:solidFill>
                <a:srgbClr val="FC5A3A"/>
              </a:solidFill>
              <a:ln w="3175">
                <a:noFill/>
              </a:ln>
            </c:spPr>
          </c:dPt>
          <c:dPt>
            <c:idx val="6"/>
            <c:invertIfNegative val="0"/>
            <c:spPr>
              <a:solidFill>
                <a:srgbClr val="FC5A3A"/>
              </a:solidFill>
              <a:ln w="3175">
                <a:noFill/>
              </a:ln>
            </c:spPr>
          </c:dPt>
          <c:dPt>
            <c:idx val="7"/>
            <c:invertIfNegative val="0"/>
            <c:spPr>
              <a:solidFill>
                <a:srgbClr val="FC5A3A"/>
              </a:solidFill>
              <a:ln w="3175">
                <a:noFill/>
              </a:ln>
            </c:spPr>
          </c:dPt>
          <c:dPt>
            <c:idx val="8"/>
            <c:invertIfNegative val="0"/>
            <c:spPr>
              <a:solidFill>
                <a:srgbClr val="FC5A3A"/>
              </a:solidFill>
              <a:ln w="3175">
                <a:noFill/>
              </a:ln>
            </c:spPr>
          </c:dPt>
          <c:dPt>
            <c:idx val="9"/>
            <c:invertIfNegative val="0"/>
            <c:spPr>
              <a:solidFill>
                <a:srgbClr val="99CCFF"/>
              </a:solidFill>
              <a:ln w="3175">
                <a:noFill/>
              </a:ln>
            </c:spPr>
          </c:dPt>
          <c:dPt>
            <c:idx val="10"/>
            <c:invertIfNegative val="0"/>
            <c:spPr>
              <a:solidFill>
                <a:srgbClr val="17375E"/>
              </a:solidFill>
              <a:ln w="3175">
                <a:noFill/>
              </a:ln>
            </c:spPr>
          </c:dPt>
          <c:dPt>
            <c:idx val="11"/>
            <c:invertIfNegative val="0"/>
            <c:spPr>
              <a:solidFill>
                <a:srgbClr val="17375E"/>
              </a:solidFill>
              <a:ln w="3175">
                <a:noFill/>
              </a:ln>
            </c:spPr>
          </c:dPt>
          <c:dPt>
            <c:idx val="12"/>
            <c:invertIfNegative val="0"/>
            <c:spPr>
              <a:solidFill>
                <a:srgbClr val="17375E"/>
              </a:solidFill>
              <a:ln w="3175">
                <a:noFill/>
              </a:ln>
            </c:spPr>
          </c:dPt>
          <c:cat>
            <c:strRef>
              <c:f>'Hide me please'!$C$14:$P$14</c:f>
              <c:strCache/>
            </c:strRef>
          </c:cat>
          <c:val>
            <c:numRef>
              <c:f>'Hide me please'!$C$15:$P$15</c:f>
              <c:numCache/>
            </c:numRef>
          </c:val>
        </c:ser>
        <c:gapWidth val="10"/>
        <c:axId val="28827681"/>
        <c:axId val="58122538"/>
      </c:barChart>
      <c:catAx>
        <c:axId val="28827681"/>
        <c:scaling>
          <c:orientation val="minMax"/>
        </c:scaling>
        <c:axPos val="b"/>
        <c:delete val="0"/>
        <c:numFmt formatCode="General" sourceLinked="1"/>
        <c:majorTickMark val="none"/>
        <c:minorTickMark val="in"/>
        <c:tickLblPos val="high"/>
        <c:spPr>
          <a:ln w="25400">
            <a:solidFill>
              <a:srgbClr val="000000"/>
            </a:solidFill>
          </a:ln>
        </c:spPr>
        <c:txPr>
          <a:bodyPr vert="horz" rot="-2700000"/>
          <a:lstStyle/>
          <a:p>
            <a:pPr>
              <a:defRPr lang="en-US" cap="none" sz="800" b="0" i="0" u="none" baseline="0">
                <a:solidFill>
                  <a:srgbClr val="000000"/>
                </a:solidFill>
                <a:latin typeface="Arial"/>
                <a:ea typeface="Arial"/>
                <a:cs typeface="Arial"/>
              </a:defRPr>
            </a:pPr>
          </a:p>
        </c:txPr>
        <c:crossAx val="58122538"/>
        <c:crosses val="autoZero"/>
        <c:auto val="1"/>
        <c:lblOffset val="100"/>
        <c:tickLblSkip val="1"/>
        <c:noMultiLvlLbl val="0"/>
      </c:catAx>
      <c:valAx>
        <c:axId val="58122538"/>
        <c:scaling>
          <c:orientation val="minMax"/>
        </c:scaling>
        <c:axPos val="l"/>
        <c:title>
          <c:tx>
            <c:rich>
              <a:bodyPr vert="horz" rot="-5400000" anchor="ctr"/>
              <a:lstStyle/>
              <a:p>
                <a:pPr algn="ctr">
                  <a:defRPr/>
                </a:pPr>
                <a:r>
                  <a:rPr lang="en-US" cap="none" sz="900" b="0" i="0" u="none" baseline="0">
                    <a:solidFill>
                      <a:srgbClr val="000000"/>
                    </a:solidFill>
                    <a:latin typeface="Arial"/>
                    <a:ea typeface="Arial"/>
                    <a:cs typeface="Arial"/>
                  </a:rPr>
                  <a:t>Percentage Change</a:t>
                </a:r>
              </a:p>
            </c:rich>
          </c:tx>
          <c:layout>
            <c:manualLayout>
              <c:xMode val="factor"/>
              <c:yMode val="factor"/>
              <c:x val="-0.013"/>
              <c:y val="0.00725"/>
            </c:manualLayout>
          </c:layout>
          <c:overlay val="0"/>
          <c:spPr>
            <a:noFill/>
            <a:ln w="3175">
              <a:noFill/>
            </a:ln>
          </c:spPr>
        </c:title>
        <c:majorGridlines>
          <c:spPr>
            <a:ln w="3175">
              <a:solidFill>
                <a:srgbClr val="C0C0C0"/>
              </a:solidFill>
            </a:ln>
          </c:spPr>
        </c:majorGridlines>
        <c:delete val="0"/>
        <c:numFmt formatCode="0%" sourceLinked="0"/>
        <c:majorTickMark val="out"/>
        <c:minorTickMark val="none"/>
        <c:tickLblPos val="nextTo"/>
        <c:spPr>
          <a:ln w="25400">
            <a:solidFill>
              <a:srgbClr val="000000"/>
            </a:solidFill>
          </a:ln>
        </c:spPr>
        <c:crossAx val="28827681"/>
        <c:crossesAt val="1"/>
        <c:crossBetween val="midCat"/>
        <c:dispUnits/>
      </c:valAx>
      <c:spPr>
        <a:noFill/>
        <a:ln>
          <a:no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323850</xdr:colOff>
      <xdr:row>1</xdr:row>
      <xdr:rowOff>104775</xdr:rowOff>
    </xdr:from>
    <xdr:to>
      <xdr:col>8</xdr:col>
      <xdr:colOff>561975</xdr:colOff>
      <xdr:row>6</xdr:row>
      <xdr:rowOff>19050</xdr:rowOff>
    </xdr:to>
    <xdr:pic>
      <xdr:nvPicPr>
        <xdr:cNvPr id="1" name="Picture 2"/>
        <xdr:cNvPicPr preferRelativeResize="1">
          <a:picLocks noChangeAspect="1"/>
        </xdr:cNvPicPr>
      </xdr:nvPicPr>
      <xdr:blipFill>
        <a:blip r:embed="rId1"/>
        <a:stretch>
          <a:fillRect/>
        </a:stretch>
      </xdr:blipFill>
      <xdr:spPr>
        <a:xfrm>
          <a:off x="4686300" y="266700"/>
          <a:ext cx="828675" cy="723900"/>
        </a:xfrm>
        <a:prstGeom prst="rect">
          <a:avLst/>
        </a:prstGeom>
        <a:noFill/>
        <a:ln w="9525" cmpd="sng">
          <a:noFill/>
        </a:ln>
      </xdr:spPr>
    </xdr:pic>
    <xdr:clientData/>
  </xdr:twoCellAnchor>
  <xdr:twoCellAnchor>
    <xdr:from>
      <xdr:col>1</xdr:col>
      <xdr:colOff>0</xdr:colOff>
      <xdr:row>1</xdr:row>
      <xdr:rowOff>0</xdr:rowOff>
    </xdr:from>
    <xdr:to>
      <xdr:col>3</xdr:col>
      <xdr:colOff>733425</xdr:colOff>
      <xdr:row>6</xdr:row>
      <xdr:rowOff>123825</xdr:rowOff>
    </xdr:to>
    <xdr:pic>
      <xdr:nvPicPr>
        <xdr:cNvPr id="2" name="Picture 3" descr="cid:image008.png@01D1E118.4F0CD200"/>
        <xdr:cNvPicPr preferRelativeResize="1">
          <a:picLocks noChangeAspect="1"/>
        </xdr:cNvPicPr>
      </xdr:nvPicPr>
      <xdr:blipFill>
        <a:blip r:embed="rId2"/>
        <a:stretch>
          <a:fillRect/>
        </a:stretch>
      </xdr:blipFill>
      <xdr:spPr>
        <a:xfrm>
          <a:off x="257175" y="161925"/>
          <a:ext cx="1914525" cy="9334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1</xdr:row>
      <xdr:rowOff>9525</xdr:rowOff>
    </xdr:from>
    <xdr:to>
      <xdr:col>14</xdr:col>
      <xdr:colOff>219075</xdr:colOff>
      <xdr:row>28</xdr:row>
      <xdr:rowOff>76200</xdr:rowOff>
    </xdr:to>
    <xdr:graphicFrame>
      <xdr:nvGraphicFramePr>
        <xdr:cNvPr id="1" name="Chart 1"/>
        <xdr:cNvGraphicFramePr/>
      </xdr:nvGraphicFramePr>
      <xdr:xfrm>
        <a:off x="619125" y="171450"/>
        <a:ext cx="7867650" cy="44386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xdr:row>
      <xdr:rowOff>0</xdr:rowOff>
    </xdr:from>
    <xdr:to>
      <xdr:col>12</xdr:col>
      <xdr:colOff>9525</xdr:colOff>
      <xdr:row>25</xdr:row>
      <xdr:rowOff>28575</xdr:rowOff>
    </xdr:to>
    <xdr:sp>
      <xdr:nvSpPr>
        <xdr:cNvPr id="1" name="Text 7"/>
        <xdr:cNvSpPr txBox="1">
          <a:spLocks noChangeArrowheads="1"/>
        </xdr:cNvSpPr>
      </xdr:nvSpPr>
      <xdr:spPr>
        <a:xfrm>
          <a:off x="9525" y="200025"/>
          <a:ext cx="5857875" cy="4010025"/>
        </a:xfrm>
        <a:prstGeom prst="rect">
          <a:avLst/>
        </a:prstGeom>
        <a:solidFill>
          <a:srgbClr val="FFFFFF"/>
        </a:solidFill>
        <a:ln w="1"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(1)  Average prices paid (exclusive of VAT) by respondents to the Department of Business, Energy and Industrial     
</a:t>
          </a:r>
          <a:r>
            <a:rPr lang="en-US" cap="none" sz="900" b="0" i="0" u="none" baseline="0">
              <a:solidFill>
                <a:srgbClr val="000000"/>
              </a:solidFill>
              <a:latin typeface="Arial"/>
              <a:ea typeface="Arial"/>
              <a:cs typeface="Arial"/>
            </a:rPr>
            <a:t>       Strategy</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(BEIS) survey of some 600 manufacturing sites.  The average price for each size of  
</a:t>
          </a:r>
          <a:r>
            <a:rPr lang="en-US" cap="none" sz="900" b="0" i="0" u="none" baseline="0">
              <a:solidFill>
                <a:srgbClr val="000000"/>
              </a:solidFill>
              <a:latin typeface="Arial"/>
              <a:ea typeface="Arial"/>
              <a:cs typeface="Arial"/>
            </a:rPr>
            <a:t>       consumer is obtained by dividing the total quantity of purchases, for each fuel, into their total value.
</a:t>
          </a:r>
          <a:r>
            <a:rPr lang="en-US" cap="none" sz="900" b="0" i="0" u="none" baseline="0">
              <a:solidFill>
                <a:srgbClr val="000000"/>
              </a:solidFill>
              <a:latin typeface="Arial"/>
              <a:ea typeface="Arial"/>
              <a:cs typeface="Arial"/>
            </a:rPr>
            <a:t>       Prices vary widely around the average values shown (see footnote 2).  Purchases of fuels used as raw
</a:t>
          </a:r>
          <a:r>
            <a:rPr lang="en-US" cap="none" sz="900" b="0" i="0" u="none" baseline="0">
              <a:solidFill>
                <a:srgbClr val="000000"/>
              </a:solidFill>
              <a:latin typeface="Arial"/>
              <a:ea typeface="Arial"/>
              <a:cs typeface="Arial"/>
            </a:rPr>
            <a:t>       materials in manufacturing are excluded.  For further details, see Annex A.
</a:t>
          </a:r>
          <a:r>
            <a:rPr lang="en-US" cap="none" sz="900" b="0" i="0" u="none" baseline="0">
              <a:solidFill>
                <a:srgbClr val="000000"/>
              </a:solidFill>
              <a:latin typeface="Arial"/>
              <a:ea typeface="Arial"/>
              <a:cs typeface="Arial"/>
            </a:rPr>
            <a:t>(2)  The 10% decile is the point within the complete range of prices below which the bottom 10% of those
</a:t>
          </a:r>
          <a:r>
            <a:rPr lang="en-US" cap="none" sz="900" b="0" i="0" u="none" baseline="0">
              <a:solidFill>
                <a:srgbClr val="000000"/>
              </a:solidFill>
              <a:latin typeface="Arial"/>
              <a:ea typeface="Arial"/>
              <a:cs typeface="Arial"/>
            </a:rPr>
            <a:t>       prices fall. Similarly the 90% decile is the point above which the top 10% of prices occur.  The median is
</a:t>
          </a:r>
          <a:r>
            <a:rPr lang="en-US" cap="none" sz="900" b="0" i="0" u="none" baseline="0">
              <a:solidFill>
                <a:srgbClr val="000000"/>
              </a:solidFill>
              <a:latin typeface="Arial"/>
              <a:ea typeface="Arial"/>
              <a:cs typeface="Arial"/>
            </a:rPr>
            <a:t>       the midway point. Thus, these values show the </a:t>
          </a:r>
          <a:r>
            <a:rPr lang="en-US" cap="none" sz="900" b="0" i="0" u="none" baseline="0">
              <a:solidFill>
                <a:srgbClr val="000000"/>
              </a:solidFill>
              <a:latin typeface="Arial"/>
              <a:ea typeface="Arial"/>
              <a:cs typeface="Arial"/>
            </a:rPr>
            <a:t>spread of prices paid.  The deciles and the median are
</a:t>
          </a:r>
          <a:r>
            <a:rPr lang="en-US" cap="none" sz="900" b="0" i="0" u="none" baseline="0">
              <a:solidFill>
                <a:srgbClr val="000000"/>
              </a:solidFill>
              <a:latin typeface="Arial"/>
              <a:ea typeface="Arial"/>
              <a:cs typeface="Arial"/>
            </a:rPr>
            <a:t>       calculated by giving equal 'weight' to each purchaser but </a:t>
          </a:r>
          <a:r>
            <a:rPr lang="en-US" cap="none" sz="900" b="0" i="0" u="none" baseline="0">
              <a:solidFill>
                <a:srgbClr val="000000"/>
              </a:solidFill>
              <a:latin typeface="Arial"/>
              <a:ea typeface="Arial"/>
              <a:cs typeface="Arial"/>
            </a:rPr>
            <a:t> sc</a:t>
          </a:r>
          <a:r>
            <a:rPr lang="en-US" cap="none" sz="900" b="0" i="0" u="none" baseline="0">
              <a:solidFill>
                <a:srgbClr val="000000"/>
              </a:solidFill>
              <a:latin typeface="Arial"/>
              <a:ea typeface="Arial"/>
              <a:cs typeface="Arial"/>
            </a:rPr>
            <a:t>aled to represent the mix of fuel users by
</a:t>
          </a:r>
          <a:r>
            <a:rPr lang="en-US" cap="none" sz="900" b="0" i="0" u="none" baseline="0">
              <a:solidFill>
                <a:srgbClr val="000000"/>
              </a:solidFill>
              <a:latin typeface="Arial"/>
              <a:ea typeface="Arial"/>
              <a:cs typeface="Arial"/>
            </a:rPr>
            <a:t>       size in the industrial population that the panel represents, whereas </a:t>
          </a:r>
          <a:r>
            <a:rPr lang="en-US" cap="none" sz="900" b="0" i="0" u="none" baseline="0">
              <a:solidFill>
                <a:srgbClr val="000000"/>
              </a:solidFill>
              <a:latin typeface="Arial"/>
              <a:ea typeface="Arial"/>
              <a:cs typeface="Arial"/>
            </a:rPr>
            <a:t>the average prices for each size-band
</a:t>
          </a:r>
          <a:r>
            <a:rPr lang="en-US" cap="none" sz="900" b="0" i="0" u="none" baseline="0">
              <a:solidFill>
                <a:srgbClr val="000000"/>
              </a:solidFill>
              <a:latin typeface="Arial"/>
              <a:ea typeface="Arial"/>
              <a:cs typeface="Arial"/>
            </a:rPr>
            <a:t>       and all consumers are given 'weight' according to the quantity purchased.  The 10% and 90% deciles
</a:t>
          </a:r>
          <a:r>
            <a:rPr lang="en-US" cap="none" sz="900" b="0" i="0" u="none" baseline="0">
              <a:solidFill>
                <a:srgbClr val="000000"/>
              </a:solidFill>
              <a:latin typeface="Arial"/>
              <a:ea typeface="Arial"/>
              <a:cs typeface="Arial"/>
            </a:rPr>
            <a:t>       are not published from Q1 2005 onwards, except for gas and electricity.
</a:t>
          </a:r>
          <a:r>
            <a:rPr lang="en-US" cap="none" sz="900" b="0" i="0" u="none" baseline="0">
              <a:solidFill>
                <a:srgbClr val="000000"/>
              </a:solidFill>
              <a:latin typeface="Arial"/>
              <a:ea typeface="Arial"/>
              <a:cs typeface="Arial"/>
            </a:rPr>
            <a:t>(3)  </a:t>
          </a:r>
          <a:r>
            <a:rPr lang="en-US" cap="none" sz="900" b="0" i="0" u="none" baseline="0">
              <a:solidFill>
                <a:srgbClr val="000000"/>
              </a:solidFill>
              <a:latin typeface="Arial"/>
              <a:ea typeface="Arial"/>
              <a:cs typeface="Arial"/>
            </a:rPr>
            <a:t>Oil product prices include hydrocarbon oil duty.  From 23 March 2011 the effective duty rates per tonne
</a:t>
          </a:r>
          <a:r>
            <a:rPr lang="en-US" cap="none" sz="900" b="0" i="0" u="none" baseline="0">
              <a:solidFill>
                <a:srgbClr val="000000"/>
              </a:solidFill>
              <a:latin typeface="Arial"/>
              <a:ea typeface="Arial"/>
              <a:cs typeface="Arial"/>
            </a:rPr>
            <a:t>       are £108.18 for Heavy Fuel Oil and £128.77 for gas oil.
</a:t>
          </a:r>
          <a:r>
            <a:rPr lang="en-US" cap="none" sz="900" b="0" i="0" u="none" baseline="0">
              <a:solidFill>
                <a:srgbClr val="000000"/>
              </a:solidFill>
              <a:latin typeface="Arial"/>
              <a:ea typeface="Arial"/>
              <a:cs typeface="Arial"/>
            </a:rPr>
            <a:t>(4)  Covers all supplies of natural gas including, for example, those purchased direct from onshore/offshore
</a:t>
          </a:r>
          <a:r>
            <a:rPr lang="en-US" cap="none" sz="900" b="0" i="0" u="none" baseline="0">
              <a:solidFill>
                <a:srgbClr val="000000"/>
              </a:solidFill>
              <a:latin typeface="Arial"/>
              <a:ea typeface="Arial"/>
              <a:cs typeface="Arial"/>
            </a:rPr>
            <a:t>       gas fields. Respondents purchasing more than one type of supply (firm contract and interruptible
</a:t>
          </a:r>
          <a:r>
            <a:rPr lang="en-US" cap="none" sz="900" b="0" i="0" u="none" baseline="0">
              <a:solidFill>
                <a:srgbClr val="000000"/>
              </a:solidFill>
              <a:latin typeface="Arial"/>
              <a:ea typeface="Arial"/>
              <a:cs typeface="Arial"/>
            </a:rPr>
            <a:t>       contract) are treated as separate entities in respect of each type of supply.
</a:t>
          </a:r>
          <a:r>
            <a:rPr lang="en-US" cap="none" sz="900" b="0" i="0" u="none" baseline="0">
              <a:solidFill>
                <a:srgbClr val="000000"/>
              </a:solidFill>
              <a:latin typeface="Arial"/>
              <a:ea typeface="Arial"/>
              <a:cs typeface="Arial"/>
            </a:rPr>
            <a:t>(5)  </a:t>
          </a:r>
          <a:r>
            <a:rPr lang="en-US" cap="none" sz="900" b="0" i="0" u="none" baseline="0">
              <a:solidFill>
                <a:srgbClr val="000000"/>
              </a:solidFill>
              <a:latin typeface="Arial"/>
              <a:ea typeface="Arial"/>
              <a:cs typeface="Arial"/>
            </a:rPr>
            <a:t>From Q1 1998 tariff gas prices are not collected separately and are included in the firm contract prices.
</a:t>
          </a:r>
          <a:r>
            <a:rPr lang="en-US" cap="none" sz="900" b="0" i="0" u="none" baseline="0">
              <a:solidFill>
                <a:srgbClr val="000000"/>
              </a:solidFill>
              <a:latin typeface="Arial"/>
              <a:ea typeface="Arial"/>
              <a:cs typeface="Arial"/>
            </a:rPr>
            <a:t>       The 90% decile and average firm contract price will be affected by contributors who previously had
</a:t>
          </a:r>
          <a:r>
            <a:rPr lang="en-US" cap="none" sz="900" b="0" i="0" u="none" baseline="0">
              <a:solidFill>
                <a:srgbClr val="000000"/>
              </a:solidFill>
              <a:latin typeface="Arial"/>
              <a:ea typeface="Arial"/>
              <a:cs typeface="Arial"/>
            </a:rPr>
            <a:t>       separate contracts for tariff and firm contract gas.   In Q4 1997, tariff gas represented a weight of around
</a:t>
          </a:r>
          <a:r>
            <a:rPr lang="en-US" cap="none" sz="900" b="0" i="0" u="none" baseline="0">
              <a:solidFill>
                <a:srgbClr val="000000"/>
              </a:solidFill>
              <a:latin typeface="Arial"/>
              <a:ea typeface="Arial"/>
              <a:cs typeface="Arial"/>
            </a:rPr>
            <a:t>       1% of the sample.
</a:t>
          </a:r>
          <a:r>
            <a:rPr lang="en-US" cap="none" sz="900" b="0" i="0" u="none" baseline="0">
              <a:solidFill>
                <a:srgbClr val="000000"/>
              </a:solidFill>
              <a:latin typeface="Arial"/>
              <a:ea typeface="Arial"/>
              <a:cs typeface="Arial"/>
            </a:rPr>
            <a:t>(6)   </a:t>
          </a:r>
          <a:r>
            <a:rPr lang="en-US" cap="none" sz="900" b="0" i="0" u="none" baseline="0">
              <a:solidFill>
                <a:srgbClr val="000000"/>
              </a:solidFill>
              <a:latin typeface="Arial"/>
              <a:ea typeface="Arial"/>
              <a:cs typeface="Arial"/>
            </a:rPr>
            <a:t>It should be noted that prices for these fuels are drawn from small samples.
</a:t>
          </a:r>
          <a:r>
            <a:rPr lang="en-US" cap="none" sz="900" b="0" i="0" u="none" baseline="0">
              <a:solidFill>
                <a:srgbClr val="000000"/>
              </a:solidFill>
              <a:latin typeface="Arial"/>
              <a:ea typeface="Arial"/>
              <a:cs typeface="Arial"/>
            </a:rPr>
            <a:t>(7)   Excludes breeze and blast furnace supplies.
</a:t>
          </a:r>
          <a:r>
            <a:rPr lang="en-US" cap="none" sz="900" b="0" i="0" u="none" baseline="0">
              <a:solidFill>
                <a:srgbClr val="000000"/>
              </a:solidFill>
              <a:latin typeface="Arial"/>
              <a:ea typeface="Arial"/>
              <a:cs typeface="Arial"/>
            </a:rPr>
            <a:t>(8)   Following a consultation with users, this data is no longer published.
</a:t>
          </a:r>
          <a:r>
            <a:rPr lang="en-US" cap="none" sz="900" b="0" i="0" u="none" baseline="0">
              <a:solidFill>
                <a:srgbClr val="000000"/>
              </a:solidFill>
              <a:latin typeface="Arial"/>
              <a:ea typeface="Arial"/>
              <a:cs typeface="Arial"/>
            </a:rPr>
            <a:t>(9)   Extra-large and moderately large splits are no longer published (from Q2 2008)
</a:t>
          </a:r>
          <a:r>
            <a:rPr lang="en-US" cap="none" sz="900" b="0" i="0" u="none" baseline="0">
              <a:solidFill>
                <a:srgbClr val="000000"/>
              </a:solidFill>
              <a:latin typeface="Arial"/>
              <a:ea typeface="Arial"/>
              <a:cs typeface="Arial"/>
            </a:rPr>
            <a:t>(10) Only large and average prices are published (from Q1 2010). Average prices will be produced with the
</a:t>
          </a:r>
          <a:r>
            <a:rPr lang="en-US" cap="none" sz="900" b="0" i="0" u="none" baseline="0">
              <a:solidFill>
                <a:srgbClr val="000000"/>
              </a:solidFill>
              <a:latin typeface="Arial"/>
              <a:ea typeface="Arial"/>
              <a:cs typeface="Arial"/>
            </a:rPr>
            <a:t>       provisional  prices, large prices with the final prices.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The source of the original data is ONS. 
</a:t>
          </a:r>
          <a:r>
            <a:rPr lang="en-US" cap="none" sz="900" b="0" i="0" u="none" baseline="0">
              <a:solidFill>
                <a:srgbClr val="000000"/>
              </a:solidFill>
              <a:latin typeface="Arial"/>
              <a:ea typeface="Arial"/>
              <a:cs typeface="Arial"/>
            </a:rPr>
            <a:t>Prices are shown for various sizes of consumers. These sizebands are defined in terms of the approximate annual purchases by the consumers purchasing them, as shown in the table below.
</a:t>
          </a:r>
          <a:r>
            <a:rPr lang="en-US" cap="none" sz="1000" b="0" i="1" u="none" baseline="0">
              <a:solidFill>
                <a:srgbClr val="000000"/>
              </a:solidFill>
              <a:latin typeface="Arial"/>
              <a:ea typeface="Arial"/>
              <a:cs typeface="Arial"/>
            </a:rPr>
            <a: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1</xdr:row>
      <xdr:rowOff>152400</xdr:rowOff>
    </xdr:from>
    <xdr:to>
      <xdr:col>19</xdr:col>
      <xdr:colOff>200025</xdr:colOff>
      <xdr:row>34</xdr:row>
      <xdr:rowOff>123825</xdr:rowOff>
    </xdr:to>
    <xdr:sp>
      <xdr:nvSpPr>
        <xdr:cNvPr id="1" name="TextBox 1"/>
        <xdr:cNvSpPr txBox="1">
          <a:spLocks noChangeArrowheads="1"/>
        </xdr:cNvSpPr>
      </xdr:nvSpPr>
      <xdr:spPr>
        <a:xfrm>
          <a:off x="76200" y="352425"/>
          <a:ext cx="11706225" cy="556260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Arial"/>
              <a:ea typeface="Arial"/>
              <a:cs typeface="Arial"/>
            </a:rPr>
            <a:t>Prices are derived from information collected via the Quarterly Fuels Inquiry on fuel purchases from a panel of about 600 establishments within manufacturing industry (which excludes electricity generation).  The panel consists of companies purchasing fuels in small and large quantities.  To maximise the coverage of each fuel type and minimise the burden on business, larger users are surveyed proportionally</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more than smaller users.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Provisional quarterly data is published three months in arrears, with final data being published six months in arrears.  Any revised data is marked with an “r”.  Provisional annual data is published in the March edition of QEP, with final annual data being published in June.  The entire year's quarterly data is reviewed the following June to ensure that each of the contributors who supply data have been placed in the correct</a:t>
          </a:r>
          <a:r>
            <a:rPr lang="en-US" cap="none" sz="1100" b="0" i="0" u="none" baseline="0">
              <a:solidFill>
                <a:srgbClr val="000000"/>
              </a:solidFill>
              <a:latin typeface="Arial"/>
              <a:ea typeface="Arial"/>
              <a:cs typeface="Arial"/>
            </a:rPr>
            <a:t> si</a:t>
          </a:r>
          <a:r>
            <a:rPr lang="en-US" cap="none" sz="1100" b="0" i="0" u="none" baseline="0">
              <a:solidFill>
                <a:srgbClr val="000000"/>
              </a:solidFill>
              <a:latin typeface="Arial"/>
              <a:ea typeface="Arial"/>
              <a:cs typeface="Arial"/>
            </a:rPr>
            <a:t>ze band based upon their annual consumption.  This means that there can be revisions made to data from Q1 to Q4 at this time.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For each size of consumer the average price for a fuel (exclusive of VAT) is calculated by dividing the total quantity of purchases into their total value.  The "all consumers-average" price uses base weighting and weights the prices for each size band according to purchases by businesses in the size band recorded in the 1984 Purchases Inquiry.  (This is a large scale survey conducted every 5 years until 1989, and conducted annually for a rotating selection of industries from 1994 to 1999.  From 1999 the inquiry has once again covered all industries, providing information on the purchases of materials and fuels by the whole of UK industry.)  The weights will be reviewed when comprehensive up-to-date purchases data are available.  The size bands are defined, for each fuel individually, according to the approximate range of annual purchases covered.  (See Notes page).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As described above the prices given are representative market prices.  This means trades that, because of their size or dominance of total consumption would produce an unrepresentative price, are excluded.  For example, coal purchased by the iron and steel sector is excluded, as is gas purchased for electricity generation.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For some fuels, the relative size in volume terms of the largest users can have the effect of moving the weighted average more towards the large user price.  This is true for gas where, because of the growth in consumption, the weights provided by the 1984 purchases survey may be out of date.  Therefore, for some fuels (e.g. gas and gas oil), the median price (the price at which 50 per cent of the prices paid are higher and 50 per cent lower) may be another useful guide to average prices.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Data for medium fuel oil, liquefied petroleum gases and hard coke were discontinued from Q1 2005.  There was no sub-division into size bands of the prices for medium fuel oil, liquefied petroleum gases and hard coke owing to the small number of sites purchasing each of these fuels.  The small sample sizes reflect the small overall consumption, relative to the major fuels covered, which meant that, although the prices were still representative, they could be subject to more sample effects than the other fuels (e.g. if a relatively large purchaser switches fuel).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To enable coal prices to be calculated in common units, companies record the calorific value of the coal they purchase.  Conversion factors for fuel oil (both heavy and medium), gas oil, liquefied petroleum gas and hard coke are given in Annex B.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The 10 per cent and 90 per cent deciles and the median price for each fuel are presented in addition to the prices for each size band.  The 10 per cent decile is the point within the complete range of prices below which the lowest 10 per cent of those prices fall.  Similarly, the 90 per cent decile is the point above which the highest 10 per cent of the prices occur.  These values give some indication of the spread of prices paid by purchasers.  The deciles and the median are calculated by giving equal "weight" to each purchaser, but are scaled to represent the mix of fuel users by size in the industrial population that the panel represents.  From Q1 2007, decile information is only published for gas and electricity.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447675</xdr:colOff>
      <xdr:row>54</xdr:row>
      <xdr:rowOff>0</xdr:rowOff>
    </xdr:from>
    <xdr:to>
      <xdr:col>26</xdr:col>
      <xdr:colOff>142875</xdr:colOff>
      <xdr:row>69</xdr:row>
      <xdr:rowOff>76200</xdr:rowOff>
    </xdr:to>
    <xdr:graphicFrame>
      <xdr:nvGraphicFramePr>
        <xdr:cNvPr id="1" name="Chart 1"/>
        <xdr:cNvGraphicFramePr/>
      </xdr:nvGraphicFramePr>
      <xdr:xfrm>
        <a:off x="12515850" y="6962775"/>
        <a:ext cx="3962400" cy="2505075"/>
      </xdr:xfrm>
      <a:graphic>
        <a:graphicData uri="http://schemas.openxmlformats.org/drawingml/2006/chart">
          <c:chart xmlns:c="http://schemas.openxmlformats.org/drawingml/2006/chart" r:id="rId1"/>
        </a:graphicData>
      </a:graphic>
    </xdr:graphicFrame>
    <xdr:clientData/>
  </xdr:twoCellAnchor>
  <xdr:twoCellAnchor>
    <xdr:from>
      <xdr:col>3</xdr:col>
      <xdr:colOff>304800</xdr:colOff>
      <xdr:row>20</xdr:row>
      <xdr:rowOff>104775</xdr:rowOff>
    </xdr:from>
    <xdr:to>
      <xdr:col>11</xdr:col>
      <xdr:colOff>466725</xdr:colOff>
      <xdr:row>36</xdr:row>
      <xdr:rowOff>114300</xdr:rowOff>
    </xdr:to>
    <xdr:grpSp>
      <xdr:nvGrpSpPr>
        <xdr:cNvPr id="2" name="Group 8"/>
        <xdr:cNvGrpSpPr>
          <a:grpSpLocks/>
        </xdr:cNvGrpSpPr>
      </xdr:nvGrpSpPr>
      <xdr:grpSpPr>
        <a:xfrm>
          <a:off x="2619375" y="1562100"/>
          <a:ext cx="5038725" cy="2600325"/>
          <a:chOff x="5890260" y="955040"/>
          <a:chExt cx="5040000" cy="2692820"/>
        </a:xfrm>
        <a:solidFill>
          <a:srgbClr val="FFFFFF"/>
        </a:solidFill>
      </xdr:grpSpPr>
      <xdr:graphicFrame>
        <xdr:nvGraphicFramePr>
          <xdr:cNvPr id="3" name="Chart 1"/>
          <xdr:cNvGraphicFramePr/>
        </xdr:nvGraphicFramePr>
        <xdr:xfrm>
          <a:off x="5890260" y="955040"/>
          <a:ext cx="5040000" cy="2692820"/>
        </xdr:xfrm>
        <a:graphic>
          <a:graphicData uri="http://schemas.openxmlformats.org/drawingml/2006/chart">
            <c:chart xmlns:c="http://schemas.openxmlformats.org/drawingml/2006/chart" r:id="rId2"/>
          </a:graphicData>
        </a:graphic>
      </xdr:graphicFrame>
      <xdr:sp>
        <xdr:nvSpPr>
          <xdr:cNvPr id="4" name="Freeform 10"/>
          <xdr:cNvSpPr>
            <a:spLocks/>
          </xdr:cNvSpPr>
        </xdr:nvSpPr>
        <xdr:spPr>
          <a:xfrm>
            <a:off x="8624460" y="3322029"/>
            <a:ext cx="162540" cy="266589"/>
          </a:xfrm>
          <a:custGeom>
            <a:pathLst>
              <a:path h="2673627" w="1199322">
                <a:moveTo>
                  <a:pt x="0" y="1543879"/>
                </a:moveTo>
                <a:lnTo>
                  <a:pt x="993913" y="0"/>
                </a:lnTo>
                <a:lnTo>
                  <a:pt x="569843" y="1156253"/>
                </a:lnTo>
                <a:lnTo>
                  <a:pt x="1199322" y="1159566"/>
                </a:lnTo>
                <a:lnTo>
                  <a:pt x="248478" y="2673627"/>
                </a:lnTo>
                <a:lnTo>
                  <a:pt x="629478" y="1530627"/>
                </a:lnTo>
                <a:lnTo>
                  <a:pt x="0" y="1543879"/>
                </a:lnTo>
                <a:close/>
              </a:path>
            </a:pathLst>
          </a:custGeom>
          <a:solidFill>
            <a:srgbClr val="FC5A3A"/>
          </a:solidFill>
          <a:ln w="19050" cmpd="sng">
            <a:noFill/>
          </a:ln>
        </xdr:spPr>
        <xdr:txBody>
          <a:bodyPr vertOverflow="clip" wrap="square"/>
          <a:p>
            <a:pPr algn="l">
              <a:defRPr/>
            </a:pPr>
            <a:r>
              <a:rPr lang="en-US" cap="none" u="none" baseline="0">
                <a:latin typeface="Arial"/>
                <a:ea typeface="Arial"/>
                <a:cs typeface="Arial"/>
              </a:rPr>
              <a:t/>
            </a:r>
          </a:p>
        </xdr:txBody>
      </xdr:sp>
      <xdr:sp>
        <xdr:nvSpPr>
          <xdr:cNvPr id="5" name="Freeform 11"/>
          <xdr:cNvSpPr>
            <a:spLocks/>
          </xdr:cNvSpPr>
        </xdr:nvSpPr>
        <xdr:spPr>
          <a:xfrm>
            <a:off x="10025580" y="3361748"/>
            <a:ext cx="162540" cy="256491"/>
          </a:xfrm>
          <a:custGeom>
            <a:pathLst>
              <a:path h="2612136" w="1432560">
                <a:moveTo>
                  <a:pt x="752856" y="2612136"/>
                </a:moveTo>
                <a:lnTo>
                  <a:pt x="963168" y="2493264"/>
                </a:lnTo>
                <a:lnTo>
                  <a:pt x="1112520" y="2377440"/>
                </a:lnTo>
                <a:lnTo>
                  <a:pt x="1277112" y="2200656"/>
                </a:lnTo>
                <a:lnTo>
                  <a:pt x="1386840" y="1965960"/>
                </a:lnTo>
                <a:lnTo>
                  <a:pt x="1432560" y="1776984"/>
                </a:lnTo>
                <a:lnTo>
                  <a:pt x="1417320" y="1572768"/>
                </a:lnTo>
                <a:lnTo>
                  <a:pt x="1386840" y="1475232"/>
                </a:lnTo>
                <a:lnTo>
                  <a:pt x="1277112" y="1280160"/>
                </a:lnTo>
                <a:lnTo>
                  <a:pt x="963168" y="749808"/>
                </a:lnTo>
                <a:lnTo>
                  <a:pt x="923544" y="643128"/>
                </a:lnTo>
                <a:lnTo>
                  <a:pt x="899160" y="536448"/>
                </a:lnTo>
                <a:lnTo>
                  <a:pt x="893064" y="426720"/>
                </a:lnTo>
                <a:lnTo>
                  <a:pt x="890016" y="329184"/>
                </a:lnTo>
                <a:lnTo>
                  <a:pt x="896112" y="271272"/>
                </a:lnTo>
                <a:lnTo>
                  <a:pt x="926592" y="173736"/>
                </a:lnTo>
                <a:lnTo>
                  <a:pt x="993648" y="42672"/>
                </a:lnTo>
                <a:lnTo>
                  <a:pt x="1014984" y="0"/>
                </a:lnTo>
                <a:lnTo>
                  <a:pt x="816864" y="167640"/>
                </a:lnTo>
                <a:lnTo>
                  <a:pt x="649224" y="320040"/>
                </a:lnTo>
                <a:lnTo>
                  <a:pt x="490728" y="509016"/>
                </a:lnTo>
                <a:lnTo>
                  <a:pt x="426720" y="624840"/>
                </a:lnTo>
                <a:lnTo>
                  <a:pt x="381000" y="746760"/>
                </a:lnTo>
                <a:lnTo>
                  <a:pt x="359664" y="838200"/>
                </a:lnTo>
                <a:lnTo>
                  <a:pt x="359664" y="868680"/>
                </a:lnTo>
                <a:lnTo>
                  <a:pt x="353568" y="954024"/>
                </a:lnTo>
                <a:lnTo>
                  <a:pt x="350520" y="1057656"/>
                </a:lnTo>
                <a:lnTo>
                  <a:pt x="374904" y="1127760"/>
                </a:lnTo>
                <a:lnTo>
                  <a:pt x="387096" y="1155192"/>
                </a:lnTo>
                <a:lnTo>
                  <a:pt x="411480" y="1216152"/>
                </a:lnTo>
                <a:cubicBezTo>
                  <a:pt x="424581" y="1242353"/>
                  <a:pt x="423672" y="1231449"/>
                  <a:pt x="423672" y="1246632"/>
                </a:cubicBezTo>
                <a:lnTo>
                  <a:pt x="460248" y="1298448"/>
                </a:lnTo>
                <a:lnTo>
                  <a:pt x="518160" y="1344168"/>
                </a:lnTo>
                <a:lnTo>
                  <a:pt x="594360" y="1417320"/>
                </a:lnTo>
                <a:lnTo>
                  <a:pt x="685800" y="1475232"/>
                </a:lnTo>
                <a:lnTo>
                  <a:pt x="902208" y="1633728"/>
                </a:lnTo>
                <a:lnTo>
                  <a:pt x="978408" y="1734312"/>
                </a:lnTo>
                <a:lnTo>
                  <a:pt x="1030224" y="1847088"/>
                </a:lnTo>
                <a:lnTo>
                  <a:pt x="1057656" y="1935480"/>
                </a:lnTo>
                <a:lnTo>
                  <a:pt x="1063752" y="2011680"/>
                </a:lnTo>
                <a:lnTo>
                  <a:pt x="1051560" y="2063496"/>
                </a:lnTo>
                <a:lnTo>
                  <a:pt x="1048512" y="2100072"/>
                </a:lnTo>
                <a:lnTo>
                  <a:pt x="1027176" y="2148840"/>
                </a:lnTo>
                <a:cubicBezTo>
                  <a:pt x="1017234" y="2175351"/>
                  <a:pt x="1021914" y="2165460"/>
                  <a:pt x="1014984" y="2179320"/>
                </a:cubicBezTo>
                <a:lnTo>
                  <a:pt x="993648" y="2231136"/>
                </a:lnTo>
                <a:lnTo>
                  <a:pt x="856488" y="2468880"/>
                </a:lnTo>
                <a:lnTo>
                  <a:pt x="752710" y="2612136"/>
                </a:lnTo>
                <a:lnTo>
                  <a:pt x="795528" y="2343912"/>
                </a:lnTo>
                <a:lnTo>
                  <a:pt x="795528" y="2249424"/>
                </a:lnTo>
                <a:lnTo>
                  <a:pt x="795528" y="2203704"/>
                </a:lnTo>
                <a:lnTo>
                  <a:pt x="777240" y="2112264"/>
                </a:lnTo>
                <a:lnTo>
                  <a:pt x="743712" y="2029968"/>
                </a:lnTo>
                <a:lnTo>
                  <a:pt x="704088" y="1987296"/>
                </a:lnTo>
                <a:lnTo>
                  <a:pt x="609600" y="1914144"/>
                </a:lnTo>
                <a:lnTo>
                  <a:pt x="457200" y="1816608"/>
                </a:lnTo>
                <a:lnTo>
                  <a:pt x="347472" y="1740408"/>
                </a:lnTo>
                <a:lnTo>
                  <a:pt x="286512" y="1697736"/>
                </a:lnTo>
                <a:lnTo>
                  <a:pt x="234696" y="1627632"/>
                </a:lnTo>
                <a:lnTo>
                  <a:pt x="185928" y="1545336"/>
                </a:lnTo>
                <a:lnTo>
                  <a:pt x="173736" y="1520952"/>
                </a:lnTo>
                <a:lnTo>
                  <a:pt x="161544" y="1463040"/>
                </a:lnTo>
                <a:lnTo>
                  <a:pt x="161544" y="1395984"/>
                </a:lnTo>
                <a:lnTo>
                  <a:pt x="182880" y="1264920"/>
                </a:lnTo>
                <a:lnTo>
                  <a:pt x="94488" y="1423416"/>
                </a:lnTo>
                <a:lnTo>
                  <a:pt x="57912" y="1533144"/>
                </a:lnTo>
                <a:lnTo>
                  <a:pt x="12192" y="1648968"/>
                </a:lnTo>
                <a:lnTo>
                  <a:pt x="0" y="1737360"/>
                </a:lnTo>
                <a:lnTo>
                  <a:pt x="0" y="1825752"/>
                </a:lnTo>
                <a:lnTo>
                  <a:pt x="3048" y="1892808"/>
                </a:lnTo>
                <a:lnTo>
                  <a:pt x="27432" y="1984248"/>
                </a:lnTo>
                <a:lnTo>
                  <a:pt x="54864" y="2048256"/>
                </a:lnTo>
                <a:lnTo>
                  <a:pt x="124968" y="2115312"/>
                </a:lnTo>
                <a:cubicBezTo>
                  <a:pt x="148486" y="2135470"/>
                  <a:pt x="139680" y="2126976"/>
                  <a:pt x="152400" y="2139696"/>
                </a:cubicBezTo>
                <a:lnTo>
                  <a:pt x="225552" y="2194560"/>
                </a:lnTo>
                <a:cubicBezTo>
                  <a:pt x="250798" y="2210338"/>
                  <a:pt x="240351" y="2209800"/>
                  <a:pt x="252984" y="2209800"/>
                </a:cubicBezTo>
                <a:lnTo>
                  <a:pt x="344424" y="2255520"/>
                </a:lnTo>
                <a:lnTo>
                  <a:pt x="438912" y="2304288"/>
                </a:lnTo>
                <a:lnTo>
                  <a:pt x="463296" y="2316480"/>
                </a:lnTo>
                <a:lnTo>
                  <a:pt x="539496" y="2346960"/>
                </a:lnTo>
                <a:lnTo>
                  <a:pt x="618744" y="2383536"/>
                </a:lnTo>
                <a:lnTo>
                  <a:pt x="685800" y="2432304"/>
                </a:lnTo>
                <a:lnTo>
                  <a:pt x="716115" y="2466069"/>
                </a:lnTo>
                <a:cubicBezTo>
                  <a:pt x="719387" y="2495521"/>
                  <a:pt x="722376" y="2496256"/>
                  <a:pt x="722376" y="2511552"/>
                </a:cubicBezTo>
                <a:lnTo>
                  <a:pt x="731520" y="2526792"/>
                </a:lnTo>
                <a:lnTo>
                  <a:pt x="752856" y="2612136"/>
                </a:lnTo>
                <a:close/>
              </a:path>
            </a:pathLst>
          </a:custGeom>
          <a:solidFill>
            <a:srgbClr val="17375E"/>
          </a:solidFill>
          <a:ln w="19050" cmpd="sng">
            <a:noFill/>
          </a:ln>
        </xdr:spPr>
        <xdr:txBody>
          <a:bodyPr vertOverflow="clip" wrap="square"/>
          <a:p>
            <a:pPr algn="l">
              <a:defRPr/>
            </a:pPr>
            <a:r>
              <a:rPr lang="en-US" cap="none" u="none" baseline="0">
                <a:latin typeface="Arial"/>
                <a:ea typeface="Arial"/>
                <a:cs typeface="Arial"/>
              </a:rPr>
              <a:t/>
            </a:r>
          </a:p>
        </xdr:txBody>
      </xdr:sp>
      <xdr:sp>
        <xdr:nvSpPr>
          <xdr:cNvPr id="6" name="Freeform 12"/>
          <xdr:cNvSpPr>
            <a:spLocks/>
          </xdr:cNvSpPr>
        </xdr:nvSpPr>
        <xdr:spPr>
          <a:xfrm>
            <a:off x="7176720" y="3322029"/>
            <a:ext cx="181440" cy="256491"/>
          </a:xfrm>
          <a:custGeom>
            <a:pathLst>
              <a:path h="1905000" w="1259305">
                <a:moveTo>
                  <a:pt x="629652" y="0"/>
                </a:moveTo>
                <a:lnTo>
                  <a:pt x="830179" y="308810"/>
                </a:lnTo>
                <a:lnTo>
                  <a:pt x="946484" y="505326"/>
                </a:lnTo>
                <a:lnTo>
                  <a:pt x="1058779" y="713873"/>
                </a:lnTo>
                <a:lnTo>
                  <a:pt x="1143000" y="890337"/>
                </a:lnTo>
                <a:lnTo>
                  <a:pt x="1219200" y="1074821"/>
                </a:lnTo>
                <a:lnTo>
                  <a:pt x="1251284" y="1191126"/>
                </a:lnTo>
                <a:lnTo>
                  <a:pt x="1259305" y="1303421"/>
                </a:lnTo>
                <a:lnTo>
                  <a:pt x="1247273" y="1375610"/>
                </a:lnTo>
                <a:lnTo>
                  <a:pt x="1223210" y="1475873"/>
                </a:lnTo>
                <a:lnTo>
                  <a:pt x="1163052" y="1584158"/>
                </a:lnTo>
                <a:lnTo>
                  <a:pt x="987965" y="1477761"/>
                </a:lnTo>
                <a:lnTo>
                  <a:pt x="1042736" y="1355558"/>
                </a:lnTo>
                <a:lnTo>
                  <a:pt x="1070810" y="1263316"/>
                </a:lnTo>
                <a:lnTo>
                  <a:pt x="1074821" y="1175084"/>
                </a:lnTo>
                <a:lnTo>
                  <a:pt x="1050758" y="1042737"/>
                </a:lnTo>
                <a:lnTo>
                  <a:pt x="1018673" y="958516"/>
                </a:lnTo>
                <a:lnTo>
                  <a:pt x="1002631" y="902368"/>
                </a:lnTo>
                <a:lnTo>
                  <a:pt x="978396" y="844781"/>
                </a:lnTo>
                <a:lnTo>
                  <a:pt x="964274" y="1030758"/>
                </a:lnTo>
                <a:lnTo>
                  <a:pt x="941017" y="1141133"/>
                </a:lnTo>
                <a:cubicBezTo>
                  <a:pt x="926991" y="1171147"/>
                  <a:pt x="923090" y="1214995"/>
                  <a:pt x="909064" y="1245009"/>
                </a:cubicBezTo>
                <a:lnTo>
                  <a:pt x="885498" y="1304048"/>
                </a:lnTo>
                <a:lnTo>
                  <a:pt x="845425" y="1389228"/>
                </a:lnTo>
                <a:lnTo>
                  <a:pt x="817777" y="1439503"/>
                </a:lnTo>
                <a:lnTo>
                  <a:pt x="737659" y="1560951"/>
                </a:lnTo>
                <a:lnTo>
                  <a:pt x="669041" y="1639831"/>
                </a:lnTo>
                <a:lnTo>
                  <a:pt x="605405" y="1677879"/>
                </a:lnTo>
                <a:lnTo>
                  <a:pt x="558888" y="1713964"/>
                </a:lnTo>
                <a:lnTo>
                  <a:pt x="709863" y="1704473"/>
                </a:lnTo>
                <a:lnTo>
                  <a:pt x="770021" y="1680410"/>
                </a:lnTo>
                <a:lnTo>
                  <a:pt x="830179" y="1648326"/>
                </a:lnTo>
                <a:lnTo>
                  <a:pt x="894347" y="1600200"/>
                </a:lnTo>
                <a:lnTo>
                  <a:pt x="950494" y="1540042"/>
                </a:lnTo>
                <a:lnTo>
                  <a:pt x="987391" y="1477289"/>
                </a:lnTo>
                <a:lnTo>
                  <a:pt x="1161973" y="1583214"/>
                </a:lnTo>
                <a:lnTo>
                  <a:pt x="1086852" y="1684421"/>
                </a:lnTo>
                <a:lnTo>
                  <a:pt x="1002631" y="1772652"/>
                </a:lnTo>
                <a:lnTo>
                  <a:pt x="926431" y="1824789"/>
                </a:lnTo>
                <a:lnTo>
                  <a:pt x="842210" y="1864894"/>
                </a:lnTo>
                <a:lnTo>
                  <a:pt x="721894" y="1905000"/>
                </a:lnTo>
                <a:lnTo>
                  <a:pt x="557463" y="1905000"/>
                </a:lnTo>
                <a:lnTo>
                  <a:pt x="445168" y="1884947"/>
                </a:lnTo>
                <a:lnTo>
                  <a:pt x="344905" y="1836821"/>
                </a:lnTo>
                <a:lnTo>
                  <a:pt x="260684" y="1788694"/>
                </a:lnTo>
                <a:lnTo>
                  <a:pt x="184484" y="1712494"/>
                </a:lnTo>
                <a:lnTo>
                  <a:pt x="124326" y="1644316"/>
                </a:lnTo>
                <a:lnTo>
                  <a:pt x="72189" y="1572126"/>
                </a:lnTo>
                <a:lnTo>
                  <a:pt x="28246" y="1488050"/>
                </a:lnTo>
                <a:lnTo>
                  <a:pt x="0" y="1373775"/>
                </a:lnTo>
                <a:lnTo>
                  <a:pt x="0" y="1271337"/>
                </a:lnTo>
                <a:lnTo>
                  <a:pt x="4010" y="1199147"/>
                </a:lnTo>
                <a:lnTo>
                  <a:pt x="36094" y="1066800"/>
                </a:lnTo>
                <a:lnTo>
                  <a:pt x="100263" y="890337"/>
                </a:lnTo>
                <a:lnTo>
                  <a:pt x="304800" y="501316"/>
                </a:lnTo>
                <a:lnTo>
                  <a:pt x="439411" y="285377"/>
                </a:lnTo>
                <a:lnTo>
                  <a:pt x="562605" y="99489"/>
                </a:lnTo>
                <a:lnTo>
                  <a:pt x="629652" y="0"/>
                </a:lnTo>
                <a:close/>
              </a:path>
            </a:pathLst>
          </a:custGeom>
          <a:solidFill>
            <a:srgbClr val="C0B3D1"/>
          </a:solidFill>
          <a:ln w="25400"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U:\Statistics\Prices%20Team\Quarterly%20Prices%20Publication%20QEP\Tables\methodology%20pages\new%20tables\table_311%20inc%20methodology%20pag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oposals for QEP"/>
      <sheetName val="Highlights"/>
      <sheetName val="Main Table Q1"/>
      <sheetName val="Main Table Q3"/>
      <sheetName val="Main Table Q4"/>
      <sheetName val="Main Table Q2"/>
      <sheetName val="Notes"/>
      <sheetName val="Chart 3.1.1"/>
      <sheetName val="Quarter"/>
      <sheetName val="To Hide - pdf copy"/>
      <sheetName val="Calculation"/>
      <sheetName val="Hide me please"/>
      <sheetName val="quarter real terms (hide)"/>
      <sheetName val="Methodology"/>
    </sheetNames>
    <sheetDataSet>
      <sheetData sheetId="10">
        <row r="1">
          <cell r="C1">
            <v>2009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berr.gov.uk/files/file16805.pdf"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gov.uk/government/collections/quarterly-energy-prices" TargetMode="External" /><Relationship Id="rId2" Type="http://schemas.openxmlformats.org/officeDocument/2006/relationships/hyperlink" Target="https://www.gov.uk/government/statistical-data-sets/prices-of-fuels-purchased-by-manufacturing-industry" TargetMode="External" /><Relationship Id="rId3" Type="http://schemas.openxmlformats.org/officeDocument/2006/relationships/hyperlink" Target="https://www.gov.uk/government/statistics/industrial-price-statistics-data-sources-and-methodologies" TargetMode="External" /><Relationship Id="rId4" Type="http://schemas.openxmlformats.org/officeDocument/2006/relationships/hyperlink" Target="mailto:jo.marvin@decc.gsi.gov.uk" TargetMode="External" /><Relationship Id="rId5" Type="http://schemas.openxmlformats.org/officeDocument/2006/relationships/hyperlink" Target="https://www.gov.uk/government/statistics/energy-statistics-revisions-policy" TargetMode="External" /><Relationship Id="rId6" Type="http://schemas.openxmlformats.org/officeDocument/2006/relationships/hyperlink" Target="https://www.gov.uk/government/uploads/system/uploads/attachment_data/file/338757/Annex_B.pdf" TargetMode="External" /><Relationship Id="rId7" Type="http://schemas.openxmlformats.org/officeDocument/2006/relationships/hyperlink" Target="mailto:pressoffice@decc.gsi.gov.uk" TargetMode="External" /><Relationship Id="rId8" Type="http://schemas.openxmlformats.org/officeDocument/2006/relationships/drawing" Target="../drawings/drawing1.xml" /><Relationship Id="rId9"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3"/>
  <dimension ref="A2:A18"/>
  <sheetViews>
    <sheetView showGridLines="0" zoomScalePageLayoutView="0" workbookViewId="0" topLeftCell="A1">
      <selection activeCell="G24" sqref="G24"/>
    </sheetView>
  </sheetViews>
  <sheetFormatPr defaultColWidth="9.140625" defaultRowHeight="12.75"/>
  <sheetData>
    <row r="2" ht="15.75">
      <c r="A2" s="239" t="s">
        <v>149</v>
      </c>
    </row>
    <row r="4" ht="12.75">
      <c r="A4" s="256" t="s">
        <v>160</v>
      </c>
    </row>
    <row r="5" ht="12.75">
      <c r="A5" s="256" t="s">
        <v>161</v>
      </c>
    </row>
    <row r="6" ht="12.75">
      <c r="A6" s="256" t="s">
        <v>162</v>
      </c>
    </row>
    <row r="7" ht="12.75">
      <c r="A7" s="256" t="s">
        <v>163</v>
      </c>
    </row>
    <row r="8" ht="12.75">
      <c r="A8" t="s">
        <v>164</v>
      </c>
    </row>
    <row r="10" ht="12.75">
      <c r="A10" s="256" t="s">
        <v>165</v>
      </c>
    </row>
    <row r="11" ht="12.75">
      <c r="A11" t="s">
        <v>166</v>
      </c>
    </row>
    <row r="12" ht="12.75">
      <c r="A12" s="255" t="s">
        <v>167</v>
      </c>
    </row>
    <row r="14" ht="12.75">
      <c r="A14" s="256" t="s">
        <v>168</v>
      </c>
    </row>
    <row r="15" ht="12.75">
      <c r="A15" t="s">
        <v>169</v>
      </c>
    </row>
    <row r="17" ht="12.75">
      <c r="A17" t="s">
        <v>170</v>
      </c>
    </row>
    <row r="18" ht="12.75">
      <c r="A18" t="s">
        <v>171</v>
      </c>
    </row>
  </sheetData>
  <sheetProtection/>
  <hyperlinks>
    <hyperlink ref="A12" r:id="rId1" display="http://www.berr.gov.uk/files/file16805.pdf"/>
  </hyperlinks>
  <printOptions/>
  <pageMargins left="0.75" right="0.75" top="1" bottom="1" header="0.5" footer="0.5"/>
  <pageSetup horizontalDpi="600" verticalDpi="600" orientation="portrait" paperSize="9" r:id="rId2"/>
</worksheet>
</file>

<file path=xl/worksheets/sheet10.xml><?xml version="1.0" encoding="utf-8"?>
<worksheet xmlns="http://schemas.openxmlformats.org/spreadsheetml/2006/main" xmlns:r="http://schemas.openxmlformats.org/officeDocument/2006/relationships">
  <sheetPr codeName="Sheet7"/>
  <dimension ref="A1:BG216"/>
  <sheetViews>
    <sheetView zoomScalePageLayoutView="0" workbookViewId="0" topLeftCell="A1">
      <pane xSplit="2" ySplit="4" topLeftCell="C117" activePane="bottomRight" state="frozen"/>
      <selection pane="topLeft" activeCell="A1" sqref="A1"/>
      <selection pane="topRight" activeCell="C1" sqref="C1"/>
      <selection pane="bottomLeft" activeCell="A5" sqref="A5"/>
      <selection pane="bottomRight" activeCell="F127" sqref="F127"/>
    </sheetView>
  </sheetViews>
  <sheetFormatPr defaultColWidth="9.140625" defaultRowHeight="12.75"/>
  <cols>
    <col min="1" max="1" width="9.421875" style="282" customWidth="1"/>
    <col min="2" max="2" width="12.421875" style="282" customWidth="1"/>
    <col min="3" max="3" width="7.8515625" style="353" bestFit="1" customWidth="1"/>
    <col min="4" max="4" width="6.8515625" style="249" customWidth="1"/>
    <col min="5" max="5" width="7.00390625" style="249" customWidth="1"/>
    <col min="6" max="6" width="7.7109375" style="249" bestFit="1" customWidth="1"/>
    <col min="7" max="7" width="7.8515625" style="249" bestFit="1" customWidth="1"/>
    <col min="8" max="8" width="5.421875" style="249" bestFit="1" customWidth="1"/>
    <col min="9" max="9" width="7.8515625" style="249" bestFit="1" customWidth="1"/>
    <col min="10" max="12" width="6.57421875" style="290" customWidth="1"/>
    <col min="13" max="13" width="7.57421875" style="290" customWidth="1"/>
    <col min="14" max="14" width="9.00390625" style="290" bestFit="1" customWidth="1"/>
    <col min="15" max="15" width="6.57421875" style="290" customWidth="1"/>
    <col min="16" max="16" width="7.8515625" style="290" bestFit="1" customWidth="1"/>
    <col min="17" max="17" width="6.57421875" style="290" customWidth="1"/>
    <col min="18" max="18" width="7.8515625" style="290" bestFit="1" customWidth="1"/>
    <col min="19" max="19" width="7.421875" style="291" customWidth="1"/>
    <col min="20" max="22" width="6.421875" style="249" customWidth="1"/>
    <col min="23" max="23" width="7.8515625" style="249" bestFit="1" customWidth="1"/>
    <col min="24" max="24" width="6.421875" style="249" customWidth="1"/>
    <col min="25" max="25" width="7.8515625" style="249" bestFit="1" customWidth="1"/>
    <col min="26" max="26" width="7.421875" style="249" bestFit="1" customWidth="1"/>
    <col min="27" max="27" width="6.00390625" style="249" bestFit="1" customWidth="1"/>
    <col min="28" max="28" width="5.421875" style="249" bestFit="1" customWidth="1"/>
    <col min="29" max="29" width="7.57421875" style="249" customWidth="1"/>
    <col min="30" max="30" width="8.00390625" style="249" bestFit="1" customWidth="1"/>
    <col min="31" max="31" width="6.00390625" style="249" bestFit="1" customWidth="1"/>
    <col min="32" max="32" width="8.00390625" style="249" bestFit="1" customWidth="1"/>
    <col min="33" max="33" width="5.57421875" style="249" bestFit="1" customWidth="1"/>
    <col min="34" max="34" width="8.00390625" style="249" bestFit="1" customWidth="1"/>
    <col min="35" max="35" width="6.140625" style="249" bestFit="1" customWidth="1"/>
    <col min="36" max="36" width="6.8515625" style="249" customWidth="1"/>
    <col min="37" max="37" width="6.140625" style="249" bestFit="1" customWidth="1"/>
    <col min="38" max="38" width="7.140625" style="249" bestFit="1" customWidth="1"/>
    <col min="39" max="39" width="6.140625" style="249" bestFit="1" customWidth="1"/>
    <col min="40" max="40" width="8.421875" style="249" bestFit="1" customWidth="1"/>
    <col min="41" max="41" width="5.421875" style="249" bestFit="1" customWidth="1"/>
    <col min="42" max="42" width="8.00390625" style="249" bestFit="1" customWidth="1"/>
    <col min="43" max="43" width="6.421875" style="249" customWidth="1"/>
    <col min="44" max="44" width="8.00390625" style="249" bestFit="1" customWidth="1"/>
    <col min="45" max="45" width="11.421875" style="290" customWidth="1"/>
    <col min="46" max="46" width="16.421875" style="290" customWidth="1"/>
    <col min="47" max="47" width="5.421875" style="290" bestFit="1" customWidth="1"/>
    <col min="48" max="48" width="10.00390625" style="290" bestFit="1" customWidth="1"/>
    <col min="49" max="49" width="4.8515625" style="249" customWidth="1"/>
    <col min="50" max="50" width="11.57421875" style="249" customWidth="1"/>
    <col min="51" max="51" width="9.421875" style="249" customWidth="1"/>
    <col min="52" max="16384" width="9.140625" style="249" customWidth="1"/>
  </cols>
  <sheetData>
    <row r="1" spans="1:6" ht="35.25">
      <c r="A1" s="286" t="s">
        <v>78</v>
      </c>
      <c r="B1" s="287"/>
      <c r="C1" s="288"/>
      <c r="D1" s="289"/>
      <c r="E1" s="289"/>
      <c r="F1" s="289"/>
    </row>
    <row r="2" spans="1:47" ht="18.75" customHeight="1">
      <c r="A2" s="292" t="s">
        <v>135</v>
      </c>
      <c r="B2" s="293"/>
      <c r="C2" s="294"/>
      <c r="D2" s="295"/>
      <c r="E2" s="295"/>
      <c r="F2" s="295"/>
      <c r="G2" s="296"/>
      <c r="H2" s="296"/>
      <c r="I2" s="296"/>
      <c r="J2" s="297"/>
      <c r="K2" s="297"/>
      <c r="AU2" s="306"/>
    </row>
    <row r="3" spans="1:52" ht="27.75" customHeight="1">
      <c r="A3" s="298"/>
      <c r="B3" s="299"/>
      <c r="C3" s="369" t="s">
        <v>0</v>
      </c>
      <c r="D3" s="18"/>
      <c r="G3" s="18"/>
      <c r="H3" s="18"/>
      <c r="I3" s="300"/>
      <c r="J3" s="302" t="s">
        <v>1</v>
      </c>
      <c r="K3" s="24"/>
      <c r="L3" s="24"/>
      <c r="M3" s="24"/>
      <c r="N3" s="24"/>
      <c r="O3" s="24"/>
      <c r="P3" s="24"/>
      <c r="Q3" s="24"/>
      <c r="R3" s="301"/>
      <c r="S3" s="302" t="s">
        <v>2</v>
      </c>
      <c r="T3" s="303"/>
      <c r="U3" s="303"/>
      <c r="V3" s="303"/>
      <c r="W3" s="303"/>
      <c r="X3" s="303"/>
      <c r="Y3" s="304"/>
      <c r="Z3" s="363" t="s">
        <v>3</v>
      </c>
      <c r="AA3" s="18"/>
      <c r="AB3" s="18"/>
      <c r="AC3" s="18"/>
      <c r="AD3" s="18"/>
      <c r="AE3" s="18"/>
      <c r="AF3" s="18"/>
      <c r="AG3" s="18"/>
      <c r="AH3" s="300"/>
      <c r="AI3" s="370" t="s">
        <v>4</v>
      </c>
      <c r="AJ3" s="14"/>
      <c r="AK3" s="14"/>
      <c r="AL3" s="14"/>
      <c r="AM3" s="364"/>
      <c r="AN3" s="14"/>
      <c r="AO3" s="14"/>
      <c r="AP3" s="14"/>
      <c r="AQ3" s="14"/>
      <c r="AR3" s="305"/>
      <c r="AS3" s="365" t="s">
        <v>5</v>
      </c>
      <c r="AT3" s="306" t="s">
        <v>6</v>
      </c>
      <c r="AU3" s="366"/>
      <c r="AV3" s="367" t="s">
        <v>7</v>
      </c>
      <c r="AW3" s="307"/>
      <c r="AX3" s="360" t="s">
        <v>8</v>
      </c>
      <c r="AY3" s="359"/>
      <c r="AZ3" s="307"/>
    </row>
    <row r="4" spans="1:52" ht="30" thickBot="1">
      <c r="A4" s="308" t="s">
        <v>9</v>
      </c>
      <c r="B4" s="308" t="s">
        <v>10</v>
      </c>
      <c r="C4" s="21" t="s">
        <v>11</v>
      </c>
      <c r="D4" s="19" t="s">
        <v>12</v>
      </c>
      <c r="E4" s="19" t="s">
        <v>13</v>
      </c>
      <c r="F4" s="19" t="s">
        <v>14</v>
      </c>
      <c r="G4" s="19" t="s">
        <v>15</v>
      </c>
      <c r="H4" s="19" t="s">
        <v>16</v>
      </c>
      <c r="I4" s="309" t="s">
        <v>17</v>
      </c>
      <c r="J4" s="23" t="s">
        <v>11</v>
      </c>
      <c r="K4" s="13" t="s">
        <v>12</v>
      </c>
      <c r="L4" s="13" t="s">
        <v>13</v>
      </c>
      <c r="M4" s="13" t="s">
        <v>18</v>
      </c>
      <c r="N4" s="13" t="s">
        <v>19</v>
      </c>
      <c r="O4" s="13" t="s">
        <v>14</v>
      </c>
      <c r="P4" s="13" t="s">
        <v>15</v>
      </c>
      <c r="Q4" s="13" t="s">
        <v>16</v>
      </c>
      <c r="R4" s="310" t="s">
        <v>17</v>
      </c>
      <c r="S4" s="23" t="s">
        <v>11</v>
      </c>
      <c r="T4" s="13" t="s">
        <v>12</v>
      </c>
      <c r="U4" s="13" t="s">
        <v>13</v>
      </c>
      <c r="V4" s="13" t="s">
        <v>14</v>
      </c>
      <c r="W4" s="13" t="s">
        <v>15</v>
      </c>
      <c r="X4" s="13" t="s">
        <v>16</v>
      </c>
      <c r="Y4" s="310" t="s">
        <v>17</v>
      </c>
      <c r="Z4" s="21" t="s">
        <v>11</v>
      </c>
      <c r="AA4" s="19" t="s">
        <v>12</v>
      </c>
      <c r="AB4" s="19" t="s">
        <v>13</v>
      </c>
      <c r="AC4" s="19" t="s">
        <v>18</v>
      </c>
      <c r="AD4" s="19" t="s">
        <v>19</v>
      </c>
      <c r="AE4" s="19" t="s">
        <v>14</v>
      </c>
      <c r="AF4" s="19" t="s">
        <v>15</v>
      </c>
      <c r="AG4" s="19" t="s">
        <v>16</v>
      </c>
      <c r="AH4" s="309" t="s">
        <v>17</v>
      </c>
      <c r="AI4" s="15" t="s">
        <v>11</v>
      </c>
      <c r="AJ4" s="15" t="s">
        <v>12</v>
      </c>
      <c r="AK4" s="15" t="s">
        <v>13</v>
      </c>
      <c r="AL4" s="15" t="s">
        <v>14</v>
      </c>
      <c r="AM4" s="15" t="s">
        <v>20</v>
      </c>
      <c r="AN4" s="15" t="s">
        <v>21</v>
      </c>
      <c r="AO4" s="15" t="s">
        <v>22</v>
      </c>
      <c r="AP4" s="15" t="s">
        <v>15</v>
      </c>
      <c r="AQ4" s="15" t="s">
        <v>16</v>
      </c>
      <c r="AR4" s="311" t="s">
        <v>17</v>
      </c>
      <c r="AS4" s="368" t="s">
        <v>14</v>
      </c>
      <c r="AT4" s="15" t="s">
        <v>14</v>
      </c>
      <c r="AU4" s="310" t="s">
        <v>121</v>
      </c>
      <c r="AV4" s="310" t="s">
        <v>14</v>
      </c>
      <c r="AW4" s="312"/>
      <c r="AX4" s="361" t="s">
        <v>1</v>
      </c>
      <c r="AY4" s="362" t="s">
        <v>2</v>
      </c>
      <c r="AZ4" s="312"/>
    </row>
    <row r="5" spans="1:52" ht="13.5" thickTop="1">
      <c r="A5" s="282">
        <v>1989</v>
      </c>
      <c r="B5" s="313" t="s">
        <v>23</v>
      </c>
      <c r="C5" s="225">
        <v>2.53</v>
      </c>
      <c r="D5" s="132">
        <v>1.76</v>
      </c>
      <c r="E5" s="132">
        <v>1.53</v>
      </c>
      <c r="F5" s="132">
        <v>1.58</v>
      </c>
      <c r="G5" s="132">
        <v>1.38</v>
      </c>
      <c r="H5" s="132">
        <v>2.37</v>
      </c>
      <c r="I5" s="314">
        <v>2.84</v>
      </c>
      <c r="J5" s="133">
        <v>70.7</v>
      </c>
      <c r="K5" s="133">
        <v>64.2</v>
      </c>
      <c r="L5" s="133">
        <v>58.1</v>
      </c>
      <c r="M5" s="133">
        <v>54</v>
      </c>
      <c r="N5" s="133">
        <v>65.6</v>
      </c>
      <c r="O5" s="133">
        <v>61.9</v>
      </c>
      <c r="P5" s="133">
        <v>57.4</v>
      </c>
      <c r="Q5" s="133">
        <v>65.2</v>
      </c>
      <c r="R5" s="315">
        <v>90.4</v>
      </c>
      <c r="S5" s="316">
        <v>125.1</v>
      </c>
      <c r="T5" s="133">
        <v>118.4</v>
      </c>
      <c r="U5" s="133">
        <v>100.9</v>
      </c>
      <c r="V5" s="133">
        <v>112.6</v>
      </c>
      <c r="W5" s="133">
        <v>106.6</v>
      </c>
      <c r="X5" s="133">
        <v>118.6</v>
      </c>
      <c r="Y5" s="315">
        <v>137.5</v>
      </c>
      <c r="Z5" s="132">
        <v>5.71</v>
      </c>
      <c r="AA5" s="132">
        <v>4.62</v>
      </c>
      <c r="AB5" s="132">
        <v>3.26</v>
      </c>
      <c r="AC5" s="132">
        <v>2.47</v>
      </c>
      <c r="AD5" s="132">
        <v>3.86</v>
      </c>
      <c r="AE5" s="132">
        <v>3.74</v>
      </c>
      <c r="AF5" s="132">
        <v>4.18</v>
      </c>
      <c r="AG5" s="132">
        <v>5.36</v>
      </c>
      <c r="AH5" s="314">
        <v>6.68</v>
      </c>
      <c r="AI5" s="134"/>
      <c r="AJ5" s="134"/>
      <c r="AK5" s="134"/>
      <c r="AL5" s="134"/>
      <c r="AM5" s="134"/>
      <c r="AN5" s="134"/>
      <c r="AO5" s="134"/>
      <c r="AP5" s="134"/>
      <c r="AQ5" s="134"/>
      <c r="AR5" s="317"/>
      <c r="AS5" s="315">
        <v>69.4</v>
      </c>
      <c r="AT5" s="315">
        <v>116.4</v>
      </c>
      <c r="AU5" s="315"/>
      <c r="AV5" s="315">
        <v>89.7</v>
      </c>
      <c r="AW5" s="241"/>
      <c r="AX5" s="318">
        <v>73.6</v>
      </c>
      <c r="AY5" s="318">
        <v>126.7</v>
      </c>
      <c r="AZ5" s="1"/>
    </row>
    <row r="6" spans="1:52" ht="12.75">
      <c r="A6" s="282">
        <v>1989</v>
      </c>
      <c r="B6" s="313" t="s">
        <v>24</v>
      </c>
      <c r="C6" s="225">
        <v>2.44</v>
      </c>
      <c r="D6" s="132">
        <v>1.79</v>
      </c>
      <c r="E6" s="132">
        <v>1.47</v>
      </c>
      <c r="F6" s="132">
        <v>1.54</v>
      </c>
      <c r="G6" s="132">
        <v>1.42</v>
      </c>
      <c r="H6" s="132">
        <v>2.3</v>
      </c>
      <c r="I6" s="314">
        <v>2.66</v>
      </c>
      <c r="J6" s="133">
        <v>79.7</v>
      </c>
      <c r="K6" s="133">
        <v>72.5</v>
      </c>
      <c r="L6" s="133">
        <v>68.4</v>
      </c>
      <c r="M6" s="133">
        <v>65.6</v>
      </c>
      <c r="N6" s="133">
        <v>73.5</v>
      </c>
      <c r="O6" s="133">
        <v>71.3</v>
      </c>
      <c r="P6" s="133">
        <v>65.3</v>
      </c>
      <c r="Q6" s="133">
        <v>72.5</v>
      </c>
      <c r="R6" s="315">
        <v>81.5</v>
      </c>
      <c r="S6" s="316">
        <v>132.5</v>
      </c>
      <c r="T6" s="133">
        <v>122.9</v>
      </c>
      <c r="U6" s="133">
        <v>111.1</v>
      </c>
      <c r="V6" s="133">
        <v>116.8</v>
      </c>
      <c r="W6" s="133">
        <v>109.2</v>
      </c>
      <c r="X6" s="133">
        <v>123.1</v>
      </c>
      <c r="Y6" s="315">
        <v>145.2</v>
      </c>
      <c r="Z6" s="132">
        <v>4.93</v>
      </c>
      <c r="AA6" s="132">
        <v>4.19</v>
      </c>
      <c r="AB6" s="132">
        <v>3.28</v>
      </c>
      <c r="AC6" s="132">
        <v>2.88</v>
      </c>
      <c r="AD6" s="132">
        <v>3.6</v>
      </c>
      <c r="AE6" s="132">
        <v>3.61</v>
      </c>
      <c r="AF6" s="132">
        <v>3.9</v>
      </c>
      <c r="AG6" s="132">
        <v>4.8</v>
      </c>
      <c r="AH6" s="314">
        <v>6.06</v>
      </c>
      <c r="AI6" s="134"/>
      <c r="AJ6" s="134"/>
      <c r="AK6" s="134"/>
      <c r="AL6" s="134"/>
      <c r="AM6" s="134"/>
      <c r="AN6" s="134"/>
      <c r="AO6" s="134"/>
      <c r="AP6" s="134"/>
      <c r="AQ6" s="134"/>
      <c r="AR6" s="317"/>
      <c r="AS6" s="315">
        <v>74.5</v>
      </c>
      <c r="AT6" s="315">
        <v>113.3</v>
      </c>
      <c r="AU6" s="315"/>
      <c r="AV6" s="315">
        <v>92</v>
      </c>
      <c r="AW6" s="241"/>
      <c r="AX6" s="318">
        <v>95.3</v>
      </c>
      <c r="AY6" s="318">
        <v>131.7</v>
      </c>
      <c r="AZ6" s="1"/>
    </row>
    <row r="7" spans="1:52" ht="12.75">
      <c r="A7" s="282">
        <v>1989</v>
      </c>
      <c r="B7" s="313" t="s">
        <v>25</v>
      </c>
      <c r="C7" s="225">
        <v>2.42</v>
      </c>
      <c r="D7" s="132">
        <v>1.8</v>
      </c>
      <c r="E7" s="132">
        <v>1.47</v>
      </c>
      <c r="F7" s="132">
        <v>1.53</v>
      </c>
      <c r="G7" s="132">
        <v>1.43</v>
      </c>
      <c r="H7" s="132">
        <v>2.28</v>
      </c>
      <c r="I7" s="314">
        <v>2.56</v>
      </c>
      <c r="J7" s="133">
        <v>85.6</v>
      </c>
      <c r="K7" s="133">
        <v>74.9</v>
      </c>
      <c r="L7" s="133">
        <v>66.7</v>
      </c>
      <c r="M7" s="133">
        <v>64.1</v>
      </c>
      <c r="N7" s="133">
        <v>71.4</v>
      </c>
      <c r="O7" s="133">
        <v>72</v>
      </c>
      <c r="P7" s="133">
        <v>69.2</v>
      </c>
      <c r="Q7" s="133">
        <v>74.1</v>
      </c>
      <c r="R7" s="315">
        <v>85.6</v>
      </c>
      <c r="S7" s="316">
        <v>135.3</v>
      </c>
      <c r="T7" s="133">
        <v>127.5</v>
      </c>
      <c r="U7" s="133">
        <v>117.7</v>
      </c>
      <c r="V7" s="133">
        <v>119.6</v>
      </c>
      <c r="W7" s="133">
        <v>109.9</v>
      </c>
      <c r="X7" s="133">
        <v>127.3</v>
      </c>
      <c r="Y7" s="315">
        <v>149.2</v>
      </c>
      <c r="Z7" s="132">
        <v>5.04</v>
      </c>
      <c r="AA7" s="132">
        <v>4.2</v>
      </c>
      <c r="AB7" s="132">
        <v>3.17</v>
      </c>
      <c r="AC7" s="132">
        <v>2.61</v>
      </c>
      <c r="AD7" s="132">
        <v>3.59</v>
      </c>
      <c r="AE7" s="132">
        <v>3.54</v>
      </c>
      <c r="AF7" s="132">
        <v>3.92</v>
      </c>
      <c r="AG7" s="132">
        <v>4.64</v>
      </c>
      <c r="AH7" s="314">
        <v>6.29</v>
      </c>
      <c r="AI7" s="134"/>
      <c r="AJ7" s="134"/>
      <c r="AK7" s="134"/>
      <c r="AL7" s="134"/>
      <c r="AM7" s="134"/>
      <c r="AN7" s="134"/>
      <c r="AO7" s="134"/>
      <c r="AP7" s="134"/>
      <c r="AQ7" s="134"/>
      <c r="AR7" s="317"/>
      <c r="AS7" s="315">
        <v>73.3</v>
      </c>
      <c r="AT7" s="315">
        <v>118.1</v>
      </c>
      <c r="AU7" s="315"/>
      <c r="AV7" s="315">
        <v>94.3</v>
      </c>
      <c r="AW7" s="241"/>
      <c r="AX7" s="318">
        <v>100.9</v>
      </c>
      <c r="AY7" s="318">
        <v>140.8</v>
      </c>
      <c r="AZ7" s="1"/>
    </row>
    <row r="8" spans="1:52" ht="12.75">
      <c r="A8" s="282">
        <v>1989</v>
      </c>
      <c r="B8" s="313" t="s">
        <v>26</v>
      </c>
      <c r="C8" s="225">
        <v>2.3</v>
      </c>
      <c r="D8" s="132">
        <v>1.95</v>
      </c>
      <c r="E8" s="132">
        <v>1.54</v>
      </c>
      <c r="F8" s="132">
        <v>1.61</v>
      </c>
      <c r="G8" s="132">
        <v>1.52</v>
      </c>
      <c r="H8" s="132">
        <v>2.28</v>
      </c>
      <c r="I8" s="314">
        <v>2.58</v>
      </c>
      <c r="J8" s="133">
        <v>85</v>
      </c>
      <c r="K8" s="133">
        <v>81.2</v>
      </c>
      <c r="L8" s="133">
        <v>79.2</v>
      </c>
      <c r="M8" s="133">
        <v>77</v>
      </c>
      <c r="N8" s="133">
        <v>83.2</v>
      </c>
      <c r="O8" s="133">
        <v>80.7</v>
      </c>
      <c r="P8" s="133">
        <v>72.6</v>
      </c>
      <c r="Q8" s="133">
        <v>83.4</v>
      </c>
      <c r="R8" s="315">
        <v>93.4</v>
      </c>
      <c r="S8" s="316">
        <v>153.1</v>
      </c>
      <c r="T8" s="133">
        <v>144.1</v>
      </c>
      <c r="U8" s="133">
        <v>136.6</v>
      </c>
      <c r="V8" s="133">
        <v>138.1</v>
      </c>
      <c r="W8" s="133">
        <v>123.8</v>
      </c>
      <c r="X8" s="133">
        <v>146.7</v>
      </c>
      <c r="Y8" s="315">
        <v>167.3</v>
      </c>
      <c r="Z8" s="132">
        <v>6.26</v>
      </c>
      <c r="AA8" s="132">
        <v>4.94</v>
      </c>
      <c r="AB8" s="132">
        <v>3.51</v>
      </c>
      <c r="AC8" s="132">
        <v>2.82</v>
      </c>
      <c r="AD8" s="132">
        <v>4.05</v>
      </c>
      <c r="AE8" s="132">
        <v>4.03</v>
      </c>
      <c r="AF8" s="132">
        <v>4.39</v>
      </c>
      <c r="AG8" s="132">
        <v>5.9</v>
      </c>
      <c r="AH8" s="314">
        <v>7.43</v>
      </c>
      <c r="AI8" s="134"/>
      <c r="AJ8" s="134"/>
      <c r="AK8" s="134"/>
      <c r="AL8" s="134"/>
      <c r="AM8" s="134"/>
      <c r="AN8" s="134"/>
      <c r="AO8" s="134"/>
      <c r="AP8" s="134"/>
      <c r="AQ8" s="134"/>
      <c r="AR8" s="317"/>
      <c r="AS8" s="315">
        <v>85.4</v>
      </c>
      <c r="AT8" s="315">
        <v>117.9</v>
      </c>
      <c r="AU8" s="315"/>
      <c r="AV8" s="315">
        <v>106.7</v>
      </c>
      <c r="AW8" s="241"/>
      <c r="AX8" s="318">
        <v>112.3</v>
      </c>
      <c r="AY8" s="318">
        <v>165</v>
      </c>
      <c r="AZ8" s="1"/>
    </row>
    <row r="9" spans="1:52" s="324" customFormat="1" ht="12.75">
      <c r="A9" s="319"/>
      <c r="B9" s="320"/>
      <c r="C9" s="225"/>
      <c r="D9" s="235"/>
      <c r="E9" s="235"/>
      <c r="F9" s="235"/>
      <c r="G9" s="235"/>
      <c r="H9" s="235"/>
      <c r="I9" s="314"/>
      <c r="J9" s="318"/>
      <c r="K9" s="318"/>
      <c r="L9" s="318"/>
      <c r="M9" s="318"/>
      <c r="N9" s="318"/>
      <c r="O9" s="318"/>
      <c r="P9" s="318"/>
      <c r="Q9" s="318"/>
      <c r="R9" s="315"/>
      <c r="S9" s="321"/>
      <c r="T9" s="318"/>
      <c r="U9" s="318"/>
      <c r="V9" s="318"/>
      <c r="W9" s="318"/>
      <c r="X9" s="318"/>
      <c r="Y9" s="315"/>
      <c r="Z9" s="235"/>
      <c r="AA9" s="235"/>
      <c r="AB9" s="235"/>
      <c r="AC9" s="235"/>
      <c r="AD9" s="235"/>
      <c r="AE9" s="235"/>
      <c r="AF9" s="235"/>
      <c r="AG9" s="235"/>
      <c r="AH9" s="314"/>
      <c r="AI9" s="322"/>
      <c r="AJ9" s="322"/>
      <c r="AK9" s="322"/>
      <c r="AL9" s="322"/>
      <c r="AM9" s="322"/>
      <c r="AN9" s="322"/>
      <c r="AO9" s="322"/>
      <c r="AP9" s="322"/>
      <c r="AQ9" s="322"/>
      <c r="AR9" s="317"/>
      <c r="AS9" s="315"/>
      <c r="AT9" s="315"/>
      <c r="AU9" s="315"/>
      <c r="AV9" s="315"/>
      <c r="AW9" s="283"/>
      <c r="AX9" s="318"/>
      <c r="AY9" s="318"/>
      <c r="AZ9" s="323"/>
    </row>
    <row r="10" spans="1:52" s="324" customFormat="1" ht="12.75">
      <c r="A10" s="319">
        <v>1990</v>
      </c>
      <c r="B10" s="320" t="s">
        <v>23</v>
      </c>
      <c r="C10" s="225">
        <v>2.44</v>
      </c>
      <c r="D10" s="235">
        <v>2.02</v>
      </c>
      <c r="E10" s="235">
        <v>1.55</v>
      </c>
      <c r="F10" s="235">
        <v>1.62</v>
      </c>
      <c r="G10" s="235">
        <v>1.46</v>
      </c>
      <c r="H10" s="235">
        <v>2.34</v>
      </c>
      <c r="I10" s="314">
        <v>2.67</v>
      </c>
      <c r="J10" s="318">
        <v>82.5</v>
      </c>
      <c r="K10" s="318">
        <v>80.5</v>
      </c>
      <c r="L10" s="318">
        <v>75.5</v>
      </c>
      <c r="M10" s="318">
        <v>71.9</v>
      </c>
      <c r="N10" s="318">
        <v>82.1</v>
      </c>
      <c r="O10" s="318">
        <v>78.2</v>
      </c>
      <c r="P10" s="318">
        <v>73.1</v>
      </c>
      <c r="Q10" s="318">
        <v>80.8</v>
      </c>
      <c r="R10" s="315">
        <v>93</v>
      </c>
      <c r="S10" s="321">
        <v>156.8</v>
      </c>
      <c r="T10" s="318">
        <v>143.9</v>
      </c>
      <c r="U10" s="318">
        <v>134.2</v>
      </c>
      <c r="V10" s="318">
        <v>136.2</v>
      </c>
      <c r="W10" s="318">
        <v>123.4</v>
      </c>
      <c r="X10" s="318">
        <v>149.6</v>
      </c>
      <c r="Y10" s="315">
        <v>176.3</v>
      </c>
      <c r="Z10" s="235">
        <v>6.46</v>
      </c>
      <c r="AA10" s="235">
        <v>4.88</v>
      </c>
      <c r="AB10" s="235">
        <v>3.54</v>
      </c>
      <c r="AC10" s="235">
        <v>2.86</v>
      </c>
      <c r="AD10" s="235">
        <v>4.06</v>
      </c>
      <c r="AE10" s="235">
        <v>4.05</v>
      </c>
      <c r="AF10" s="235">
        <v>4.41</v>
      </c>
      <c r="AG10" s="235">
        <v>5.89</v>
      </c>
      <c r="AH10" s="314">
        <v>7.28</v>
      </c>
      <c r="AI10" s="322">
        <v>1.2</v>
      </c>
      <c r="AJ10" s="322">
        <v>0.993</v>
      </c>
      <c r="AK10" s="322">
        <v>0.724</v>
      </c>
      <c r="AL10" s="322">
        <v>0.787</v>
      </c>
      <c r="AM10" s="322">
        <v>0.984</v>
      </c>
      <c r="AN10" s="322">
        <v>0.624</v>
      </c>
      <c r="AO10" s="322">
        <v>1.307</v>
      </c>
      <c r="AP10" s="322">
        <v>0.925</v>
      </c>
      <c r="AQ10" s="322">
        <v>1.16</v>
      </c>
      <c r="AR10" s="317">
        <v>1.387</v>
      </c>
      <c r="AS10" s="315">
        <v>82</v>
      </c>
      <c r="AT10" s="315">
        <v>129.8</v>
      </c>
      <c r="AU10" s="315"/>
      <c r="AV10" s="315">
        <v>104.3</v>
      </c>
      <c r="AW10" s="283"/>
      <c r="AX10" s="318">
        <v>103.4</v>
      </c>
      <c r="AY10" s="318">
        <v>144.3</v>
      </c>
      <c r="AZ10" s="323"/>
    </row>
    <row r="11" spans="1:52" s="324" customFormat="1" ht="12.75">
      <c r="A11" s="319">
        <v>1990</v>
      </c>
      <c r="B11" s="320" t="s">
        <v>24</v>
      </c>
      <c r="C11" s="225">
        <v>2.35</v>
      </c>
      <c r="D11" s="235">
        <v>1.91</v>
      </c>
      <c r="E11" s="235">
        <v>1.52</v>
      </c>
      <c r="F11" s="235">
        <v>1.58</v>
      </c>
      <c r="G11" s="235">
        <v>1.48</v>
      </c>
      <c r="H11" s="235">
        <v>2.26</v>
      </c>
      <c r="I11" s="314">
        <v>2.49</v>
      </c>
      <c r="J11" s="318">
        <v>72.1</v>
      </c>
      <c r="K11" s="318">
        <v>70</v>
      </c>
      <c r="L11" s="318">
        <v>64</v>
      </c>
      <c r="M11" s="318">
        <v>61.1</v>
      </c>
      <c r="N11" s="318">
        <v>69.3</v>
      </c>
      <c r="O11" s="318">
        <v>67.2</v>
      </c>
      <c r="P11" s="318">
        <v>61</v>
      </c>
      <c r="Q11" s="318">
        <v>70</v>
      </c>
      <c r="R11" s="315">
        <v>90.7</v>
      </c>
      <c r="S11" s="321">
        <v>142.1</v>
      </c>
      <c r="T11" s="318">
        <v>133.8</v>
      </c>
      <c r="U11" s="318">
        <v>119.4</v>
      </c>
      <c r="V11" s="318">
        <v>122.1</v>
      </c>
      <c r="W11" s="318">
        <v>113.1</v>
      </c>
      <c r="X11" s="318">
        <v>133.8</v>
      </c>
      <c r="Y11" s="315">
        <v>159.8</v>
      </c>
      <c r="Z11" s="235">
        <v>5.45</v>
      </c>
      <c r="AA11" s="235">
        <v>4.04</v>
      </c>
      <c r="AB11" s="235">
        <v>3.12</v>
      </c>
      <c r="AC11" s="235">
        <v>2.74</v>
      </c>
      <c r="AD11" s="235">
        <v>3.41</v>
      </c>
      <c r="AE11" s="235">
        <v>3.49</v>
      </c>
      <c r="AF11" s="235">
        <v>3.58</v>
      </c>
      <c r="AG11" s="235">
        <v>5.2</v>
      </c>
      <c r="AH11" s="314">
        <v>6.38</v>
      </c>
      <c r="AI11" s="322">
        <v>1.237</v>
      </c>
      <c r="AJ11" s="322">
        <v>1.006</v>
      </c>
      <c r="AK11" s="322">
        <v>0.698</v>
      </c>
      <c r="AL11" s="322">
        <v>0.745</v>
      </c>
      <c r="AM11" s="322">
        <v>0.925</v>
      </c>
      <c r="AN11" s="322">
        <v>0.631</v>
      </c>
      <c r="AO11" s="322">
        <v>1.313</v>
      </c>
      <c r="AP11" s="322">
        <v>0.907</v>
      </c>
      <c r="AQ11" s="322">
        <v>1.143</v>
      </c>
      <c r="AR11" s="317">
        <v>1.474</v>
      </c>
      <c r="AS11" s="315">
        <v>73.1</v>
      </c>
      <c r="AT11" s="315">
        <v>121.2</v>
      </c>
      <c r="AU11" s="315"/>
      <c r="AV11" s="315">
        <v>108.4</v>
      </c>
      <c r="AW11" s="283"/>
      <c r="AX11" s="318">
        <v>72.2</v>
      </c>
      <c r="AY11" s="318">
        <v>123.3</v>
      </c>
      <c r="AZ11" s="323"/>
    </row>
    <row r="12" spans="1:52" s="324" customFormat="1" ht="12.75">
      <c r="A12" s="319">
        <v>1990</v>
      </c>
      <c r="B12" s="320" t="s">
        <v>25</v>
      </c>
      <c r="C12" s="225">
        <v>2.46</v>
      </c>
      <c r="D12" s="235">
        <v>1.98</v>
      </c>
      <c r="E12" s="235">
        <v>1.55</v>
      </c>
      <c r="F12" s="235">
        <v>1.62</v>
      </c>
      <c r="G12" s="235">
        <v>1.52</v>
      </c>
      <c r="H12" s="235">
        <v>2.2</v>
      </c>
      <c r="I12" s="314">
        <v>2.53</v>
      </c>
      <c r="J12" s="318">
        <v>88.1</v>
      </c>
      <c r="K12" s="318">
        <v>72.7</v>
      </c>
      <c r="L12" s="318">
        <v>63.9</v>
      </c>
      <c r="M12" s="318">
        <v>63.1</v>
      </c>
      <c r="N12" s="318">
        <v>65.5</v>
      </c>
      <c r="O12" s="318">
        <v>70.1</v>
      </c>
      <c r="P12" s="318">
        <v>59.4</v>
      </c>
      <c r="Q12" s="318">
        <v>76.1</v>
      </c>
      <c r="R12" s="315">
        <v>97.8</v>
      </c>
      <c r="S12" s="321">
        <v>159.9</v>
      </c>
      <c r="T12" s="318">
        <v>147.6</v>
      </c>
      <c r="U12" s="318">
        <v>144</v>
      </c>
      <c r="V12" s="318">
        <v>144.9</v>
      </c>
      <c r="W12" s="318">
        <v>118.9</v>
      </c>
      <c r="X12" s="318">
        <v>151.7</v>
      </c>
      <c r="Y12" s="315">
        <v>200.9</v>
      </c>
      <c r="Z12" s="235">
        <v>5.67</v>
      </c>
      <c r="AA12" s="235">
        <v>4.08</v>
      </c>
      <c r="AB12" s="235">
        <v>3.11</v>
      </c>
      <c r="AC12" s="235">
        <v>2.74</v>
      </c>
      <c r="AD12" s="235">
        <v>3.39</v>
      </c>
      <c r="AE12" s="235">
        <v>3.5</v>
      </c>
      <c r="AF12" s="235">
        <v>3.6</v>
      </c>
      <c r="AG12" s="235">
        <v>5.36</v>
      </c>
      <c r="AH12" s="314">
        <v>7.04</v>
      </c>
      <c r="AI12" s="322">
        <v>1.252</v>
      </c>
      <c r="AJ12" s="322">
        <v>0.939</v>
      </c>
      <c r="AK12" s="322">
        <v>0.713</v>
      </c>
      <c r="AL12" s="322">
        <v>0.75</v>
      </c>
      <c r="AM12" s="322">
        <v>0.905</v>
      </c>
      <c r="AN12" s="322">
        <v>0.641</v>
      </c>
      <c r="AO12" s="322">
        <v>1.429</v>
      </c>
      <c r="AP12" s="322">
        <v>0.866</v>
      </c>
      <c r="AQ12" s="322">
        <v>1.177</v>
      </c>
      <c r="AR12" s="317">
        <v>1.554</v>
      </c>
      <c r="AS12" s="315">
        <v>73.4</v>
      </c>
      <c r="AT12" s="315">
        <v>119.4</v>
      </c>
      <c r="AU12" s="315"/>
      <c r="AV12" s="315">
        <v>105.8</v>
      </c>
      <c r="AW12" s="283"/>
      <c r="AX12" s="318">
        <v>91.3</v>
      </c>
      <c r="AY12" s="318">
        <v>170.2</v>
      </c>
      <c r="AZ12" s="323"/>
    </row>
    <row r="13" spans="1:52" s="324" customFormat="1" ht="12.75">
      <c r="A13" s="319">
        <v>1990</v>
      </c>
      <c r="B13" s="320" t="s">
        <v>26</v>
      </c>
      <c r="C13" s="225">
        <v>2.41</v>
      </c>
      <c r="D13" s="235">
        <v>1.99</v>
      </c>
      <c r="E13" s="235">
        <v>1.52</v>
      </c>
      <c r="F13" s="235">
        <v>1.59</v>
      </c>
      <c r="G13" s="235">
        <v>1.57</v>
      </c>
      <c r="H13" s="235">
        <v>2.24</v>
      </c>
      <c r="I13" s="314">
        <v>2.54</v>
      </c>
      <c r="J13" s="318">
        <v>99.3</v>
      </c>
      <c r="K13" s="318">
        <v>92.3</v>
      </c>
      <c r="L13" s="318">
        <v>86.1</v>
      </c>
      <c r="M13" s="318">
        <v>86</v>
      </c>
      <c r="N13" s="318">
        <v>86.4</v>
      </c>
      <c r="O13" s="318">
        <v>90</v>
      </c>
      <c r="P13" s="318">
        <v>81.8</v>
      </c>
      <c r="Q13" s="318">
        <v>93</v>
      </c>
      <c r="R13" s="315">
        <v>113.4</v>
      </c>
      <c r="S13" s="321">
        <v>193.1</v>
      </c>
      <c r="T13" s="318">
        <v>184.3</v>
      </c>
      <c r="U13" s="318">
        <v>177.5</v>
      </c>
      <c r="V13" s="318">
        <v>178.9</v>
      </c>
      <c r="W13" s="318">
        <v>157</v>
      </c>
      <c r="X13" s="318">
        <v>187.8</v>
      </c>
      <c r="Y13" s="315">
        <v>212.3</v>
      </c>
      <c r="Z13" s="235">
        <v>6.74</v>
      </c>
      <c r="AA13" s="235">
        <v>4.66</v>
      </c>
      <c r="AB13" s="235">
        <v>3.22</v>
      </c>
      <c r="AC13" s="235">
        <v>2.77</v>
      </c>
      <c r="AD13" s="235">
        <v>3.57</v>
      </c>
      <c r="AE13" s="235">
        <v>3.79</v>
      </c>
      <c r="AF13" s="235">
        <v>3.92</v>
      </c>
      <c r="AG13" s="235">
        <v>6.35</v>
      </c>
      <c r="AH13" s="314">
        <v>8</v>
      </c>
      <c r="AI13" s="322">
        <v>1.295</v>
      </c>
      <c r="AJ13" s="322">
        <v>1.02</v>
      </c>
      <c r="AK13" s="322">
        <v>0.717</v>
      </c>
      <c r="AL13" s="322">
        <v>0.777</v>
      </c>
      <c r="AM13" s="322">
        <v>0.982</v>
      </c>
      <c r="AN13" s="322">
        <v>0.633</v>
      </c>
      <c r="AO13" s="322">
        <v>1.39</v>
      </c>
      <c r="AP13" s="322">
        <v>0.908</v>
      </c>
      <c r="AQ13" s="322">
        <v>1.24</v>
      </c>
      <c r="AR13" s="317">
        <v>1.515</v>
      </c>
      <c r="AS13" s="315">
        <v>100.2</v>
      </c>
      <c r="AT13" s="315">
        <v>172.3</v>
      </c>
      <c r="AU13" s="315"/>
      <c r="AV13" s="315">
        <v>101</v>
      </c>
      <c r="AW13" s="283"/>
      <c r="AX13" s="318">
        <v>108.6</v>
      </c>
      <c r="AY13" s="318">
        <v>189</v>
      </c>
      <c r="AZ13" s="323"/>
    </row>
    <row r="14" spans="1:52" s="324" customFormat="1" ht="12.75">
      <c r="A14" s="319"/>
      <c r="B14" s="320"/>
      <c r="C14" s="225"/>
      <c r="D14" s="235"/>
      <c r="E14" s="235"/>
      <c r="F14" s="235"/>
      <c r="G14" s="235"/>
      <c r="H14" s="235"/>
      <c r="I14" s="314"/>
      <c r="J14" s="318"/>
      <c r="K14" s="318"/>
      <c r="L14" s="318"/>
      <c r="M14" s="318"/>
      <c r="N14" s="318"/>
      <c r="O14" s="318"/>
      <c r="P14" s="318"/>
      <c r="Q14" s="318"/>
      <c r="R14" s="315"/>
      <c r="S14" s="321"/>
      <c r="T14" s="318"/>
      <c r="U14" s="318"/>
      <c r="V14" s="318"/>
      <c r="W14" s="318"/>
      <c r="X14" s="318"/>
      <c r="Y14" s="315"/>
      <c r="Z14" s="235"/>
      <c r="AA14" s="235"/>
      <c r="AB14" s="235"/>
      <c r="AC14" s="235"/>
      <c r="AD14" s="235"/>
      <c r="AE14" s="235"/>
      <c r="AF14" s="235"/>
      <c r="AG14" s="235"/>
      <c r="AH14" s="314"/>
      <c r="AI14" s="322"/>
      <c r="AJ14" s="322"/>
      <c r="AK14" s="322"/>
      <c r="AL14" s="322"/>
      <c r="AM14" s="322"/>
      <c r="AN14" s="322"/>
      <c r="AO14" s="322"/>
      <c r="AP14" s="322"/>
      <c r="AQ14" s="322"/>
      <c r="AR14" s="317"/>
      <c r="AS14" s="315"/>
      <c r="AT14" s="315"/>
      <c r="AU14" s="315"/>
      <c r="AV14" s="315"/>
      <c r="AW14" s="283"/>
      <c r="AX14" s="318"/>
      <c r="AY14" s="318"/>
      <c r="AZ14" s="323"/>
    </row>
    <row r="15" spans="1:52" s="324" customFormat="1" ht="12.75">
      <c r="A15" s="319">
        <v>1991</v>
      </c>
      <c r="B15" s="320" t="s">
        <v>23</v>
      </c>
      <c r="C15" s="225">
        <v>2.39</v>
      </c>
      <c r="D15" s="235">
        <v>2.04</v>
      </c>
      <c r="E15" s="235">
        <v>1.55</v>
      </c>
      <c r="F15" s="235">
        <v>1.63</v>
      </c>
      <c r="G15" s="235">
        <v>1.56</v>
      </c>
      <c r="H15" s="235">
        <v>2.26</v>
      </c>
      <c r="I15" s="314">
        <v>2.52</v>
      </c>
      <c r="J15" s="318">
        <v>78.8</v>
      </c>
      <c r="K15" s="318">
        <v>76.7</v>
      </c>
      <c r="L15" s="318">
        <v>72.7</v>
      </c>
      <c r="M15" s="318">
        <v>71.3</v>
      </c>
      <c r="N15" s="318">
        <v>75.3</v>
      </c>
      <c r="O15" s="318">
        <v>74.9</v>
      </c>
      <c r="P15" s="318">
        <v>64.2</v>
      </c>
      <c r="Q15" s="318">
        <v>79.5</v>
      </c>
      <c r="R15" s="315">
        <v>97</v>
      </c>
      <c r="S15" s="321">
        <v>188.4</v>
      </c>
      <c r="T15" s="318">
        <v>176.7</v>
      </c>
      <c r="U15" s="318">
        <v>163.7</v>
      </c>
      <c r="V15" s="318">
        <v>166.3</v>
      </c>
      <c r="W15" s="318">
        <v>145.2</v>
      </c>
      <c r="X15" s="318">
        <v>176.7</v>
      </c>
      <c r="Y15" s="315">
        <v>205.2</v>
      </c>
      <c r="Z15" s="235">
        <v>6.74</v>
      </c>
      <c r="AA15" s="235">
        <v>4.58</v>
      </c>
      <c r="AB15" s="235">
        <v>3.23</v>
      </c>
      <c r="AC15" s="235">
        <v>2.83</v>
      </c>
      <c r="AD15" s="235">
        <v>3.55</v>
      </c>
      <c r="AE15" s="235">
        <v>3.78</v>
      </c>
      <c r="AF15" s="235">
        <v>3.91</v>
      </c>
      <c r="AG15" s="235">
        <v>6.3</v>
      </c>
      <c r="AH15" s="314">
        <v>8.07</v>
      </c>
      <c r="AI15" s="322">
        <v>1.357</v>
      </c>
      <c r="AJ15" s="322">
        <v>1.047</v>
      </c>
      <c r="AK15" s="322">
        <v>0.74</v>
      </c>
      <c r="AL15" s="322">
        <v>0.817</v>
      </c>
      <c r="AM15" s="322">
        <v>0.997</v>
      </c>
      <c r="AN15" s="322">
        <v>0.641</v>
      </c>
      <c r="AO15" s="322">
        <v>1.459</v>
      </c>
      <c r="AP15" s="322">
        <v>0.909</v>
      </c>
      <c r="AQ15" s="322">
        <v>1.314</v>
      </c>
      <c r="AR15" s="317">
        <v>1.524</v>
      </c>
      <c r="AS15" s="315">
        <v>91.8</v>
      </c>
      <c r="AT15" s="315">
        <v>194.9</v>
      </c>
      <c r="AU15" s="315"/>
      <c r="AV15" s="315">
        <v>103.7</v>
      </c>
      <c r="AW15" s="283"/>
      <c r="AX15" s="318">
        <v>107.2</v>
      </c>
      <c r="AY15" s="318">
        <v>164.3</v>
      </c>
      <c r="AZ15" s="323"/>
    </row>
    <row r="16" spans="1:52" s="324" customFormat="1" ht="12.75">
      <c r="A16" s="319">
        <v>1991</v>
      </c>
      <c r="B16" s="320" t="s">
        <v>24</v>
      </c>
      <c r="C16" s="225">
        <v>2.35</v>
      </c>
      <c r="D16" s="235">
        <v>2.02</v>
      </c>
      <c r="E16" s="235">
        <v>1.48</v>
      </c>
      <c r="F16" s="235">
        <v>1.56</v>
      </c>
      <c r="G16" s="235">
        <v>1.49</v>
      </c>
      <c r="H16" s="235">
        <v>2.29</v>
      </c>
      <c r="I16" s="314">
        <v>2.69</v>
      </c>
      <c r="J16" s="318">
        <v>68.6</v>
      </c>
      <c r="K16" s="318">
        <v>63.6</v>
      </c>
      <c r="L16" s="318">
        <v>58.5</v>
      </c>
      <c r="M16" s="318">
        <v>57.3</v>
      </c>
      <c r="N16" s="318">
        <v>60.8</v>
      </c>
      <c r="O16" s="318">
        <v>61.6</v>
      </c>
      <c r="P16" s="318">
        <v>58.7</v>
      </c>
      <c r="Q16" s="318">
        <v>65</v>
      </c>
      <c r="R16" s="315">
        <v>80.4</v>
      </c>
      <c r="S16" s="321">
        <v>154.3</v>
      </c>
      <c r="T16" s="318">
        <v>150.5</v>
      </c>
      <c r="U16" s="318">
        <v>137.9</v>
      </c>
      <c r="V16" s="318">
        <v>140.2</v>
      </c>
      <c r="W16" s="318">
        <v>126.7</v>
      </c>
      <c r="X16" s="318">
        <v>146.3</v>
      </c>
      <c r="Y16" s="315">
        <v>183</v>
      </c>
      <c r="Z16" s="235">
        <v>6.19</v>
      </c>
      <c r="AA16" s="235">
        <v>4.28</v>
      </c>
      <c r="AB16" s="235">
        <v>3.22</v>
      </c>
      <c r="AC16" s="235">
        <v>2.95</v>
      </c>
      <c r="AD16" s="235">
        <v>3.42</v>
      </c>
      <c r="AE16" s="235">
        <v>3.66</v>
      </c>
      <c r="AF16" s="235">
        <v>3.67</v>
      </c>
      <c r="AG16" s="235">
        <v>5.76</v>
      </c>
      <c r="AH16" s="314">
        <v>7.23</v>
      </c>
      <c r="AI16" s="322">
        <v>1.347</v>
      </c>
      <c r="AJ16" s="322">
        <v>1.007</v>
      </c>
      <c r="AK16" s="322">
        <v>0.702</v>
      </c>
      <c r="AL16" s="322">
        <v>0.76</v>
      </c>
      <c r="AM16" s="322">
        <v>0.92</v>
      </c>
      <c r="AN16" s="322">
        <v>0.621</v>
      </c>
      <c r="AO16" s="322">
        <v>1.457</v>
      </c>
      <c r="AP16" s="322">
        <v>0.84</v>
      </c>
      <c r="AQ16" s="322">
        <v>1.293</v>
      </c>
      <c r="AR16" s="317">
        <v>1.563</v>
      </c>
      <c r="AS16" s="315">
        <v>81.2</v>
      </c>
      <c r="AT16" s="315">
        <v>147.9</v>
      </c>
      <c r="AU16" s="315"/>
      <c r="AV16" s="315">
        <v>100.4</v>
      </c>
      <c r="AW16" s="283"/>
      <c r="AX16" s="318">
        <v>65.4</v>
      </c>
      <c r="AY16" s="318">
        <v>131.3</v>
      </c>
      <c r="AZ16" s="323"/>
    </row>
    <row r="17" spans="1:52" s="324" customFormat="1" ht="12.75">
      <c r="A17" s="319">
        <v>1991</v>
      </c>
      <c r="B17" s="320" t="s">
        <v>25</v>
      </c>
      <c r="C17" s="225">
        <v>2.32</v>
      </c>
      <c r="D17" s="235">
        <v>1.98</v>
      </c>
      <c r="E17" s="235">
        <v>1.47</v>
      </c>
      <c r="F17" s="235">
        <v>1.56</v>
      </c>
      <c r="G17" s="235">
        <v>1.43</v>
      </c>
      <c r="H17" s="235">
        <v>2.2</v>
      </c>
      <c r="I17" s="314">
        <v>2.48</v>
      </c>
      <c r="J17" s="318">
        <v>66.7</v>
      </c>
      <c r="K17" s="318">
        <v>65.4</v>
      </c>
      <c r="L17" s="318">
        <v>61.2</v>
      </c>
      <c r="M17" s="318">
        <v>59.6</v>
      </c>
      <c r="N17" s="318">
        <v>64.3</v>
      </c>
      <c r="O17" s="318">
        <v>63.4</v>
      </c>
      <c r="P17" s="318">
        <v>60.4</v>
      </c>
      <c r="Q17" s="318">
        <v>64.4</v>
      </c>
      <c r="R17" s="315">
        <v>79.6</v>
      </c>
      <c r="S17" s="148">
        <v>154.3</v>
      </c>
      <c r="T17" s="318">
        <v>147.8</v>
      </c>
      <c r="U17" s="318">
        <v>138.6</v>
      </c>
      <c r="V17" s="318">
        <v>140.4</v>
      </c>
      <c r="W17" s="318">
        <v>128.5</v>
      </c>
      <c r="X17" s="318">
        <v>144.8</v>
      </c>
      <c r="Y17" s="315">
        <v>171.7</v>
      </c>
      <c r="Z17" s="235">
        <v>6.43</v>
      </c>
      <c r="AA17" s="235">
        <v>4.36</v>
      </c>
      <c r="AB17" s="235">
        <v>3.28</v>
      </c>
      <c r="AC17" s="235">
        <v>3.04</v>
      </c>
      <c r="AD17" s="235">
        <v>3.47</v>
      </c>
      <c r="AE17" s="235">
        <v>3.73</v>
      </c>
      <c r="AF17" s="235">
        <v>3.7</v>
      </c>
      <c r="AG17" s="235">
        <v>5.9</v>
      </c>
      <c r="AH17" s="314">
        <v>7.6</v>
      </c>
      <c r="AI17" s="322">
        <v>1.406</v>
      </c>
      <c r="AJ17" s="322">
        <v>0.889</v>
      </c>
      <c r="AK17" s="322">
        <v>0.658</v>
      </c>
      <c r="AL17" s="322">
        <v>0.694</v>
      </c>
      <c r="AM17" s="322">
        <v>0.843</v>
      </c>
      <c r="AN17" s="322">
        <v>0.603</v>
      </c>
      <c r="AO17" s="322">
        <v>1.522</v>
      </c>
      <c r="AP17" s="322">
        <v>0.797</v>
      </c>
      <c r="AQ17" s="322">
        <v>1.351</v>
      </c>
      <c r="AR17" s="317">
        <v>1.677</v>
      </c>
      <c r="AS17" s="315">
        <v>74.9</v>
      </c>
      <c r="AT17" s="315">
        <v>128.7</v>
      </c>
      <c r="AU17" s="315"/>
      <c r="AV17" s="315">
        <v>106.7</v>
      </c>
      <c r="AW17" s="283"/>
      <c r="AX17" s="318">
        <v>62.7</v>
      </c>
      <c r="AY17" s="318">
        <v>142</v>
      </c>
      <c r="AZ17" s="323"/>
    </row>
    <row r="18" spans="1:52" s="324" customFormat="1" ht="12.75">
      <c r="A18" s="319">
        <v>1991</v>
      </c>
      <c r="B18" s="320" t="s">
        <v>26</v>
      </c>
      <c r="C18" s="225">
        <v>2.46</v>
      </c>
      <c r="D18" s="235">
        <v>1.95</v>
      </c>
      <c r="E18" s="235">
        <v>1.51</v>
      </c>
      <c r="F18" s="235">
        <v>1.58</v>
      </c>
      <c r="G18" s="235">
        <v>1.5</v>
      </c>
      <c r="H18" s="235">
        <v>2.27</v>
      </c>
      <c r="I18" s="314">
        <v>2.64</v>
      </c>
      <c r="J18" s="318">
        <v>72.2</v>
      </c>
      <c r="K18" s="318">
        <v>68.3</v>
      </c>
      <c r="L18" s="318">
        <v>63.8</v>
      </c>
      <c r="M18" s="318">
        <v>63.5</v>
      </c>
      <c r="N18" s="318">
        <v>64.4</v>
      </c>
      <c r="O18" s="318">
        <v>66.5</v>
      </c>
      <c r="P18" s="318">
        <v>62.9</v>
      </c>
      <c r="Q18" s="318">
        <v>69.8</v>
      </c>
      <c r="R18" s="315">
        <v>86.1</v>
      </c>
      <c r="S18" s="321">
        <v>159.5</v>
      </c>
      <c r="T18" s="318">
        <v>154.7</v>
      </c>
      <c r="U18" s="318">
        <v>143.4</v>
      </c>
      <c r="V18" s="318">
        <v>145.5</v>
      </c>
      <c r="W18" s="318">
        <v>134.2</v>
      </c>
      <c r="X18" s="318">
        <v>152.4</v>
      </c>
      <c r="Y18" s="315">
        <v>172</v>
      </c>
      <c r="Z18" s="235">
        <v>7.58</v>
      </c>
      <c r="AA18" s="235">
        <v>4.81</v>
      </c>
      <c r="AB18" s="235">
        <v>3.57</v>
      </c>
      <c r="AC18" s="235">
        <v>3.25</v>
      </c>
      <c r="AD18" s="235">
        <v>3.82</v>
      </c>
      <c r="AE18" s="235">
        <v>4.12</v>
      </c>
      <c r="AF18" s="235">
        <v>4.12</v>
      </c>
      <c r="AG18" s="235">
        <v>6.92</v>
      </c>
      <c r="AH18" s="314">
        <v>8.69</v>
      </c>
      <c r="AI18" s="322">
        <v>1.357</v>
      </c>
      <c r="AJ18" s="322">
        <v>1.005</v>
      </c>
      <c r="AK18" s="322">
        <v>0.669</v>
      </c>
      <c r="AL18" s="322">
        <v>0.727</v>
      </c>
      <c r="AM18" s="322">
        <v>0.929</v>
      </c>
      <c r="AN18" s="322">
        <v>0.588</v>
      </c>
      <c r="AO18" s="322">
        <v>1.478</v>
      </c>
      <c r="AP18" s="322">
        <v>0.869</v>
      </c>
      <c r="AQ18" s="322">
        <v>1.345</v>
      </c>
      <c r="AR18" s="317">
        <v>1.588</v>
      </c>
      <c r="AS18" s="315">
        <v>82.3</v>
      </c>
      <c r="AT18" s="315">
        <v>140.7</v>
      </c>
      <c r="AU18" s="315"/>
      <c r="AV18" s="315">
        <v>108.6</v>
      </c>
      <c r="AW18" s="283"/>
      <c r="AX18" s="318">
        <v>67.9</v>
      </c>
      <c r="AY18" s="318">
        <v>140.9</v>
      </c>
      <c r="AZ18" s="323"/>
    </row>
    <row r="19" spans="1:52" s="324" customFormat="1" ht="12.75">
      <c r="A19" s="319"/>
      <c r="B19" s="320"/>
      <c r="C19" s="225"/>
      <c r="D19" s="235"/>
      <c r="E19" s="235"/>
      <c r="F19" s="235"/>
      <c r="G19" s="235"/>
      <c r="H19" s="235"/>
      <c r="I19" s="314"/>
      <c r="J19" s="318"/>
      <c r="K19" s="318"/>
      <c r="L19" s="318"/>
      <c r="M19" s="318"/>
      <c r="N19" s="318"/>
      <c r="O19" s="318"/>
      <c r="P19" s="318"/>
      <c r="Q19" s="318"/>
      <c r="R19" s="315"/>
      <c r="S19" s="321"/>
      <c r="T19" s="318"/>
      <c r="U19" s="318"/>
      <c r="V19" s="318"/>
      <c r="W19" s="318"/>
      <c r="X19" s="318"/>
      <c r="Y19" s="315"/>
      <c r="Z19" s="235"/>
      <c r="AA19" s="235"/>
      <c r="AB19" s="235"/>
      <c r="AC19" s="235"/>
      <c r="AD19" s="235"/>
      <c r="AE19" s="235"/>
      <c r="AF19" s="235"/>
      <c r="AG19" s="235"/>
      <c r="AH19" s="314"/>
      <c r="AI19" s="322"/>
      <c r="AJ19" s="322"/>
      <c r="AK19" s="322"/>
      <c r="AL19" s="322"/>
      <c r="AM19" s="322"/>
      <c r="AN19" s="322"/>
      <c r="AO19" s="322"/>
      <c r="AP19" s="322"/>
      <c r="AQ19" s="322"/>
      <c r="AR19" s="317"/>
      <c r="AS19" s="315"/>
      <c r="AT19" s="315"/>
      <c r="AU19" s="315"/>
      <c r="AV19" s="315"/>
      <c r="AW19" s="283"/>
      <c r="AX19" s="318"/>
      <c r="AY19" s="318"/>
      <c r="AZ19" s="323"/>
    </row>
    <row r="20" spans="1:52" s="324" customFormat="1" ht="12.75">
      <c r="A20" s="319">
        <v>1992</v>
      </c>
      <c r="B20" s="320" t="s">
        <v>23</v>
      </c>
      <c r="C20" s="225">
        <v>2.53</v>
      </c>
      <c r="D20" s="235">
        <v>2.06</v>
      </c>
      <c r="E20" s="235">
        <v>1.54</v>
      </c>
      <c r="F20" s="235">
        <v>1.63</v>
      </c>
      <c r="G20" s="235">
        <v>1.57</v>
      </c>
      <c r="H20" s="235">
        <v>2.33</v>
      </c>
      <c r="I20" s="314">
        <v>2.78</v>
      </c>
      <c r="J20" s="318">
        <v>63</v>
      </c>
      <c r="K20" s="318">
        <v>61.6</v>
      </c>
      <c r="L20" s="318">
        <v>56.7</v>
      </c>
      <c r="M20" s="318">
        <v>55.5</v>
      </c>
      <c r="N20" s="318">
        <v>58.9</v>
      </c>
      <c r="O20" s="318">
        <v>59.3</v>
      </c>
      <c r="P20" s="318">
        <v>57.6</v>
      </c>
      <c r="Q20" s="318">
        <v>62.6</v>
      </c>
      <c r="R20" s="315">
        <v>74.5</v>
      </c>
      <c r="S20" s="321">
        <v>145.9</v>
      </c>
      <c r="T20" s="318">
        <v>138.1</v>
      </c>
      <c r="U20" s="318">
        <v>128.2</v>
      </c>
      <c r="V20" s="318">
        <v>130.1</v>
      </c>
      <c r="W20" s="318">
        <v>120.2</v>
      </c>
      <c r="X20" s="318">
        <v>136.7</v>
      </c>
      <c r="Y20" s="315">
        <v>165.4</v>
      </c>
      <c r="Z20" s="235">
        <v>7.56</v>
      </c>
      <c r="AA20" s="235">
        <v>4.7</v>
      </c>
      <c r="AB20" s="235">
        <v>3.51</v>
      </c>
      <c r="AC20" s="235">
        <v>3.1</v>
      </c>
      <c r="AD20" s="235">
        <v>3.83</v>
      </c>
      <c r="AE20" s="235">
        <v>4.05</v>
      </c>
      <c r="AF20" s="235">
        <v>3.91</v>
      </c>
      <c r="AG20" s="235">
        <v>6.87</v>
      </c>
      <c r="AH20" s="314">
        <v>8.67</v>
      </c>
      <c r="AI20" s="322">
        <v>1.382</v>
      </c>
      <c r="AJ20" s="322">
        <v>1.021</v>
      </c>
      <c r="AK20" s="322">
        <v>0.717</v>
      </c>
      <c r="AL20" s="322">
        <v>0.786</v>
      </c>
      <c r="AM20" s="322">
        <v>0.985</v>
      </c>
      <c r="AN20" s="322">
        <v>0.628</v>
      </c>
      <c r="AO20" s="322">
        <v>1.462</v>
      </c>
      <c r="AP20" s="322">
        <v>0.894</v>
      </c>
      <c r="AQ20" s="322">
        <v>1.389</v>
      </c>
      <c r="AR20" s="317">
        <v>1.579</v>
      </c>
      <c r="AS20" s="315">
        <v>73.1</v>
      </c>
      <c r="AT20" s="315">
        <v>149.8</v>
      </c>
      <c r="AU20" s="315"/>
      <c r="AV20" s="315">
        <v>106.9</v>
      </c>
      <c r="AW20" s="283"/>
      <c r="AX20" s="318">
        <v>68.3</v>
      </c>
      <c r="AY20" s="318">
        <v>124.7</v>
      </c>
      <c r="AZ20" s="323"/>
    </row>
    <row r="21" spans="1:52" s="324" customFormat="1" ht="12.75">
      <c r="A21" s="319">
        <v>1992</v>
      </c>
      <c r="B21" s="320" t="s">
        <v>24</v>
      </c>
      <c r="C21" s="225">
        <v>2.48</v>
      </c>
      <c r="D21" s="235">
        <v>2.07</v>
      </c>
      <c r="E21" s="235">
        <v>1.5</v>
      </c>
      <c r="F21" s="235">
        <v>1.59</v>
      </c>
      <c r="G21" s="235">
        <v>1.55</v>
      </c>
      <c r="H21" s="235">
        <v>2.33</v>
      </c>
      <c r="I21" s="314">
        <v>2.74</v>
      </c>
      <c r="J21" s="318">
        <v>65.8</v>
      </c>
      <c r="K21" s="318">
        <v>64.5</v>
      </c>
      <c r="L21" s="318">
        <v>59.5</v>
      </c>
      <c r="M21" s="318">
        <v>58.6</v>
      </c>
      <c r="N21" s="318">
        <v>61.1</v>
      </c>
      <c r="O21" s="318">
        <v>62.1</v>
      </c>
      <c r="P21" s="318">
        <v>60.7</v>
      </c>
      <c r="Q21" s="318">
        <v>64.8</v>
      </c>
      <c r="R21" s="315">
        <v>74.8</v>
      </c>
      <c r="S21" s="321">
        <v>144.4</v>
      </c>
      <c r="T21" s="318">
        <v>138.4</v>
      </c>
      <c r="U21" s="318">
        <v>128.1</v>
      </c>
      <c r="V21" s="318">
        <v>130</v>
      </c>
      <c r="W21" s="318">
        <v>120</v>
      </c>
      <c r="X21" s="318">
        <v>135.7</v>
      </c>
      <c r="Y21" s="315">
        <v>161.3</v>
      </c>
      <c r="Z21" s="235">
        <v>6.47</v>
      </c>
      <c r="AA21" s="235">
        <v>4.46</v>
      </c>
      <c r="AB21" s="235">
        <v>3.41</v>
      </c>
      <c r="AC21" s="235">
        <v>3.07</v>
      </c>
      <c r="AD21" s="235">
        <v>3.67</v>
      </c>
      <c r="AE21" s="235">
        <v>3.85</v>
      </c>
      <c r="AF21" s="235">
        <v>3.98</v>
      </c>
      <c r="AG21" s="235">
        <v>5.87</v>
      </c>
      <c r="AH21" s="314">
        <v>7.62</v>
      </c>
      <c r="AI21" s="322">
        <v>1.402</v>
      </c>
      <c r="AJ21" s="322">
        <v>0.978</v>
      </c>
      <c r="AK21" s="322">
        <v>0.696</v>
      </c>
      <c r="AL21" s="322">
        <v>0.744</v>
      </c>
      <c r="AM21" s="322">
        <v>0.93</v>
      </c>
      <c r="AN21" s="322">
        <v>0.627</v>
      </c>
      <c r="AO21" s="322">
        <v>1.489</v>
      </c>
      <c r="AP21" s="322">
        <v>0.87</v>
      </c>
      <c r="AQ21" s="322">
        <v>1.347</v>
      </c>
      <c r="AR21" s="317">
        <v>1.614</v>
      </c>
      <c r="AS21" s="315">
        <v>77.4</v>
      </c>
      <c r="AT21" s="315">
        <v>135.9</v>
      </c>
      <c r="AU21" s="315"/>
      <c r="AV21" s="315">
        <v>107.7</v>
      </c>
      <c r="AW21" s="283"/>
      <c r="AX21" s="318">
        <v>67.2</v>
      </c>
      <c r="AY21" s="318">
        <v>127.5</v>
      </c>
      <c r="AZ21" s="323"/>
    </row>
    <row r="22" spans="1:52" s="324" customFormat="1" ht="12.75">
      <c r="A22" s="319">
        <v>1992</v>
      </c>
      <c r="B22" s="320" t="s">
        <v>25</v>
      </c>
      <c r="C22" s="225">
        <v>2.38</v>
      </c>
      <c r="D22" s="235">
        <v>2.11</v>
      </c>
      <c r="E22" s="235">
        <v>1.48</v>
      </c>
      <c r="F22" s="235">
        <v>1.58</v>
      </c>
      <c r="G22" s="235">
        <v>1.55</v>
      </c>
      <c r="H22" s="235">
        <v>2.24</v>
      </c>
      <c r="I22" s="314">
        <v>2.71</v>
      </c>
      <c r="J22" s="318">
        <v>70.8</v>
      </c>
      <c r="K22" s="318">
        <v>66.2</v>
      </c>
      <c r="L22" s="318">
        <v>62.7</v>
      </c>
      <c r="M22" s="318">
        <v>62.6</v>
      </c>
      <c r="N22" s="318">
        <v>62.8</v>
      </c>
      <c r="O22" s="318">
        <v>65</v>
      </c>
      <c r="P22" s="318">
        <v>63.6</v>
      </c>
      <c r="Q22" s="318">
        <v>66.8</v>
      </c>
      <c r="R22" s="315">
        <v>76.1</v>
      </c>
      <c r="S22" s="321">
        <v>142.4</v>
      </c>
      <c r="T22" s="318">
        <v>130.3</v>
      </c>
      <c r="U22" s="318">
        <v>125.1</v>
      </c>
      <c r="V22" s="318">
        <v>126.3</v>
      </c>
      <c r="W22" s="318">
        <v>118</v>
      </c>
      <c r="X22" s="318">
        <v>130.3</v>
      </c>
      <c r="Y22" s="315">
        <v>150.8</v>
      </c>
      <c r="Z22" s="235">
        <v>6.45</v>
      </c>
      <c r="AA22" s="235">
        <v>4.57</v>
      </c>
      <c r="AB22" s="235">
        <v>3.52</v>
      </c>
      <c r="AC22" s="235">
        <v>3.23</v>
      </c>
      <c r="AD22" s="235">
        <v>3.74</v>
      </c>
      <c r="AE22" s="235">
        <v>3.95</v>
      </c>
      <c r="AF22" s="235">
        <v>4.11</v>
      </c>
      <c r="AG22" s="235">
        <v>6.13</v>
      </c>
      <c r="AH22" s="314">
        <v>7.57</v>
      </c>
      <c r="AI22" s="322">
        <v>1.4</v>
      </c>
      <c r="AJ22" s="322">
        <v>0.981</v>
      </c>
      <c r="AK22" s="322">
        <v>0.685</v>
      </c>
      <c r="AL22" s="322">
        <v>0.722</v>
      </c>
      <c r="AM22" s="322">
        <v>0.887</v>
      </c>
      <c r="AN22" s="322">
        <v>0.63</v>
      </c>
      <c r="AO22" s="322">
        <v>1.499</v>
      </c>
      <c r="AP22" s="322">
        <v>0.836</v>
      </c>
      <c r="AQ22" s="322">
        <v>1.395</v>
      </c>
      <c r="AR22" s="317">
        <v>1.629</v>
      </c>
      <c r="AS22" s="315">
        <v>77.3</v>
      </c>
      <c r="AT22" s="315">
        <v>145.4</v>
      </c>
      <c r="AU22" s="315"/>
      <c r="AV22" s="315">
        <v>105.1</v>
      </c>
      <c r="AW22" s="283"/>
      <c r="AX22" s="318">
        <v>70.4</v>
      </c>
      <c r="AY22" s="318">
        <v>129.4</v>
      </c>
      <c r="AZ22" s="323"/>
    </row>
    <row r="23" spans="1:52" s="324" customFormat="1" ht="12.75">
      <c r="A23" s="319">
        <v>1992</v>
      </c>
      <c r="B23" s="320" t="s">
        <v>26</v>
      </c>
      <c r="C23" s="225">
        <v>2.55</v>
      </c>
      <c r="D23" s="235">
        <v>2.05</v>
      </c>
      <c r="E23" s="235">
        <v>1.51</v>
      </c>
      <c r="F23" s="235">
        <v>1.6</v>
      </c>
      <c r="G23" s="235">
        <v>1.54</v>
      </c>
      <c r="H23" s="235">
        <v>2.45</v>
      </c>
      <c r="I23" s="314">
        <v>2.81</v>
      </c>
      <c r="J23" s="318">
        <v>85.3</v>
      </c>
      <c r="K23" s="318">
        <v>75.3</v>
      </c>
      <c r="L23" s="318">
        <v>72.3</v>
      </c>
      <c r="M23" s="318">
        <v>72.2</v>
      </c>
      <c r="N23" s="318">
        <v>72.5</v>
      </c>
      <c r="O23" s="318">
        <v>75</v>
      </c>
      <c r="P23" s="318">
        <v>69.3</v>
      </c>
      <c r="Q23" s="318">
        <v>80.2</v>
      </c>
      <c r="R23" s="315">
        <v>96.6</v>
      </c>
      <c r="S23" s="321">
        <v>158.3</v>
      </c>
      <c r="T23" s="318">
        <v>148.5</v>
      </c>
      <c r="U23" s="318">
        <v>141.5</v>
      </c>
      <c r="V23" s="318">
        <v>143</v>
      </c>
      <c r="W23" s="318">
        <v>134</v>
      </c>
      <c r="X23" s="318">
        <v>149.8</v>
      </c>
      <c r="Y23" s="315">
        <v>173.5</v>
      </c>
      <c r="Z23" s="235">
        <v>7.54</v>
      </c>
      <c r="AA23" s="235">
        <v>5.08</v>
      </c>
      <c r="AB23" s="235">
        <v>3.86</v>
      </c>
      <c r="AC23" s="235">
        <v>3.55</v>
      </c>
      <c r="AD23" s="235">
        <v>4.11</v>
      </c>
      <c r="AE23" s="235">
        <v>4.38</v>
      </c>
      <c r="AF23" s="235">
        <v>4.4</v>
      </c>
      <c r="AG23" s="235">
        <v>7.08</v>
      </c>
      <c r="AH23" s="314">
        <v>8.83</v>
      </c>
      <c r="AI23" s="322">
        <v>1.359</v>
      </c>
      <c r="AJ23" s="322">
        <v>0.962</v>
      </c>
      <c r="AK23" s="322">
        <v>0.701</v>
      </c>
      <c r="AL23" s="322">
        <v>0.759</v>
      </c>
      <c r="AM23" s="322">
        <v>0.947</v>
      </c>
      <c r="AN23" s="322">
        <v>0.627</v>
      </c>
      <c r="AO23" s="322">
        <v>1.42</v>
      </c>
      <c r="AP23" s="322">
        <v>0.851</v>
      </c>
      <c r="AQ23" s="322">
        <v>1.379</v>
      </c>
      <c r="AR23" s="317">
        <v>1.542</v>
      </c>
      <c r="AS23" s="315">
        <v>81</v>
      </c>
      <c r="AT23" s="315">
        <v>155.5</v>
      </c>
      <c r="AU23" s="315"/>
      <c r="AV23" s="315">
        <v>113</v>
      </c>
      <c r="AW23" s="283"/>
      <c r="AX23" s="318">
        <v>76.8</v>
      </c>
      <c r="AY23" s="318">
        <v>147</v>
      </c>
      <c r="AZ23" s="323"/>
    </row>
    <row r="24" spans="1:52" s="324" customFormat="1" ht="12.75">
      <c r="A24" s="319"/>
      <c r="B24" s="320"/>
      <c r="C24" s="225"/>
      <c r="D24" s="235"/>
      <c r="E24" s="235"/>
      <c r="F24" s="235"/>
      <c r="G24" s="235"/>
      <c r="H24" s="235"/>
      <c r="I24" s="314"/>
      <c r="J24" s="318"/>
      <c r="K24" s="318"/>
      <c r="L24" s="318"/>
      <c r="M24" s="318"/>
      <c r="N24" s="318"/>
      <c r="O24" s="318"/>
      <c r="P24" s="318"/>
      <c r="Q24" s="318"/>
      <c r="R24" s="315"/>
      <c r="S24" s="321"/>
      <c r="T24" s="318"/>
      <c r="U24" s="318"/>
      <c r="V24" s="318"/>
      <c r="W24" s="318"/>
      <c r="X24" s="318"/>
      <c r="Y24" s="315"/>
      <c r="Z24" s="235"/>
      <c r="AA24" s="235"/>
      <c r="AB24" s="235"/>
      <c r="AC24" s="235"/>
      <c r="AD24" s="235"/>
      <c r="AE24" s="235"/>
      <c r="AF24" s="235"/>
      <c r="AG24" s="235"/>
      <c r="AH24" s="314"/>
      <c r="AI24" s="322"/>
      <c r="AJ24" s="322"/>
      <c r="AK24" s="322"/>
      <c r="AL24" s="322"/>
      <c r="AM24" s="322"/>
      <c r="AN24" s="322"/>
      <c r="AO24" s="322"/>
      <c r="AP24" s="322"/>
      <c r="AQ24" s="322"/>
      <c r="AR24" s="317"/>
      <c r="AS24" s="315"/>
      <c r="AT24" s="315"/>
      <c r="AU24" s="315"/>
      <c r="AV24" s="315"/>
      <c r="AW24" s="283"/>
      <c r="AX24" s="318"/>
      <c r="AY24" s="318"/>
      <c r="AZ24" s="323"/>
    </row>
    <row r="25" spans="1:52" s="324" customFormat="1" ht="12.75">
      <c r="A25" s="319">
        <v>1993</v>
      </c>
      <c r="B25" s="320" t="s">
        <v>23</v>
      </c>
      <c r="C25" s="225">
        <v>2.53</v>
      </c>
      <c r="D25" s="235">
        <v>2.06</v>
      </c>
      <c r="E25" s="235">
        <v>1.42</v>
      </c>
      <c r="F25" s="235">
        <v>1.52</v>
      </c>
      <c r="G25" s="235">
        <v>1.59</v>
      </c>
      <c r="H25" s="235">
        <v>2.38</v>
      </c>
      <c r="I25" s="314">
        <v>2.77</v>
      </c>
      <c r="J25" s="318">
        <v>83.3</v>
      </c>
      <c r="K25" s="318">
        <v>72.4</v>
      </c>
      <c r="L25" s="318">
        <v>68.2</v>
      </c>
      <c r="M25" s="318">
        <v>67.7</v>
      </c>
      <c r="N25" s="318">
        <v>69.2</v>
      </c>
      <c r="O25" s="318">
        <v>71.7</v>
      </c>
      <c r="P25" s="318">
        <v>55</v>
      </c>
      <c r="Q25" s="318">
        <v>60</v>
      </c>
      <c r="R25" s="315">
        <v>65</v>
      </c>
      <c r="S25" s="321">
        <v>160.3</v>
      </c>
      <c r="T25" s="318">
        <v>156.5</v>
      </c>
      <c r="U25" s="318">
        <v>140.5</v>
      </c>
      <c r="V25" s="318">
        <v>143.4</v>
      </c>
      <c r="W25" s="318">
        <v>136.3</v>
      </c>
      <c r="X25" s="318">
        <v>152.1</v>
      </c>
      <c r="Y25" s="315">
        <v>176.1</v>
      </c>
      <c r="Z25" s="235">
        <v>7.41</v>
      </c>
      <c r="AA25" s="235">
        <v>5.24</v>
      </c>
      <c r="AB25" s="235">
        <v>3.92</v>
      </c>
      <c r="AC25" s="235">
        <v>3.6</v>
      </c>
      <c r="AD25" s="235">
        <v>4.18</v>
      </c>
      <c r="AE25" s="235">
        <v>4.46</v>
      </c>
      <c r="AF25" s="235">
        <v>7</v>
      </c>
      <c r="AG25" s="235">
        <v>8</v>
      </c>
      <c r="AH25" s="314">
        <v>9</v>
      </c>
      <c r="AI25" s="322">
        <v>1.281</v>
      </c>
      <c r="AJ25" s="322">
        <v>0.961</v>
      </c>
      <c r="AK25" s="322">
        <v>0.724</v>
      </c>
      <c r="AL25" s="322">
        <v>0.789</v>
      </c>
      <c r="AM25" s="322">
        <v>0.959</v>
      </c>
      <c r="AN25" s="322">
        <v>0.641</v>
      </c>
      <c r="AO25" s="322">
        <v>1.403</v>
      </c>
      <c r="AP25" s="322">
        <v>0.891</v>
      </c>
      <c r="AQ25" s="322">
        <v>1.357</v>
      </c>
      <c r="AR25" s="317">
        <v>1.514</v>
      </c>
      <c r="AS25" s="315">
        <v>78.7</v>
      </c>
      <c r="AT25" s="315">
        <v>161.7</v>
      </c>
      <c r="AU25" s="315"/>
      <c r="AV25" s="315">
        <v>117.6</v>
      </c>
      <c r="AW25" s="283"/>
      <c r="AX25" s="318">
        <v>70.2</v>
      </c>
      <c r="AY25" s="318">
        <v>147.9</v>
      </c>
      <c r="AZ25" s="323"/>
    </row>
    <row r="26" spans="1:52" s="324" customFormat="1" ht="12.75">
      <c r="A26" s="319">
        <v>1993</v>
      </c>
      <c r="B26" s="320" t="s">
        <v>24</v>
      </c>
      <c r="C26" s="225">
        <v>2.53</v>
      </c>
      <c r="D26" s="235">
        <v>2.15</v>
      </c>
      <c r="E26" s="235">
        <v>1.37</v>
      </c>
      <c r="F26" s="235">
        <v>1.49</v>
      </c>
      <c r="G26" s="235">
        <v>1.57</v>
      </c>
      <c r="H26" s="235">
        <v>2.44</v>
      </c>
      <c r="I26" s="314">
        <v>2.76</v>
      </c>
      <c r="J26" s="318">
        <v>82.3</v>
      </c>
      <c r="K26" s="318">
        <v>71.2</v>
      </c>
      <c r="L26" s="318">
        <v>69.1</v>
      </c>
      <c r="M26" s="318">
        <v>68.7</v>
      </c>
      <c r="N26" s="318">
        <v>69.7</v>
      </c>
      <c r="O26" s="318">
        <v>71.6</v>
      </c>
      <c r="P26" s="318">
        <v>65.5</v>
      </c>
      <c r="Q26" s="318">
        <v>73.1</v>
      </c>
      <c r="R26" s="315">
        <v>88.3</v>
      </c>
      <c r="S26" s="321">
        <v>160.5</v>
      </c>
      <c r="T26" s="318">
        <v>152.1</v>
      </c>
      <c r="U26" s="318">
        <v>142.7</v>
      </c>
      <c r="V26" s="318">
        <v>144.5</v>
      </c>
      <c r="W26" s="318">
        <v>132</v>
      </c>
      <c r="X26" s="318">
        <v>150.9</v>
      </c>
      <c r="Y26" s="315">
        <v>178</v>
      </c>
      <c r="Z26" s="235">
        <v>6.24</v>
      </c>
      <c r="AA26" s="235">
        <v>4.67</v>
      </c>
      <c r="AB26" s="235">
        <v>3.67</v>
      </c>
      <c r="AC26" s="235">
        <v>3.27</v>
      </c>
      <c r="AD26" s="235">
        <v>3.98</v>
      </c>
      <c r="AE26" s="235">
        <v>4.07</v>
      </c>
      <c r="AF26" s="235">
        <v>4.26</v>
      </c>
      <c r="AG26" s="235">
        <v>5.8</v>
      </c>
      <c r="AH26" s="314">
        <v>7.54</v>
      </c>
      <c r="AI26" s="322">
        <v>1.242</v>
      </c>
      <c r="AJ26" s="322">
        <v>0.98</v>
      </c>
      <c r="AK26" s="322">
        <v>0.706</v>
      </c>
      <c r="AL26" s="322">
        <v>0.76</v>
      </c>
      <c r="AM26" s="322">
        <v>0.927</v>
      </c>
      <c r="AN26" s="322">
        <v>0.637</v>
      </c>
      <c r="AO26" s="322">
        <v>1.394</v>
      </c>
      <c r="AP26" s="322">
        <v>0.894</v>
      </c>
      <c r="AQ26" s="322">
        <v>1.321</v>
      </c>
      <c r="AR26" s="317">
        <v>1.515</v>
      </c>
      <c r="AS26" s="315">
        <v>79.7</v>
      </c>
      <c r="AT26" s="315">
        <v>158.2</v>
      </c>
      <c r="AU26" s="315"/>
      <c r="AV26" s="315">
        <v>117</v>
      </c>
      <c r="AW26" s="283"/>
      <c r="AX26" s="318">
        <v>70.9</v>
      </c>
      <c r="AY26" s="318">
        <v>145.4</v>
      </c>
      <c r="AZ26" s="323"/>
    </row>
    <row r="27" spans="1:52" s="324" customFormat="1" ht="12.75">
      <c r="A27" s="319">
        <v>1993</v>
      </c>
      <c r="B27" s="320" t="s">
        <v>25</v>
      </c>
      <c r="C27" s="225">
        <v>2.55</v>
      </c>
      <c r="D27" s="235">
        <v>2.1</v>
      </c>
      <c r="E27" s="235">
        <v>1.38</v>
      </c>
      <c r="F27" s="235">
        <v>1.49</v>
      </c>
      <c r="G27" s="235">
        <v>1.47</v>
      </c>
      <c r="H27" s="235">
        <v>2.41</v>
      </c>
      <c r="I27" s="314">
        <v>2.77</v>
      </c>
      <c r="J27" s="318">
        <v>71.5</v>
      </c>
      <c r="K27" s="318">
        <v>65.4</v>
      </c>
      <c r="L27" s="318">
        <v>64.1</v>
      </c>
      <c r="M27" s="318">
        <v>64</v>
      </c>
      <c r="N27" s="318">
        <v>64.2</v>
      </c>
      <c r="O27" s="318">
        <v>65.5</v>
      </c>
      <c r="P27" s="318">
        <v>60.7</v>
      </c>
      <c r="Q27" s="318">
        <v>66.5</v>
      </c>
      <c r="R27" s="315">
        <v>80</v>
      </c>
      <c r="S27" s="321">
        <v>154.3</v>
      </c>
      <c r="T27" s="318">
        <v>144.9</v>
      </c>
      <c r="U27" s="318">
        <v>136.8</v>
      </c>
      <c r="V27" s="318">
        <v>138.5</v>
      </c>
      <c r="W27" s="318">
        <v>130.5</v>
      </c>
      <c r="X27" s="318">
        <v>143.5</v>
      </c>
      <c r="Y27" s="315">
        <v>166.8</v>
      </c>
      <c r="Z27" s="235">
        <v>6.18</v>
      </c>
      <c r="AA27" s="235">
        <v>4.72</v>
      </c>
      <c r="AB27" s="235">
        <v>3.73</v>
      </c>
      <c r="AC27" s="235">
        <v>3.41</v>
      </c>
      <c r="AD27" s="235">
        <v>3.98</v>
      </c>
      <c r="AE27" s="235">
        <v>4.13</v>
      </c>
      <c r="AF27" s="235">
        <v>4.24</v>
      </c>
      <c r="AG27" s="235">
        <v>5.79</v>
      </c>
      <c r="AH27" s="314">
        <v>7.75</v>
      </c>
      <c r="AI27" s="322">
        <v>1.329</v>
      </c>
      <c r="AJ27" s="322">
        <v>0.983</v>
      </c>
      <c r="AK27" s="322">
        <v>0.708</v>
      </c>
      <c r="AL27" s="322">
        <v>0.746</v>
      </c>
      <c r="AM27" s="322">
        <v>0.882</v>
      </c>
      <c r="AN27" s="322">
        <v>0.649</v>
      </c>
      <c r="AO27" s="322">
        <v>1.38</v>
      </c>
      <c r="AP27" s="322">
        <v>0.864</v>
      </c>
      <c r="AQ27" s="322">
        <v>1.363</v>
      </c>
      <c r="AR27" s="317">
        <v>1.6</v>
      </c>
      <c r="AS27" s="315">
        <v>77.6</v>
      </c>
      <c r="AT27" s="315">
        <v>153.4</v>
      </c>
      <c r="AU27" s="315"/>
      <c r="AV27" s="315">
        <v>117.6</v>
      </c>
      <c r="AW27" s="283"/>
      <c r="AX27" s="318">
        <v>64.5</v>
      </c>
      <c r="AY27" s="318">
        <v>141.8</v>
      </c>
      <c r="AZ27" s="323"/>
    </row>
    <row r="28" spans="1:52" s="324" customFormat="1" ht="12.75">
      <c r="A28" s="319">
        <v>1993</v>
      </c>
      <c r="B28" s="320" t="s">
        <v>26</v>
      </c>
      <c r="C28" s="225">
        <v>2.42</v>
      </c>
      <c r="D28" s="235">
        <v>2.08</v>
      </c>
      <c r="E28" s="235">
        <v>1.4</v>
      </c>
      <c r="F28" s="235">
        <v>1.51</v>
      </c>
      <c r="G28" s="235">
        <v>1.53</v>
      </c>
      <c r="H28" s="235">
        <v>2.28</v>
      </c>
      <c r="I28" s="314">
        <v>2.74</v>
      </c>
      <c r="J28" s="318">
        <v>72</v>
      </c>
      <c r="K28" s="318">
        <v>66.6</v>
      </c>
      <c r="L28" s="318">
        <v>63.2</v>
      </c>
      <c r="M28" s="318">
        <v>62.7</v>
      </c>
      <c r="N28" s="318">
        <v>64.2</v>
      </c>
      <c r="O28" s="318">
        <v>65.6</v>
      </c>
      <c r="P28" s="318">
        <v>61.3</v>
      </c>
      <c r="Q28" s="318">
        <v>66.8</v>
      </c>
      <c r="R28" s="315">
        <v>82.8</v>
      </c>
      <c r="S28" s="321">
        <v>157.9</v>
      </c>
      <c r="T28" s="318">
        <v>150.4</v>
      </c>
      <c r="U28" s="318">
        <v>137.1</v>
      </c>
      <c r="V28" s="318">
        <v>139.6</v>
      </c>
      <c r="W28" s="318">
        <v>133.4</v>
      </c>
      <c r="X28" s="318">
        <v>148.9</v>
      </c>
      <c r="Y28" s="315">
        <v>171.8</v>
      </c>
      <c r="Z28" s="235">
        <v>7.36</v>
      </c>
      <c r="AA28" s="235">
        <v>4.96</v>
      </c>
      <c r="AB28" s="235">
        <v>3.9</v>
      </c>
      <c r="AC28" s="235">
        <v>3.54</v>
      </c>
      <c r="AD28" s="235">
        <v>4.19</v>
      </c>
      <c r="AE28" s="235">
        <v>4.37</v>
      </c>
      <c r="AF28" s="235">
        <v>4.35</v>
      </c>
      <c r="AG28" s="235">
        <v>6.61</v>
      </c>
      <c r="AH28" s="314">
        <v>8.65</v>
      </c>
      <c r="AI28" s="322">
        <v>1.293</v>
      </c>
      <c r="AJ28" s="322">
        <v>0.967</v>
      </c>
      <c r="AK28" s="322">
        <v>0.711</v>
      </c>
      <c r="AL28" s="322">
        <v>0.771</v>
      </c>
      <c r="AM28" s="322">
        <v>0.935</v>
      </c>
      <c r="AN28" s="322">
        <v>0.635</v>
      </c>
      <c r="AO28" s="322">
        <v>1.368</v>
      </c>
      <c r="AP28" s="322">
        <v>0.882</v>
      </c>
      <c r="AQ28" s="322">
        <v>1.298</v>
      </c>
      <c r="AR28" s="317">
        <v>1.513</v>
      </c>
      <c r="AS28" s="315">
        <v>79.3</v>
      </c>
      <c r="AT28" s="315">
        <v>141.2</v>
      </c>
      <c r="AU28" s="315"/>
      <c r="AV28" s="315">
        <v>116.5</v>
      </c>
      <c r="AW28" s="283"/>
      <c r="AX28" s="318">
        <v>65.6</v>
      </c>
      <c r="AY28" s="318">
        <v>141.7</v>
      </c>
      <c r="AZ28" s="323"/>
    </row>
    <row r="29" spans="1:52" s="324" customFormat="1" ht="12.75">
      <c r="A29" s="319"/>
      <c r="B29" s="320"/>
      <c r="C29" s="225"/>
      <c r="D29" s="235"/>
      <c r="E29" s="235"/>
      <c r="F29" s="235"/>
      <c r="G29" s="235"/>
      <c r="H29" s="235"/>
      <c r="I29" s="314"/>
      <c r="J29" s="318"/>
      <c r="K29" s="318"/>
      <c r="L29" s="318"/>
      <c r="M29" s="318"/>
      <c r="N29" s="318"/>
      <c r="O29" s="318"/>
      <c r="P29" s="318"/>
      <c r="Q29" s="318"/>
      <c r="R29" s="315"/>
      <c r="S29" s="321"/>
      <c r="T29" s="318"/>
      <c r="U29" s="318"/>
      <c r="V29" s="318"/>
      <c r="W29" s="318"/>
      <c r="X29" s="318"/>
      <c r="Y29" s="315"/>
      <c r="Z29" s="235"/>
      <c r="AA29" s="235"/>
      <c r="AB29" s="235"/>
      <c r="AC29" s="235"/>
      <c r="AD29" s="235"/>
      <c r="AE29" s="235"/>
      <c r="AF29" s="235"/>
      <c r="AG29" s="235"/>
      <c r="AH29" s="314"/>
      <c r="AI29" s="322"/>
      <c r="AJ29" s="322"/>
      <c r="AK29" s="322"/>
      <c r="AL29" s="322"/>
      <c r="AM29" s="322"/>
      <c r="AN29" s="322"/>
      <c r="AO29" s="322"/>
      <c r="AP29" s="322"/>
      <c r="AQ29" s="322"/>
      <c r="AR29" s="317" t="s">
        <v>73</v>
      </c>
      <c r="AS29" s="315"/>
      <c r="AT29" s="315"/>
      <c r="AU29" s="315"/>
      <c r="AV29" s="315"/>
      <c r="AW29" s="283"/>
      <c r="AX29" s="318"/>
      <c r="AY29" s="318"/>
      <c r="AZ29" s="323"/>
    </row>
    <row r="30" spans="1:52" s="324" customFormat="1" ht="12.75">
      <c r="A30" s="319">
        <v>1994</v>
      </c>
      <c r="B30" s="320" t="s">
        <v>23</v>
      </c>
      <c r="C30" s="225">
        <v>2.38</v>
      </c>
      <c r="D30" s="235">
        <v>2.02</v>
      </c>
      <c r="E30" s="235">
        <v>1.42</v>
      </c>
      <c r="F30" s="235">
        <v>1.51</v>
      </c>
      <c r="G30" s="235">
        <v>1.45</v>
      </c>
      <c r="H30" s="235">
        <v>2.13</v>
      </c>
      <c r="I30" s="314">
        <v>2.66</v>
      </c>
      <c r="J30" s="318">
        <v>75.4</v>
      </c>
      <c r="K30" s="318">
        <v>70.9</v>
      </c>
      <c r="L30" s="318">
        <v>68</v>
      </c>
      <c r="M30" s="318">
        <v>67.9</v>
      </c>
      <c r="N30" s="318">
        <v>68.2</v>
      </c>
      <c r="O30" s="318">
        <v>70</v>
      </c>
      <c r="P30" s="318">
        <v>64.3</v>
      </c>
      <c r="Q30" s="318">
        <v>72.6</v>
      </c>
      <c r="R30" s="315">
        <v>90.1</v>
      </c>
      <c r="S30" s="321">
        <v>153.6</v>
      </c>
      <c r="T30" s="318">
        <v>143.4</v>
      </c>
      <c r="U30" s="318">
        <v>128.1</v>
      </c>
      <c r="V30" s="318">
        <v>131.1</v>
      </c>
      <c r="W30" s="318">
        <v>125.4</v>
      </c>
      <c r="X30" s="318">
        <v>140.7</v>
      </c>
      <c r="Y30" s="315">
        <v>166.7</v>
      </c>
      <c r="Z30" s="235">
        <v>7.16</v>
      </c>
      <c r="AA30" s="235">
        <v>4.82</v>
      </c>
      <c r="AB30" s="235">
        <v>3.94</v>
      </c>
      <c r="AC30" s="235">
        <v>3.61</v>
      </c>
      <c r="AD30" s="235">
        <v>4.19</v>
      </c>
      <c r="AE30" s="235">
        <v>4.34</v>
      </c>
      <c r="AF30" s="235">
        <v>4.21</v>
      </c>
      <c r="AG30" s="235">
        <v>6.42</v>
      </c>
      <c r="AH30" s="314">
        <v>8.68</v>
      </c>
      <c r="AI30" s="322">
        <v>1.221</v>
      </c>
      <c r="AJ30" s="322">
        <v>0.952</v>
      </c>
      <c r="AK30" s="322">
        <v>0.752</v>
      </c>
      <c r="AL30" s="322">
        <v>0.805</v>
      </c>
      <c r="AM30" s="322">
        <v>0.941</v>
      </c>
      <c r="AN30" s="322">
        <v>0.647</v>
      </c>
      <c r="AO30" s="322">
        <v>1.36</v>
      </c>
      <c r="AP30" s="322">
        <v>0.866</v>
      </c>
      <c r="AQ30" s="322">
        <v>1.281</v>
      </c>
      <c r="AR30" s="317">
        <v>1.499</v>
      </c>
      <c r="AS30" s="315">
        <v>81.5</v>
      </c>
      <c r="AT30" s="315">
        <v>143.5</v>
      </c>
      <c r="AU30" s="315"/>
      <c r="AV30" s="315">
        <v>114.9</v>
      </c>
      <c r="AW30" s="283"/>
      <c r="AX30" s="318">
        <v>67.3</v>
      </c>
      <c r="AY30" s="318">
        <v>129.4</v>
      </c>
      <c r="AZ30" s="323"/>
    </row>
    <row r="31" spans="1:52" s="324" customFormat="1" ht="12.75">
      <c r="A31" s="319">
        <v>1994</v>
      </c>
      <c r="B31" s="320" t="s">
        <v>24</v>
      </c>
      <c r="C31" s="225">
        <v>2.34</v>
      </c>
      <c r="D31" s="235">
        <v>2.07</v>
      </c>
      <c r="E31" s="235">
        <v>1.35</v>
      </c>
      <c r="F31" s="235">
        <v>1.46</v>
      </c>
      <c r="G31" s="235">
        <v>1.49</v>
      </c>
      <c r="H31" s="235">
        <v>2.28</v>
      </c>
      <c r="I31" s="314">
        <v>2.69</v>
      </c>
      <c r="J31" s="318">
        <v>77.4</v>
      </c>
      <c r="K31" s="318">
        <v>75.3</v>
      </c>
      <c r="L31" s="318">
        <v>70.3</v>
      </c>
      <c r="M31" s="318">
        <v>67.7</v>
      </c>
      <c r="N31" s="318">
        <v>74.9</v>
      </c>
      <c r="O31" s="318">
        <v>73</v>
      </c>
      <c r="P31" s="318">
        <v>68.4</v>
      </c>
      <c r="Q31" s="318">
        <v>76</v>
      </c>
      <c r="R31" s="315">
        <v>85.8</v>
      </c>
      <c r="S31" s="321">
        <v>154.2</v>
      </c>
      <c r="T31" s="318">
        <v>143.3</v>
      </c>
      <c r="U31" s="318">
        <v>128.1</v>
      </c>
      <c r="V31" s="318">
        <v>131</v>
      </c>
      <c r="W31" s="318">
        <v>126.8</v>
      </c>
      <c r="X31" s="318">
        <v>140.5</v>
      </c>
      <c r="Y31" s="315">
        <v>163.4</v>
      </c>
      <c r="Z31" s="235">
        <v>6.24</v>
      </c>
      <c r="AA31" s="235">
        <v>4.55</v>
      </c>
      <c r="AB31" s="235">
        <v>3.65</v>
      </c>
      <c r="AC31" s="235">
        <v>3.31</v>
      </c>
      <c r="AD31" s="235">
        <v>3.9</v>
      </c>
      <c r="AE31" s="235">
        <v>4.02</v>
      </c>
      <c r="AF31" s="235">
        <v>4.2</v>
      </c>
      <c r="AG31" s="235">
        <v>5.74</v>
      </c>
      <c r="AH31" s="314">
        <v>7.68</v>
      </c>
      <c r="AI31" s="322">
        <v>1.288</v>
      </c>
      <c r="AJ31" s="322">
        <v>0.931</v>
      </c>
      <c r="AK31" s="322">
        <v>0.722</v>
      </c>
      <c r="AL31" s="322">
        <v>0.768</v>
      </c>
      <c r="AM31" s="322">
        <v>0.896</v>
      </c>
      <c r="AN31" s="322">
        <v>0.657</v>
      </c>
      <c r="AO31" s="322">
        <v>1.414</v>
      </c>
      <c r="AP31" s="322">
        <v>0.866</v>
      </c>
      <c r="AQ31" s="322">
        <v>1.196</v>
      </c>
      <c r="AR31" s="317">
        <v>1.501</v>
      </c>
      <c r="AS31" s="315">
        <v>83.1</v>
      </c>
      <c r="AT31" s="315">
        <v>133.8</v>
      </c>
      <c r="AU31" s="315"/>
      <c r="AV31" s="315">
        <v>106.9</v>
      </c>
      <c r="AW31" s="283"/>
      <c r="AX31" s="318">
        <v>79.4</v>
      </c>
      <c r="AY31" s="318">
        <v>131.5</v>
      </c>
      <c r="AZ31" s="323"/>
    </row>
    <row r="32" spans="1:52" s="324" customFormat="1" ht="12.75">
      <c r="A32" s="319">
        <v>1994</v>
      </c>
      <c r="B32" s="320" t="s">
        <v>25</v>
      </c>
      <c r="C32" s="225">
        <v>2.29</v>
      </c>
      <c r="D32" s="235">
        <v>2.09</v>
      </c>
      <c r="E32" s="235">
        <v>1.4</v>
      </c>
      <c r="F32" s="235">
        <v>1.5</v>
      </c>
      <c r="G32" s="235">
        <v>1.44</v>
      </c>
      <c r="H32" s="235">
        <v>2.21</v>
      </c>
      <c r="I32" s="314">
        <v>2.69</v>
      </c>
      <c r="J32" s="318">
        <v>79.2</v>
      </c>
      <c r="K32" s="318">
        <v>78.3</v>
      </c>
      <c r="L32" s="318">
        <v>73.7</v>
      </c>
      <c r="M32" s="318">
        <v>71.5</v>
      </c>
      <c r="N32" s="318">
        <v>77.7</v>
      </c>
      <c r="O32" s="318">
        <v>76</v>
      </c>
      <c r="P32" s="318">
        <v>70.4</v>
      </c>
      <c r="Q32" s="318">
        <v>79.2</v>
      </c>
      <c r="R32" s="315">
        <v>88</v>
      </c>
      <c r="S32" s="321">
        <v>159.3</v>
      </c>
      <c r="T32" s="318">
        <v>142.3</v>
      </c>
      <c r="U32" s="318">
        <v>127.7</v>
      </c>
      <c r="V32" s="318">
        <v>130.7</v>
      </c>
      <c r="W32" s="318">
        <v>125.4</v>
      </c>
      <c r="X32" s="318">
        <v>137.7</v>
      </c>
      <c r="Y32" s="315">
        <v>164</v>
      </c>
      <c r="Z32" s="235">
        <v>6.26</v>
      </c>
      <c r="AA32" s="235">
        <v>4.52</v>
      </c>
      <c r="AB32" s="235">
        <v>3.56</v>
      </c>
      <c r="AC32" s="235">
        <v>3.16</v>
      </c>
      <c r="AD32" s="235">
        <v>3.87</v>
      </c>
      <c r="AE32" s="235">
        <v>3.96</v>
      </c>
      <c r="AF32" s="235">
        <v>4.18</v>
      </c>
      <c r="AG32" s="235">
        <v>5.8</v>
      </c>
      <c r="AH32" s="314">
        <v>7.47</v>
      </c>
      <c r="AI32" s="322">
        <v>1.261</v>
      </c>
      <c r="AJ32" s="322">
        <v>0.96</v>
      </c>
      <c r="AK32" s="322">
        <v>0.736</v>
      </c>
      <c r="AL32" s="322">
        <v>0.759</v>
      </c>
      <c r="AM32" s="322">
        <v>0.853</v>
      </c>
      <c r="AN32" s="322">
        <v>0.684</v>
      </c>
      <c r="AO32" s="322">
        <v>1.397</v>
      </c>
      <c r="AP32" s="322">
        <v>0.859</v>
      </c>
      <c r="AQ32" s="322">
        <v>1.175</v>
      </c>
      <c r="AR32" s="317">
        <v>1.513</v>
      </c>
      <c r="AS32" s="315">
        <v>85.7</v>
      </c>
      <c r="AT32" s="315">
        <v>139.4</v>
      </c>
      <c r="AU32" s="315"/>
      <c r="AV32" s="315">
        <v>93.8</v>
      </c>
      <c r="AW32" s="283"/>
      <c r="AX32" s="318">
        <v>76.3</v>
      </c>
      <c r="AY32" s="318">
        <v>129.8</v>
      </c>
      <c r="AZ32" s="323"/>
    </row>
    <row r="33" spans="1:52" s="324" customFormat="1" ht="12.75">
      <c r="A33" s="319">
        <v>1994</v>
      </c>
      <c r="B33" s="320" t="s">
        <v>26</v>
      </c>
      <c r="C33" s="225">
        <v>2.31</v>
      </c>
      <c r="D33" s="235">
        <v>2.05</v>
      </c>
      <c r="E33" s="235">
        <v>1.36</v>
      </c>
      <c r="F33" s="235">
        <v>1.46</v>
      </c>
      <c r="G33" s="235">
        <v>1.56</v>
      </c>
      <c r="H33" s="235">
        <v>2.09</v>
      </c>
      <c r="I33" s="314">
        <v>2.75</v>
      </c>
      <c r="J33" s="318">
        <v>87.1</v>
      </c>
      <c r="K33" s="318">
        <v>81</v>
      </c>
      <c r="L33" s="318">
        <v>78.2</v>
      </c>
      <c r="M33" s="318">
        <v>77.1</v>
      </c>
      <c r="N33" s="318">
        <v>80.1</v>
      </c>
      <c r="O33" s="318">
        <v>80.3</v>
      </c>
      <c r="P33" s="318">
        <v>74.3</v>
      </c>
      <c r="Q33" s="318">
        <v>84.9</v>
      </c>
      <c r="R33" s="315">
        <v>95</v>
      </c>
      <c r="S33" s="321">
        <v>154.1</v>
      </c>
      <c r="T33" s="318">
        <v>144.6</v>
      </c>
      <c r="U33" s="318">
        <v>127.1</v>
      </c>
      <c r="V33" s="318">
        <v>130.4</v>
      </c>
      <c r="W33" s="318">
        <v>124</v>
      </c>
      <c r="X33" s="318">
        <v>140.4</v>
      </c>
      <c r="Y33" s="315">
        <v>165.4</v>
      </c>
      <c r="Z33" s="235">
        <v>6.51</v>
      </c>
      <c r="AA33" s="235">
        <v>4.95</v>
      </c>
      <c r="AB33" s="235">
        <v>3.87</v>
      </c>
      <c r="AC33" s="235">
        <v>3.59</v>
      </c>
      <c r="AD33" s="235">
        <v>4.08</v>
      </c>
      <c r="AE33" s="235">
        <v>4.29</v>
      </c>
      <c r="AF33" s="235">
        <v>4.39</v>
      </c>
      <c r="AG33" s="235">
        <v>6.13</v>
      </c>
      <c r="AH33" s="314">
        <v>8.1</v>
      </c>
      <c r="AI33" s="322">
        <v>1.167</v>
      </c>
      <c r="AJ33" s="322">
        <v>0.918</v>
      </c>
      <c r="AK33" s="322">
        <v>0.741</v>
      </c>
      <c r="AL33" s="322">
        <v>0.776</v>
      </c>
      <c r="AM33" s="322">
        <v>0.861</v>
      </c>
      <c r="AN33" s="322">
        <v>0.682</v>
      </c>
      <c r="AO33" s="322">
        <v>1.344</v>
      </c>
      <c r="AP33" s="322">
        <v>0.85</v>
      </c>
      <c r="AQ33" s="322">
        <v>1.143</v>
      </c>
      <c r="AR33" s="317">
        <v>1.486</v>
      </c>
      <c r="AS33" s="315">
        <v>87.7</v>
      </c>
      <c r="AT33" s="315">
        <v>141</v>
      </c>
      <c r="AU33" s="315"/>
      <c r="AV33" s="315">
        <v>89</v>
      </c>
      <c r="AW33" s="283"/>
      <c r="AX33" s="318">
        <v>87.2</v>
      </c>
      <c r="AY33" s="318">
        <v>129.1</v>
      </c>
      <c r="AZ33" s="323"/>
    </row>
    <row r="34" spans="1:52" s="324" customFormat="1" ht="12.75">
      <c r="A34" s="319"/>
      <c r="B34" s="320"/>
      <c r="C34" s="225"/>
      <c r="D34" s="235"/>
      <c r="E34" s="235"/>
      <c r="F34" s="235"/>
      <c r="G34" s="235"/>
      <c r="H34" s="235"/>
      <c r="I34" s="314"/>
      <c r="J34" s="318"/>
      <c r="K34" s="318"/>
      <c r="L34" s="318"/>
      <c r="M34" s="318"/>
      <c r="N34" s="318"/>
      <c r="O34" s="318"/>
      <c r="P34" s="318"/>
      <c r="Q34" s="318"/>
      <c r="R34" s="315"/>
      <c r="S34" s="321"/>
      <c r="T34" s="318"/>
      <c r="U34" s="318"/>
      <c r="V34" s="318"/>
      <c r="W34" s="318"/>
      <c r="X34" s="318"/>
      <c r="Y34" s="315"/>
      <c r="Z34" s="235"/>
      <c r="AA34" s="235"/>
      <c r="AB34" s="235"/>
      <c r="AC34" s="235"/>
      <c r="AD34" s="235"/>
      <c r="AE34" s="235"/>
      <c r="AF34" s="235"/>
      <c r="AG34" s="235"/>
      <c r="AH34" s="314"/>
      <c r="AI34" s="322"/>
      <c r="AJ34" s="322"/>
      <c r="AK34" s="322"/>
      <c r="AL34" s="322"/>
      <c r="AM34" s="322"/>
      <c r="AN34" s="322"/>
      <c r="AO34" s="322"/>
      <c r="AP34" s="322"/>
      <c r="AQ34" s="322"/>
      <c r="AR34" s="317"/>
      <c r="AS34" s="315"/>
      <c r="AT34" s="315"/>
      <c r="AU34" s="315"/>
      <c r="AV34" s="315"/>
      <c r="AW34" s="283"/>
      <c r="AX34" s="318"/>
      <c r="AY34" s="318"/>
      <c r="AZ34" s="323"/>
    </row>
    <row r="35" spans="1:52" s="324" customFormat="1" ht="12.75">
      <c r="A35" s="319">
        <v>1995</v>
      </c>
      <c r="B35" s="320" t="s">
        <v>23</v>
      </c>
      <c r="C35" s="225">
        <v>2.12</v>
      </c>
      <c r="D35" s="235">
        <v>1.92</v>
      </c>
      <c r="E35" s="235">
        <v>1.33</v>
      </c>
      <c r="F35" s="235">
        <v>1.42</v>
      </c>
      <c r="G35" s="235">
        <v>1.35</v>
      </c>
      <c r="H35" s="235">
        <v>2.15</v>
      </c>
      <c r="I35" s="314">
        <v>2.76</v>
      </c>
      <c r="J35" s="318">
        <v>97.9</v>
      </c>
      <c r="K35" s="318">
        <v>93.5</v>
      </c>
      <c r="L35" s="318">
        <v>85.6</v>
      </c>
      <c r="M35" s="318">
        <v>82.9</v>
      </c>
      <c r="N35" s="318">
        <v>90.5</v>
      </c>
      <c r="O35" s="318">
        <v>89.9</v>
      </c>
      <c r="P35" s="318">
        <v>85</v>
      </c>
      <c r="Q35" s="318">
        <v>97.3</v>
      </c>
      <c r="R35" s="315">
        <v>105.6</v>
      </c>
      <c r="S35" s="321">
        <v>154.1</v>
      </c>
      <c r="T35" s="318">
        <v>142</v>
      </c>
      <c r="U35" s="318">
        <v>126.5</v>
      </c>
      <c r="V35" s="318">
        <v>129.5</v>
      </c>
      <c r="W35" s="318">
        <v>126.5</v>
      </c>
      <c r="X35" s="318">
        <v>140.6</v>
      </c>
      <c r="Y35" s="315">
        <v>162.3</v>
      </c>
      <c r="Z35" s="235">
        <v>6.51</v>
      </c>
      <c r="AA35" s="235">
        <v>5</v>
      </c>
      <c r="AB35" s="235">
        <v>3.83</v>
      </c>
      <c r="AC35" s="235">
        <v>3.34</v>
      </c>
      <c r="AD35" s="235">
        <v>4.21</v>
      </c>
      <c r="AE35" s="235">
        <v>4.28</v>
      </c>
      <c r="AF35" s="235">
        <v>4.38</v>
      </c>
      <c r="AG35" s="235">
        <v>6.15</v>
      </c>
      <c r="AH35" s="314">
        <v>8.63</v>
      </c>
      <c r="AI35" s="322">
        <v>1.143</v>
      </c>
      <c r="AJ35" s="322">
        <v>0.93</v>
      </c>
      <c r="AK35" s="322">
        <v>0.739</v>
      </c>
      <c r="AL35" s="322">
        <v>0.784</v>
      </c>
      <c r="AM35" s="322">
        <v>0.889</v>
      </c>
      <c r="AN35" s="322">
        <v>0.668</v>
      </c>
      <c r="AO35" s="322">
        <v>1.315</v>
      </c>
      <c r="AP35" s="322">
        <v>0.848</v>
      </c>
      <c r="AQ35" s="322">
        <v>1.073</v>
      </c>
      <c r="AR35" s="317">
        <v>1.477</v>
      </c>
      <c r="AS35" s="315">
        <v>95.5</v>
      </c>
      <c r="AT35" s="315">
        <v>147.4</v>
      </c>
      <c r="AU35" s="315"/>
      <c r="AV35" s="315">
        <v>105.5</v>
      </c>
      <c r="AW35" s="283"/>
      <c r="AX35" s="318">
        <v>93</v>
      </c>
      <c r="AY35" s="318">
        <v>130.8</v>
      </c>
      <c r="AZ35" s="323"/>
    </row>
    <row r="36" spans="1:52" s="324" customFormat="1" ht="12.75">
      <c r="A36" s="319">
        <v>1995</v>
      </c>
      <c r="B36" s="320" t="s">
        <v>24</v>
      </c>
      <c r="C36" s="225">
        <v>2.23</v>
      </c>
      <c r="D36" s="235">
        <v>1.91</v>
      </c>
      <c r="E36" s="235">
        <v>1.34</v>
      </c>
      <c r="F36" s="235">
        <v>1.43</v>
      </c>
      <c r="G36" s="235">
        <v>1.44</v>
      </c>
      <c r="H36" s="235">
        <v>1.92</v>
      </c>
      <c r="I36" s="314">
        <v>2.68</v>
      </c>
      <c r="J36" s="318">
        <v>96.1</v>
      </c>
      <c r="K36" s="318">
        <v>92.8</v>
      </c>
      <c r="L36" s="318">
        <v>88.1</v>
      </c>
      <c r="M36" s="318">
        <v>86.2</v>
      </c>
      <c r="N36" s="318">
        <v>91.7</v>
      </c>
      <c r="O36" s="318">
        <v>90.8</v>
      </c>
      <c r="P36" s="318">
        <v>86.3</v>
      </c>
      <c r="Q36" s="318">
        <v>95.2</v>
      </c>
      <c r="R36" s="315">
        <v>104.6</v>
      </c>
      <c r="S36" s="321">
        <v>153.4</v>
      </c>
      <c r="T36" s="318">
        <v>142.6</v>
      </c>
      <c r="U36" s="318">
        <v>131</v>
      </c>
      <c r="V36" s="318">
        <v>133.3</v>
      </c>
      <c r="W36" s="318">
        <v>129.7</v>
      </c>
      <c r="X36" s="318">
        <v>142.3</v>
      </c>
      <c r="Y36" s="315">
        <v>164.1</v>
      </c>
      <c r="Z36" s="235">
        <v>5.88</v>
      </c>
      <c r="AA36" s="235">
        <v>4.44</v>
      </c>
      <c r="AB36" s="235">
        <v>3.43</v>
      </c>
      <c r="AC36" s="235">
        <v>2.97</v>
      </c>
      <c r="AD36" s="235">
        <v>3.78</v>
      </c>
      <c r="AE36" s="235">
        <v>3.83</v>
      </c>
      <c r="AF36" s="235">
        <v>4.01</v>
      </c>
      <c r="AG36" s="235">
        <v>5.59</v>
      </c>
      <c r="AH36" s="314">
        <v>7.31</v>
      </c>
      <c r="AI36" s="322">
        <v>1.109</v>
      </c>
      <c r="AJ36" s="322">
        <v>0.925</v>
      </c>
      <c r="AK36" s="322">
        <v>0.666</v>
      </c>
      <c r="AL36" s="322">
        <v>0.703</v>
      </c>
      <c r="AM36" s="322">
        <v>0.807</v>
      </c>
      <c r="AN36" s="322">
        <v>0.602</v>
      </c>
      <c r="AO36" s="322">
        <v>1.305</v>
      </c>
      <c r="AP36" s="322">
        <v>0.824</v>
      </c>
      <c r="AQ36" s="322">
        <v>1.066</v>
      </c>
      <c r="AR36" s="317">
        <v>1.513</v>
      </c>
      <c r="AS36" s="315">
        <v>98</v>
      </c>
      <c r="AT36" s="315">
        <v>155.4</v>
      </c>
      <c r="AU36" s="315"/>
      <c r="AV36" s="315">
        <v>107.6</v>
      </c>
      <c r="AW36" s="283"/>
      <c r="AX36" s="318">
        <v>91.6</v>
      </c>
      <c r="AY36" s="318">
        <v>134</v>
      </c>
      <c r="AZ36" s="323"/>
    </row>
    <row r="37" spans="1:52" s="324" customFormat="1" ht="12.75">
      <c r="A37" s="319">
        <v>1995</v>
      </c>
      <c r="B37" s="320" t="s">
        <v>25</v>
      </c>
      <c r="C37" s="225">
        <v>2.07</v>
      </c>
      <c r="D37" s="235">
        <v>1.92</v>
      </c>
      <c r="E37" s="235">
        <v>1.29</v>
      </c>
      <c r="F37" s="235">
        <v>1.39</v>
      </c>
      <c r="G37" s="235">
        <v>1.52</v>
      </c>
      <c r="H37" s="235">
        <v>1.91</v>
      </c>
      <c r="I37" s="314">
        <v>2.57</v>
      </c>
      <c r="J37" s="318">
        <v>89.9</v>
      </c>
      <c r="K37" s="318">
        <v>86.2</v>
      </c>
      <c r="L37" s="318">
        <v>76.7</v>
      </c>
      <c r="M37" s="318">
        <v>73.5</v>
      </c>
      <c r="N37" s="318">
        <v>82.5</v>
      </c>
      <c r="O37" s="318">
        <v>81.7</v>
      </c>
      <c r="P37" s="318">
        <v>79.8</v>
      </c>
      <c r="Q37" s="318">
        <v>87.4</v>
      </c>
      <c r="R37" s="315">
        <v>104.8</v>
      </c>
      <c r="S37" s="321">
        <v>149.8</v>
      </c>
      <c r="T37" s="318">
        <v>145</v>
      </c>
      <c r="U37" s="318">
        <v>130.5</v>
      </c>
      <c r="V37" s="318">
        <v>133.1</v>
      </c>
      <c r="W37" s="318">
        <v>128.9</v>
      </c>
      <c r="X37" s="318">
        <v>140.9</v>
      </c>
      <c r="Y37" s="315">
        <v>161.7</v>
      </c>
      <c r="Z37" s="235">
        <v>5.97</v>
      </c>
      <c r="AA37" s="235">
        <v>4.39</v>
      </c>
      <c r="AB37" s="235">
        <v>3.39</v>
      </c>
      <c r="AC37" s="235">
        <v>2.89</v>
      </c>
      <c r="AD37" s="235">
        <v>3.77</v>
      </c>
      <c r="AE37" s="235">
        <v>3.79</v>
      </c>
      <c r="AF37" s="235">
        <v>4.07</v>
      </c>
      <c r="AG37" s="235">
        <v>5.65</v>
      </c>
      <c r="AH37" s="314">
        <v>7.41</v>
      </c>
      <c r="AI37" s="322">
        <v>1.146</v>
      </c>
      <c r="AJ37" s="322">
        <v>0.821</v>
      </c>
      <c r="AK37" s="322">
        <v>0.584</v>
      </c>
      <c r="AL37" s="322">
        <v>0.613</v>
      </c>
      <c r="AM37" s="322">
        <v>0.74</v>
      </c>
      <c r="AN37" s="322">
        <v>0.505</v>
      </c>
      <c r="AO37" s="322">
        <v>1.377</v>
      </c>
      <c r="AP37" s="322">
        <v>0.708</v>
      </c>
      <c r="AQ37" s="322">
        <v>1.058</v>
      </c>
      <c r="AR37" s="317">
        <v>1.52</v>
      </c>
      <c r="AS37" s="315">
        <v>86.3</v>
      </c>
      <c r="AT37" s="315">
        <v>139.2</v>
      </c>
      <c r="AU37" s="315"/>
      <c r="AV37" s="315">
        <v>116.8</v>
      </c>
      <c r="AW37" s="283"/>
      <c r="AX37" s="318">
        <v>83.7</v>
      </c>
      <c r="AY37" s="318">
        <v>136</v>
      </c>
      <c r="AZ37" s="323"/>
    </row>
    <row r="38" spans="1:52" s="324" customFormat="1" ht="12.75">
      <c r="A38" s="319">
        <v>1995</v>
      </c>
      <c r="B38" s="320" t="s">
        <v>26</v>
      </c>
      <c r="C38" s="225">
        <v>2.12</v>
      </c>
      <c r="D38" s="235">
        <v>1.89</v>
      </c>
      <c r="E38" s="235">
        <v>1.21</v>
      </c>
      <c r="F38" s="235">
        <v>1.31</v>
      </c>
      <c r="G38" s="235">
        <v>1.43</v>
      </c>
      <c r="H38" s="235">
        <v>1.87</v>
      </c>
      <c r="I38" s="314">
        <v>2.65</v>
      </c>
      <c r="J38" s="318">
        <v>93.6</v>
      </c>
      <c r="K38" s="318">
        <v>87.4</v>
      </c>
      <c r="L38" s="318">
        <v>77.3</v>
      </c>
      <c r="M38" s="318">
        <v>72.8</v>
      </c>
      <c r="N38" s="318">
        <v>85.5</v>
      </c>
      <c r="O38" s="318">
        <v>83</v>
      </c>
      <c r="P38" s="318">
        <v>81.9</v>
      </c>
      <c r="Q38" s="318">
        <v>90.3</v>
      </c>
      <c r="R38" s="315">
        <v>111.2</v>
      </c>
      <c r="S38" s="321">
        <v>157</v>
      </c>
      <c r="T38" s="318">
        <v>150.3</v>
      </c>
      <c r="U38" s="318">
        <v>137.3</v>
      </c>
      <c r="V38" s="318">
        <v>139.7</v>
      </c>
      <c r="W38" s="318">
        <v>131</v>
      </c>
      <c r="X38" s="318">
        <v>147</v>
      </c>
      <c r="Y38" s="315">
        <v>167.7</v>
      </c>
      <c r="Z38" s="235">
        <v>6.36</v>
      </c>
      <c r="AA38" s="235">
        <v>4.83</v>
      </c>
      <c r="AB38" s="235">
        <v>3.67</v>
      </c>
      <c r="AC38" s="235">
        <v>3.14</v>
      </c>
      <c r="AD38" s="235">
        <v>4.08</v>
      </c>
      <c r="AE38" s="235">
        <v>4.12</v>
      </c>
      <c r="AF38" s="235">
        <v>4.32</v>
      </c>
      <c r="AG38" s="235">
        <v>5.98</v>
      </c>
      <c r="AH38" s="314">
        <v>8.23</v>
      </c>
      <c r="AI38" s="322">
        <v>1.038</v>
      </c>
      <c r="AJ38" s="322">
        <v>0.758</v>
      </c>
      <c r="AK38" s="322">
        <v>0.564</v>
      </c>
      <c r="AL38" s="322">
        <v>0.6</v>
      </c>
      <c r="AM38" s="322">
        <v>0.714</v>
      </c>
      <c r="AN38" s="322">
        <v>0.503</v>
      </c>
      <c r="AO38" s="322">
        <v>1.33</v>
      </c>
      <c r="AP38" s="322">
        <v>0.601</v>
      </c>
      <c r="AQ38" s="322">
        <v>0.98</v>
      </c>
      <c r="AR38" s="317">
        <v>1.496</v>
      </c>
      <c r="AS38" s="315">
        <v>91</v>
      </c>
      <c r="AT38" s="315">
        <v>144.9</v>
      </c>
      <c r="AU38" s="315"/>
      <c r="AV38" s="315">
        <v>119.6</v>
      </c>
      <c r="AW38" s="283"/>
      <c r="AX38" s="318">
        <v>89</v>
      </c>
      <c r="AY38" s="318">
        <v>140.9</v>
      </c>
      <c r="AZ38" s="323"/>
    </row>
    <row r="39" spans="1:52" s="324" customFormat="1" ht="12.75">
      <c r="A39" s="319"/>
      <c r="B39" s="320"/>
      <c r="C39" s="225"/>
      <c r="D39" s="235"/>
      <c r="E39" s="235"/>
      <c r="F39" s="235"/>
      <c r="G39" s="235"/>
      <c r="H39" s="235"/>
      <c r="I39" s="314"/>
      <c r="J39" s="318"/>
      <c r="K39" s="318"/>
      <c r="L39" s="318"/>
      <c r="M39" s="318"/>
      <c r="N39" s="318"/>
      <c r="O39" s="318"/>
      <c r="P39" s="318"/>
      <c r="Q39" s="318"/>
      <c r="R39" s="315"/>
      <c r="S39" s="321"/>
      <c r="T39" s="318"/>
      <c r="U39" s="318"/>
      <c r="V39" s="318"/>
      <c r="W39" s="318"/>
      <c r="X39" s="318"/>
      <c r="Y39" s="315"/>
      <c r="Z39" s="235"/>
      <c r="AA39" s="235"/>
      <c r="AB39" s="235"/>
      <c r="AC39" s="235"/>
      <c r="AD39" s="235"/>
      <c r="AE39" s="235"/>
      <c r="AF39" s="235"/>
      <c r="AG39" s="235"/>
      <c r="AH39" s="314"/>
      <c r="AI39" s="322"/>
      <c r="AJ39" s="322"/>
      <c r="AK39" s="322"/>
      <c r="AL39" s="322"/>
      <c r="AM39" s="322"/>
      <c r="AN39" s="322"/>
      <c r="AO39" s="322"/>
      <c r="AP39" s="322"/>
      <c r="AQ39" s="322"/>
      <c r="AR39" s="317"/>
      <c r="AS39" s="318"/>
      <c r="AT39" s="318"/>
      <c r="AU39" s="318"/>
      <c r="AV39" s="318"/>
      <c r="AW39" s="283"/>
      <c r="AX39" s="325"/>
      <c r="AY39" s="318"/>
      <c r="AZ39" s="323"/>
    </row>
    <row r="40" spans="1:52" s="324" customFormat="1" ht="12.75">
      <c r="A40" s="319">
        <v>1996</v>
      </c>
      <c r="B40" s="320" t="s">
        <v>23</v>
      </c>
      <c r="C40" s="225">
        <v>2.15</v>
      </c>
      <c r="D40" s="235">
        <v>2.15</v>
      </c>
      <c r="E40" s="235">
        <v>1.25</v>
      </c>
      <c r="F40" s="235">
        <v>1.36</v>
      </c>
      <c r="G40" s="235">
        <v>1.5</v>
      </c>
      <c r="H40" s="235">
        <v>1.85</v>
      </c>
      <c r="I40" s="314">
        <v>2.75</v>
      </c>
      <c r="J40" s="318">
        <v>101.8</v>
      </c>
      <c r="K40" s="318">
        <v>98.5</v>
      </c>
      <c r="L40" s="318">
        <v>86.8</v>
      </c>
      <c r="M40" s="318">
        <v>83.6</v>
      </c>
      <c r="N40" s="318">
        <v>92.7</v>
      </c>
      <c r="O40" s="318">
        <v>92.8</v>
      </c>
      <c r="P40" s="318">
        <v>91.7</v>
      </c>
      <c r="Q40" s="318">
        <v>101.8</v>
      </c>
      <c r="R40" s="315">
        <v>121.3</v>
      </c>
      <c r="S40" s="321">
        <v>164.7</v>
      </c>
      <c r="T40" s="318">
        <v>156.9</v>
      </c>
      <c r="U40" s="318">
        <v>149.8</v>
      </c>
      <c r="V40" s="318">
        <v>151.2</v>
      </c>
      <c r="W40" s="318">
        <v>139.7</v>
      </c>
      <c r="X40" s="318">
        <v>161.7</v>
      </c>
      <c r="Y40" s="315">
        <v>175.7</v>
      </c>
      <c r="Z40" s="235">
        <v>6.34</v>
      </c>
      <c r="AA40" s="235">
        <v>4.83</v>
      </c>
      <c r="AB40" s="235">
        <v>3.8</v>
      </c>
      <c r="AC40" s="235">
        <v>3.35</v>
      </c>
      <c r="AD40" s="235">
        <v>4.15</v>
      </c>
      <c r="AE40" s="235">
        <v>4.21</v>
      </c>
      <c r="AF40" s="235">
        <v>4.35</v>
      </c>
      <c r="AG40" s="235">
        <v>5.92</v>
      </c>
      <c r="AH40" s="314">
        <v>7.93</v>
      </c>
      <c r="AI40" s="322">
        <v>0.96</v>
      </c>
      <c r="AJ40" s="322">
        <v>0.673</v>
      </c>
      <c r="AK40" s="322">
        <v>0.451</v>
      </c>
      <c r="AL40" s="322">
        <v>0.494</v>
      </c>
      <c r="AM40" s="322">
        <v>0.546</v>
      </c>
      <c r="AN40" s="322">
        <v>0.433</v>
      </c>
      <c r="AO40" s="322">
        <v>1.373</v>
      </c>
      <c r="AP40" s="322">
        <v>0.542</v>
      </c>
      <c r="AQ40" s="322">
        <v>0.883</v>
      </c>
      <c r="AR40" s="317">
        <v>1.434</v>
      </c>
      <c r="AS40" s="315">
        <v>98.4</v>
      </c>
      <c r="AT40" s="315">
        <v>154.5</v>
      </c>
      <c r="AU40" s="315"/>
      <c r="AV40" s="315">
        <v>128.5</v>
      </c>
      <c r="AW40" s="283"/>
      <c r="AX40" s="273" t="s">
        <v>77</v>
      </c>
      <c r="AY40" s="273" t="s">
        <v>77</v>
      </c>
      <c r="AZ40" s="323"/>
    </row>
    <row r="41" spans="1:52" s="324" customFormat="1" ht="12.75">
      <c r="A41" s="319">
        <v>1996</v>
      </c>
      <c r="B41" s="320" t="s">
        <v>74</v>
      </c>
      <c r="C41" s="225">
        <v>2.07</v>
      </c>
      <c r="D41" s="235">
        <v>2.08</v>
      </c>
      <c r="E41" s="235">
        <v>1.24</v>
      </c>
      <c r="F41" s="235">
        <v>1.34</v>
      </c>
      <c r="G41" s="235">
        <v>1.46</v>
      </c>
      <c r="H41" s="235">
        <v>1.86</v>
      </c>
      <c r="I41" s="314">
        <v>2.63</v>
      </c>
      <c r="J41" s="318">
        <v>106</v>
      </c>
      <c r="K41" s="318">
        <v>97.6</v>
      </c>
      <c r="L41" s="318">
        <v>90.7</v>
      </c>
      <c r="M41" s="318">
        <v>87.7</v>
      </c>
      <c r="N41" s="318">
        <v>96.3</v>
      </c>
      <c r="O41" s="318">
        <v>95.1</v>
      </c>
      <c r="P41" s="318">
        <v>88</v>
      </c>
      <c r="Q41" s="318">
        <v>101.9</v>
      </c>
      <c r="R41" s="315">
        <v>125</v>
      </c>
      <c r="S41" s="321">
        <v>171</v>
      </c>
      <c r="T41" s="318">
        <v>161.2</v>
      </c>
      <c r="U41" s="318">
        <v>152.3</v>
      </c>
      <c r="V41" s="318">
        <v>154.1</v>
      </c>
      <c r="W41" s="318">
        <v>140.6</v>
      </c>
      <c r="X41" s="318">
        <v>163.7</v>
      </c>
      <c r="Y41" s="315">
        <v>184.2</v>
      </c>
      <c r="Z41" s="235">
        <v>5.84</v>
      </c>
      <c r="AA41" s="235">
        <v>4.49</v>
      </c>
      <c r="AB41" s="235">
        <v>3.32</v>
      </c>
      <c r="AC41" s="235">
        <v>2.86</v>
      </c>
      <c r="AD41" s="235">
        <v>3.68</v>
      </c>
      <c r="AE41" s="235">
        <v>3.76</v>
      </c>
      <c r="AF41" s="235">
        <v>4.04</v>
      </c>
      <c r="AG41" s="235">
        <v>5.45</v>
      </c>
      <c r="AH41" s="314">
        <v>7.09</v>
      </c>
      <c r="AI41" s="322">
        <v>0.949</v>
      </c>
      <c r="AJ41" s="322">
        <v>0.664</v>
      </c>
      <c r="AK41" s="322">
        <v>0.427</v>
      </c>
      <c r="AL41" s="322">
        <v>0.455</v>
      </c>
      <c r="AM41" s="322">
        <v>0.504</v>
      </c>
      <c r="AN41" s="322">
        <v>0.409</v>
      </c>
      <c r="AO41" s="322">
        <v>1.298</v>
      </c>
      <c r="AP41" s="322">
        <v>0.516</v>
      </c>
      <c r="AQ41" s="322">
        <v>0.815</v>
      </c>
      <c r="AR41" s="317">
        <v>1.449</v>
      </c>
      <c r="AS41" s="315">
        <v>101.3</v>
      </c>
      <c r="AT41" s="315">
        <v>151</v>
      </c>
      <c r="AU41" s="315"/>
      <c r="AV41" s="315">
        <v>128.5</v>
      </c>
      <c r="AW41" s="283"/>
      <c r="AX41" s="273" t="s">
        <v>77</v>
      </c>
      <c r="AY41" s="273" t="s">
        <v>77</v>
      </c>
      <c r="AZ41" s="323"/>
    </row>
    <row r="42" spans="1:52" s="324" customFormat="1" ht="12.75">
      <c r="A42" s="319">
        <v>1996</v>
      </c>
      <c r="B42" s="320" t="s">
        <v>75</v>
      </c>
      <c r="C42" s="225">
        <v>2.19</v>
      </c>
      <c r="D42" s="235">
        <v>2.09</v>
      </c>
      <c r="E42" s="235">
        <v>1.23</v>
      </c>
      <c r="F42" s="235">
        <v>1.32</v>
      </c>
      <c r="G42" s="235">
        <v>1.42</v>
      </c>
      <c r="H42" s="235">
        <v>1.85</v>
      </c>
      <c r="I42" s="314">
        <v>2.37</v>
      </c>
      <c r="J42" s="318">
        <v>102.7</v>
      </c>
      <c r="K42" s="318">
        <v>95.3</v>
      </c>
      <c r="L42" s="318">
        <v>86.1</v>
      </c>
      <c r="M42" s="318">
        <v>83</v>
      </c>
      <c r="N42" s="318">
        <v>91.7</v>
      </c>
      <c r="O42" s="318">
        <v>91.5</v>
      </c>
      <c r="P42" s="318">
        <v>87</v>
      </c>
      <c r="Q42" s="318">
        <v>100.9</v>
      </c>
      <c r="R42" s="315">
        <v>113.5</v>
      </c>
      <c r="S42" s="321">
        <v>172.9</v>
      </c>
      <c r="T42" s="318">
        <v>163.5</v>
      </c>
      <c r="U42" s="318">
        <v>156.7</v>
      </c>
      <c r="V42" s="318">
        <v>158.1</v>
      </c>
      <c r="W42" s="318">
        <v>140.6</v>
      </c>
      <c r="X42" s="318">
        <v>165.1</v>
      </c>
      <c r="Y42" s="315">
        <v>190.7</v>
      </c>
      <c r="Z42" s="235">
        <v>5.93</v>
      </c>
      <c r="AA42" s="235">
        <v>4.43</v>
      </c>
      <c r="AB42" s="235">
        <v>3.31</v>
      </c>
      <c r="AC42" s="235">
        <v>2.85</v>
      </c>
      <c r="AD42" s="235">
        <v>3.66</v>
      </c>
      <c r="AE42" s="235">
        <v>3.74</v>
      </c>
      <c r="AF42" s="235">
        <v>4.01</v>
      </c>
      <c r="AG42" s="235">
        <v>5.53</v>
      </c>
      <c r="AH42" s="314">
        <v>7.23</v>
      </c>
      <c r="AI42" s="322">
        <v>0.96</v>
      </c>
      <c r="AJ42" s="322">
        <v>0.639</v>
      </c>
      <c r="AK42" s="322">
        <v>0.42</v>
      </c>
      <c r="AL42" s="322">
        <v>0.437</v>
      </c>
      <c r="AM42" s="322">
        <v>0.48</v>
      </c>
      <c r="AN42" s="322">
        <v>0.402</v>
      </c>
      <c r="AO42" s="322">
        <v>1.393</v>
      </c>
      <c r="AP42" s="322">
        <v>0.495</v>
      </c>
      <c r="AQ42" s="322">
        <v>0.786</v>
      </c>
      <c r="AR42" s="317">
        <v>1.425</v>
      </c>
      <c r="AS42" s="315">
        <v>89.9</v>
      </c>
      <c r="AT42" s="315">
        <v>148.1</v>
      </c>
      <c r="AU42" s="315"/>
      <c r="AV42" s="315">
        <v>122.9</v>
      </c>
      <c r="AW42" s="283"/>
      <c r="AX42" s="273" t="s">
        <v>77</v>
      </c>
      <c r="AY42" s="273" t="s">
        <v>77</v>
      </c>
      <c r="AZ42" s="323"/>
    </row>
    <row r="43" spans="1:52" s="324" customFormat="1" ht="12.75">
      <c r="A43" s="319">
        <v>1996</v>
      </c>
      <c r="B43" s="326" t="s">
        <v>76</v>
      </c>
      <c r="C43" s="225">
        <v>2.09</v>
      </c>
      <c r="D43" s="235">
        <v>1.71</v>
      </c>
      <c r="E43" s="235">
        <v>1.23</v>
      </c>
      <c r="F43" s="235">
        <v>1.3</v>
      </c>
      <c r="G43" s="235">
        <v>1.44</v>
      </c>
      <c r="H43" s="235">
        <v>1.86</v>
      </c>
      <c r="I43" s="314">
        <v>2.49</v>
      </c>
      <c r="J43" s="318">
        <v>110.2</v>
      </c>
      <c r="K43" s="318">
        <v>102.1</v>
      </c>
      <c r="L43" s="318">
        <v>100.2</v>
      </c>
      <c r="M43" s="318">
        <v>99.4</v>
      </c>
      <c r="N43" s="318">
        <v>101.6</v>
      </c>
      <c r="O43" s="318">
        <v>102.2</v>
      </c>
      <c r="P43" s="318">
        <v>98.4</v>
      </c>
      <c r="Q43" s="318">
        <v>106.3</v>
      </c>
      <c r="R43" s="315">
        <v>127.5</v>
      </c>
      <c r="S43" s="321">
        <v>186</v>
      </c>
      <c r="T43" s="318">
        <v>177.9</v>
      </c>
      <c r="U43" s="318">
        <v>171.9</v>
      </c>
      <c r="V43" s="318">
        <v>173.1</v>
      </c>
      <c r="W43" s="318">
        <v>152.1</v>
      </c>
      <c r="X43" s="318">
        <v>183.3</v>
      </c>
      <c r="Y43" s="315">
        <v>200</v>
      </c>
      <c r="Z43" s="235">
        <v>6.08</v>
      </c>
      <c r="AA43" s="235">
        <v>4.52</v>
      </c>
      <c r="AB43" s="235">
        <v>3.55</v>
      </c>
      <c r="AC43" s="235">
        <v>3.12</v>
      </c>
      <c r="AD43" s="235">
        <v>3.88</v>
      </c>
      <c r="AE43" s="235">
        <v>3.94</v>
      </c>
      <c r="AF43" s="235">
        <v>4.16</v>
      </c>
      <c r="AG43" s="235">
        <v>5.61</v>
      </c>
      <c r="AH43" s="314">
        <v>7.63</v>
      </c>
      <c r="AI43" s="322">
        <v>0.882</v>
      </c>
      <c r="AJ43" s="322">
        <v>0.654</v>
      </c>
      <c r="AK43" s="322">
        <v>0.432</v>
      </c>
      <c r="AL43" s="322">
        <v>0.462</v>
      </c>
      <c r="AM43" s="322">
        <v>0.507</v>
      </c>
      <c r="AN43" s="322">
        <v>0.417</v>
      </c>
      <c r="AO43" s="322">
        <v>1.334</v>
      </c>
      <c r="AP43" s="322">
        <v>0.51</v>
      </c>
      <c r="AQ43" s="322">
        <v>0.79</v>
      </c>
      <c r="AR43" s="317">
        <v>1.441</v>
      </c>
      <c r="AS43" s="315">
        <v>104.5</v>
      </c>
      <c r="AT43" s="315">
        <v>172.9</v>
      </c>
      <c r="AU43" s="315"/>
      <c r="AV43" s="315">
        <v>125.6</v>
      </c>
      <c r="AW43" s="283"/>
      <c r="AX43" s="273" t="s">
        <v>77</v>
      </c>
      <c r="AY43" s="273" t="s">
        <v>77</v>
      </c>
      <c r="AZ43" s="323"/>
    </row>
    <row r="44" spans="1:52" s="324" customFormat="1" ht="12.75">
      <c r="A44" s="319"/>
      <c r="B44" s="320"/>
      <c r="C44" s="225"/>
      <c r="D44" s="235"/>
      <c r="E44" s="235"/>
      <c r="F44" s="235"/>
      <c r="G44" s="235"/>
      <c r="H44" s="235"/>
      <c r="I44" s="314"/>
      <c r="J44" s="318"/>
      <c r="K44" s="318"/>
      <c r="L44" s="318"/>
      <c r="M44" s="318"/>
      <c r="N44" s="318"/>
      <c r="O44" s="318"/>
      <c r="P44" s="318"/>
      <c r="Q44" s="318"/>
      <c r="R44" s="315"/>
      <c r="S44" s="321"/>
      <c r="T44" s="318"/>
      <c r="U44" s="318"/>
      <c r="V44" s="318"/>
      <c r="W44" s="318"/>
      <c r="X44" s="318"/>
      <c r="Y44" s="315"/>
      <c r="Z44" s="235"/>
      <c r="AA44" s="235"/>
      <c r="AB44" s="235"/>
      <c r="AC44" s="235"/>
      <c r="AD44" s="235"/>
      <c r="AE44" s="235"/>
      <c r="AF44" s="235"/>
      <c r="AG44" s="235"/>
      <c r="AH44" s="314"/>
      <c r="AI44" s="322"/>
      <c r="AJ44" s="322"/>
      <c r="AK44" s="322"/>
      <c r="AL44" s="322"/>
      <c r="AM44" s="322"/>
      <c r="AN44" s="322"/>
      <c r="AO44" s="322"/>
      <c r="AP44" s="322"/>
      <c r="AQ44" s="322"/>
      <c r="AR44" s="317"/>
      <c r="AS44" s="315"/>
      <c r="AT44" s="315"/>
      <c r="AU44" s="315"/>
      <c r="AV44" s="315"/>
      <c r="AW44" s="283"/>
      <c r="AX44" s="325"/>
      <c r="AY44" s="318"/>
      <c r="AZ44" s="323"/>
    </row>
    <row r="45" spans="1:52" s="324" customFormat="1" ht="12.75">
      <c r="A45" s="319">
        <v>1997</v>
      </c>
      <c r="B45" s="320" t="s">
        <v>23</v>
      </c>
      <c r="C45" s="225">
        <v>2.09</v>
      </c>
      <c r="D45" s="235">
        <v>1.67</v>
      </c>
      <c r="E45" s="235">
        <v>1.24</v>
      </c>
      <c r="F45" s="235">
        <v>1.31</v>
      </c>
      <c r="G45" s="235">
        <v>1.44</v>
      </c>
      <c r="H45" s="235">
        <v>1.83</v>
      </c>
      <c r="I45" s="314">
        <v>2.46</v>
      </c>
      <c r="J45" s="318">
        <v>106.2</v>
      </c>
      <c r="K45" s="318">
        <v>99.8</v>
      </c>
      <c r="L45" s="318">
        <v>92.1</v>
      </c>
      <c r="M45" s="318">
        <v>90.8</v>
      </c>
      <c r="N45" s="318">
        <v>94.4</v>
      </c>
      <c r="O45" s="318">
        <v>96.6</v>
      </c>
      <c r="P45" s="318">
        <v>89.5</v>
      </c>
      <c r="Q45" s="318">
        <v>102.4</v>
      </c>
      <c r="R45" s="315">
        <v>120.8</v>
      </c>
      <c r="S45" s="321">
        <v>184.3</v>
      </c>
      <c r="T45" s="318">
        <v>175.3</v>
      </c>
      <c r="U45" s="318">
        <v>167.5</v>
      </c>
      <c r="V45" s="318">
        <v>169.1</v>
      </c>
      <c r="W45" s="318">
        <v>154.5</v>
      </c>
      <c r="X45" s="318">
        <v>177.7</v>
      </c>
      <c r="Y45" s="315">
        <v>196.7</v>
      </c>
      <c r="Z45" s="235">
        <v>6.14</v>
      </c>
      <c r="AA45" s="235">
        <v>4.5</v>
      </c>
      <c r="AB45" s="235">
        <v>3.58</v>
      </c>
      <c r="AC45" s="235">
        <v>3.22</v>
      </c>
      <c r="AD45" s="235">
        <v>3.86</v>
      </c>
      <c r="AE45" s="235">
        <v>3.96</v>
      </c>
      <c r="AF45" s="235">
        <v>4.19</v>
      </c>
      <c r="AG45" s="235">
        <v>5.68</v>
      </c>
      <c r="AH45" s="314">
        <v>7.75</v>
      </c>
      <c r="AI45" s="322">
        <v>0.881</v>
      </c>
      <c r="AJ45" s="322">
        <v>0.687</v>
      </c>
      <c r="AK45" s="322">
        <v>0.459</v>
      </c>
      <c r="AL45" s="322">
        <v>0.497</v>
      </c>
      <c r="AM45" s="270">
        <v>0.56</v>
      </c>
      <c r="AN45" s="322">
        <v>0.428</v>
      </c>
      <c r="AO45" s="322">
        <v>1.345</v>
      </c>
      <c r="AP45" s="322">
        <v>0.517</v>
      </c>
      <c r="AQ45" s="322">
        <v>0.812</v>
      </c>
      <c r="AR45" s="317">
        <v>1.368</v>
      </c>
      <c r="AS45" s="315">
        <v>98.7</v>
      </c>
      <c r="AT45" s="315">
        <v>194.1</v>
      </c>
      <c r="AU45" s="315"/>
      <c r="AV45" s="315">
        <v>121.3</v>
      </c>
      <c r="AW45" s="283"/>
      <c r="AX45" s="273" t="s">
        <v>77</v>
      </c>
      <c r="AY45" s="273" t="s">
        <v>77</v>
      </c>
      <c r="AZ45" s="323"/>
    </row>
    <row r="46" spans="1:52" s="324" customFormat="1" ht="12.75">
      <c r="A46" s="319">
        <v>1997</v>
      </c>
      <c r="B46" s="320" t="s">
        <v>74</v>
      </c>
      <c r="C46" s="225">
        <v>2.04</v>
      </c>
      <c r="D46" s="235">
        <v>1.63</v>
      </c>
      <c r="E46" s="235">
        <v>1.19</v>
      </c>
      <c r="F46" s="235">
        <v>1.26</v>
      </c>
      <c r="G46" s="235">
        <v>1.42</v>
      </c>
      <c r="H46" s="235">
        <v>1.83</v>
      </c>
      <c r="I46" s="314">
        <v>2.47</v>
      </c>
      <c r="J46" s="318">
        <v>98.5</v>
      </c>
      <c r="K46" s="318">
        <v>91.4</v>
      </c>
      <c r="L46" s="318">
        <v>81.1</v>
      </c>
      <c r="M46" s="318">
        <v>79.5</v>
      </c>
      <c r="N46" s="318">
        <v>84.1</v>
      </c>
      <c r="O46" s="318">
        <v>87</v>
      </c>
      <c r="P46" s="318">
        <v>81.4</v>
      </c>
      <c r="Q46" s="318">
        <v>94.9</v>
      </c>
      <c r="R46" s="315">
        <v>114.4</v>
      </c>
      <c r="S46" s="321">
        <v>169</v>
      </c>
      <c r="T46" s="318">
        <v>159.5</v>
      </c>
      <c r="U46" s="318">
        <v>150.9</v>
      </c>
      <c r="V46" s="318">
        <v>152.6</v>
      </c>
      <c r="W46" s="318">
        <v>142.3</v>
      </c>
      <c r="X46" s="318">
        <v>159.4</v>
      </c>
      <c r="Y46" s="315">
        <v>186</v>
      </c>
      <c r="Z46" s="235">
        <v>5.5</v>
      </c>
      <c r="AA46" s="235">
        <v>4.17</v>
      </c>
      <c r="AB46" s="235">
        <v>3.12</v>
      </c>
      <c r="AC46" s="235">
        <v>2.69</v>
      </c>
      <c r="AD46" s="235">
        <v>3.45</v>
      </c>
      <c r="AE46" s="235">
        <v>3.52</v>
      </c>
      <c r="AF46" s="235">
        <v>3.72</v>
      </c>
      <c r="AG46" s="235">
        <v>5.11</v>
      </c>
      <c r="AH46" s="314">
        <v>6.73</v>
      </c>
      <c r="AI46" s="322">
        <v>0.884</v>
      </c>
      <c r="AJ46" s="322">
        <v>0.674</v>
      </c>
      <c r="AK46" s="322">
        <v>0.467</v>
      </c>
      <c r="AL46" s="322">
        <v>0.493</v>
      </c>
      <c r="AM46" s="270">
        <v>0.554</v>
      </c>
      <c r="AN46" s="322">
        <v>0.44</v>
      </c>
      <c r="AO46" s="322">
        <v>1.289</v>
      </c>
      <c r="AP46" s="322">
        <v>0.523</v>
      </c>
      <c r="AQ46" s="322">
        <v>0.812</v>
      </c>
      <c r="AR46" s="317">
        <v>1.309</v>
      </c>
      <c r="AS46" s="315">
        <v>84.1</v>
      </c>
      <c r="AT46" s="315">
        <v>168.7</v>
      </c>
      <c r="AU46" s="315"/>
      <c r="AV46" s="315">
        <v>117.6</v>
      </c>
      <c r="AW46" s="283"/>
      <c r="AX46" s="273" t="s">
        <v>77</v>
      </c>
      <c r="AY46" s="273" t="s">
        <v>77</v>
      </c>
      <c r="AZ46" s="323"/>
    </row>
    <row r="47" spans="1:52" s="324" customFormat="1" ht="12.75">
      <c r="A47" s="319">
        <v>1997</v>
      </c>
      <c r="B47" s="320" t="s">
        <v>75</v>
      </c>
      <c r="C47" s="225">
        <v>2.05</v>
      </c>
      <c r="D47" s="235">
        <v>1.59</v>
      </c>
      <c r="E47" s="235">
        <v>1.22</v>
      </c>
      <c r="F47" s="235">
        <v>1.28</v>
      </c>
      <c r="G47" s="235">
        <v>1.42</v>
      </c>
      <c r="H47" s="235">
        <v>1.78</v>
      </c>
      <c r="I47" s="314">
        <v>2.48</v>
      </c>
      <c r="J47" s="318">
        <v>95.7</v>
      </c>
      <c r="K47" s="318">
        <v>90.8</v>
      </c>
      <c r="L47" s="318">
        <v>82.7</v>
      </c>
      <c r="M47" s="318">
        <v>80.9</v>
      </c>
      <c r="N47" s="318">
        <v>86</v>
      </c>
      <c r="O47" s="318">
        <v>87.3</v>
      </c>
      <c r="P47" s="318">
        <v>81.7</v>
      </c>
      <c r="Q47" s="318">
        <v>93</v>
      </c>
      <c r="R47" s="315">
        <v>108.7</v>
      </c>
      <c r="S47" s="321">
        <v>167</v>
      </c>
      <c r="T47" s="318">
        <v>157.3</v>
      </c>
      <c r="U47" s="318">
        <v>145.2</v>
      </c>
      <c r="V47" s="318">
        <v>147.6</v>
      </c>
      <c r="W47" s="318">
        <v>140.3</v>
      </c>
      <c r="X47" s="318">
        <v>157.3</v>
      </c>
      <c r="Y47" s="315">
        <v>183.2</v>
      </c>
      <c r="Z47" s="235">
        <v>5.45</v>
      </c>
      <c r="AA47" s="235">
        <v>4.08</v>
      </c>
      <c r="AB47" s="235">
        <v>3.03</v>
      </c>
      <c r="AC47" s="235">
        <v>2.58</v>
      </c>
      <c r="AD47" s="235">
        <v>3.39</v>
      </c>
      <c r="AE47" s="235">
        <v>3.44</v>
      </c>
      <c r="AF47" s="235">
        <v>3.7</v>
      </c>
      <c r="AG47" s="235">
        <v>5.13</v>
      </c>
      <c r="AH47" s="314">
        <v>6.66</v>
      </c>
      <c r="AI47" s="322">
        <v>0.904</v>
      </c>
      <c r="AJ47" s="322">
        <v>0.696</v>
      </c>
      <c r="AK47" s="322">
        <v>0.471</v>
      </c>
      <c r="AL47" s="322">
        <v>0.492</v>
      </c>
      <c r="AM47" s="270">
        <v>0.54</v>
      </c>
      <c r="AN47" s="322">
        <v>0.452</v>
      </c>
      <c r="AO47" s="322">
        <v>1.257</v>
      </c>
      <c r="AP47" s="322">
        <v>0.538</v>
      </c>
      <c r="AQ47" s="322">
        <v>0.835</v>
      </c>
      <c r="AR47" s="317">
        <v>1.3</v>
      </c>
      <c r="AS47" s="315">
        <v>87.2</v>
      </c>
      <c r="AT47" s="315">
        <v>167.1</v>
      </c>
      <c r="AU47" s="315"/>
      <c r="AV47" s="315">
        <v>118.5</v>
      </c>
      <c r="AW47" s="283"/>
      <c r="AX47" s="273" t="s">
        <v>77</v>
      </c>
      <c r="AY47" s="273" t="s">
        <v>77</v>
      </c>
      <c r="AZ47" s="323"/>
    </row>
    <row r="48" spans="1:52" s="324" customFormat="1" ht="12.75">
      <c r="A48" s="319">
        <v>1997</v>
      </c>
      <c r="B48" s="320" t="s">
        <v>76</v>
      </c>
      <c r="C48" s="225">
        <v>2.17</v>
      </c>
      <c r="D48" s="235">
        <v>1.68</v>
      </c>
      <c r="E48" s="235">
        <v>1.26</v>
      </c>
      <c r="F48" s="235">
        <v>1.33</v>
      </c>
      <c r="G48" s="235">
        <v>1.42</v>
      </c>
      <c r="H48" s="235">
        <v>1.9</v>
      </c>
      <c r="I48" s="314">
        <v>2.57</v>
      </c>
      <c r="J48" s="318">
        <v>100.6</v>
      </c>
      <c r="K48" s="318">
        <v>95.6</v>
      </c>
      <c r="L48" s="318">
        <v>89</v>
      </c>
      <c r="M48" s="318">
        <v>87.1</v>
      </c>
      <c r="N48" s="318">
        <v>92.5</v>
      </c>
      <c r="O48" s="318">
        <v>92.8</v>
      </c>
      <c r="P48" s="318">
        <v>86.1</v>
      </c>
      <c r="Q48" s="318">
        <v>96.5</v>
      </c>
      <c r="R48" s="315">
        <v>112</v>
      </c>
      <c r="S48" s="321">
        <v>168.1</v>
      </c>
      <c r="T48" s="318">
        <v>159.4</v>
      </c>
      <c r="U48" s="318">
        <v>146.2</v>
      </c>
      <c r="V48" s="318">
        <v>148.7</v>
      </c>
      <c r="W48" s="318">
        <v>142.1</v>
      </c>
      <c r="X48" s="318">
        <v>159.4</v>
      </c>
      <c r="Y48" s="315">
        <v>184.7</v>
      </c>
      <c r="Z48" s="235">
        <v>5.77</v>
      </c>
      <c r="AA48" s="235">
        <v>4.38</v>
      </c>
      <c r="AB48" s="235">
        <v>3.46</v>
      </c>
      <c r="AC48" s="235">
        <v>3.12</v>
      </c>
      <c r="AD48" s="235">
        <v>3.72</v>
      </c>
      <c r="AE48" s="235">
        <v>3.82</v>
      </c>
      <c r="AF48" s="235">
        <v>3.91</v>
      </c>
      <c r="AG48" s="235">
        <v>5.49</v>
      </c>
      <c r="AH48" s="314">
        <v>7.04</v>
      </c>
      <c r="AI48" s="322">
        <v>0.922</v>
      </c>
      <c r="AJ48" s="322">
        <v>0.723</v>
      </c>
      <c r="AK48" s="322">
        <v>0.517</v>
      </c>
      <c r="AL48" s="322">
        <v>0.549</v>
      </c>
      <c r="AM48" s="270">
        <v>0.593</v>
      </c>
      <c r="AN48" s="322">
        <v>0.495</v>
      </c>
      <c r="AO48" s="322">
        <v>1.208</v>
      </c>
      <c r="AP48" s="322">
        <v>0.576</v>
      </c>
      <c r="AQ48" s="322">
        <v>0.864</v>
      </c>
      <c r="AR48" s="317">
        <v>1.315</v>
      </c>
      <c r="AS48" s="315">
        <v>92.2</v>
      </c>
      <c r="AT48" s="315">
        <v>169</v>
      </c>
      <c r="AU48" s="315"/>
      <c r="AV48" s="315">
        <v>118.7</v>
      </c>
      <c r="AW48" s="283"/>
      <c r="AX48" s="273" t="s">
        <v>77</v>
      </c>
      <c r="AY48" s="273" t="s">
        <v>77</v>
      </c>
      <c r="AZ48" s="323"/>
    </row>
    <row r="49" spans="1:52" s="324" customFormat="1" ht="12.75">
      <c r="A49" s="319">
        <v>1998</v>
      </c>
      <c r="B49" s="320" t="s">
        <v>23</v>
      </c>
      <c r="C49" s="225">
        <v>2.07</v>
      </c>
      <c r="D49" s="235">
        <v>1.65</v>
      </c>
      <c r="E49" s="235">
        <v>1.22</v>
      </c>
      <c r="F49" s="235">
        <v>1.29</v>
      </c>
      <c r="G49" s="235">
        <v>1.41</v>
      </c>
      <c r="H49" s="235">
        <v>1.88</v>
      </c>
      <c r="I49" s="314">
        <v>2.38</v>
      </c>
      <c r="J49" s="318">
        <v>94.7</v>
      </c>
      <c r="K49" s="318">
        <v>88.1</v>
      </c>
      <c r="L49" s="318">
        <v>72.65</v>
      </c>
      <c r="M49" s="318">
        <v>68.8</v>
      </c>
      <c r="N49" s="318">
        <v>79.7</v>
      </c>
      <c r="O49" s="318">
        <v>80.9</v>
      </c>
      <c r="P49" s="318">
        <v>72.9</v>
      </c>
      <c r="Q49" s="318">
        <v>91.5</v>
      </c>
      <c r="R49" s="315">
        <v>108</v>
      </c>
      <c r="S49" s="321">
        <v>160.4</v>
      </c>
      <c r="T49" s="318">
        <v>148.6</v>
      </c>
      <c r="U49" s="318">
        <v>132.2</v>
      </c>
      <c r="V49" s="318">
        <v>135.3</v>
      </c>
      <c r="W49" s="318">
        <v>127.7</v>
      </c>
      <c r="X49" s="318">
        <v>147.1</v>
      </c>
      <c r="Y49" s="315">
        <v>174.6</v>
      </c>
      <c r="Z49" s="235">
        <v>5.76</v>
      </c>
      <c r="AA49" s="235">
        <v>4.42</v>
      </c>
      <c r="AB49" s="235">
        <v>3.58</v>
      </c>
      <c r="AC49" s="235">
        <v>3.32</v>
      </c>
      <c r="AD49" s="235">
        <v>3.77</v>
      </c>
      <c r="AE49" s="235">
        <v>3.91</v>
      </c>
      <c r="AF49" s="235">
        <v>3.94</v>
      </c>
      <c r="AG49" s="235">
        <v>5.46</v>
      </c>
      <c r="AH49" s="314">
        <v>7.03</v>
      </c>
      <c r="AI49" s="322">
        <v>0.92</v>
      </c>
      <c r="AJ49" s="322">
        <v>0.748</v>
      </c>
      <c r="AK49" s="322">
        <v>0.53</v>
      </c>
      <c r="AL49" s="322">
        <v>0.568</v>
      </c>
      <c r="AM49" s="270">
        <v>0.639</v>
      </c>
      <c r="AN49" s="322">
        <v>0.501</v>
      </c>
      <c r="AO49" s="267" t="s">
        <v>77</v>
      </c>
      <c r="AP49" s="322">
        <v>0.599</v>
      </c>
      <c r="AQ49" s="322">
        <v>0.868</v>
      </c>
      <c r="AR49" s="317">
        <v>1.176</v>
      </c>
      <c r="AS49" s="315">
        <v>87.3</v>
      </c>
      <c r="AT49" s="315">
        <v>160.9</v>
      </c>
      <c r="AU49" s="315"/>
      <c r="AV49" s="315">
        <v>117.1</v>
      </c>
      <c r="AW49" s="283"/>
      <c r="AX49" s="273" t="s">
        <v>77</v>
      </c>
      <c r="AY49" s="273" t="s">
        <v>77</v>
      </c>
      <c r="AZ49" s="323"/>
    </row>
    <row r="50" spans="1:52" s="324" customFormat="1" ht="12.75">
      <c r="A50" s="319">
        <v>1998</v>
      </c>
      <c r="B50" s="320" t="s">
        <v>74</v>
      </c>
      <c r="C50" s="225">
        <v>2.14</v>
      </c>
      <c r="D50" s="235">
        <v>1.69</v>
      </c>
      <c r="E50" s="235">
        <v>1.26</v>
      </c>
      <c r="F50" s="235">
        <v>1.33</v>
      </c>
      <c r="G50" s="235">
        <v>1.45</v>
      </c>
      <c r="H50" s="235">
        <v>1.92</v>
      </c>
      <c r="I50" s="314">
        <v>2.4</v>
      </c>
      <c r="J50" s="318">
        <v>87.5</v>
      </c>
      <c r="K50" s="318">
        <v>82.2</v>
      </c>
      <c r="L50" s="318">
        <v>69.4</v>
      </c>
      <c r="M50" s="318">
        <v>65.1</v>
      </c>
      <c r="N50" s="318">
        <v>77.2</v>
      </c>
      <c r="O50" s="318">
        <v>76.3</v>
      </c>
      <c r="P50" s="318">
        <v>71.8</v>
      </c>
      <c r="Q50" s="318">
        <v>87.5</v>
      </c>
      <c r="R50" s="315">
        <v>102.1</v>
      </c>
      <c r="S50" s="321">
        <v>152.1</v>
      </c>
      <c r="T50" s="318">
        <v>139.6</v>
      </c>
      <c r="U50" s="318">
        <v>126.4</v>
      </c>
      <c r="V50" s="318">
        <v>129</v>
      </c>
      <c r="W50" s="318">
        <v>122.9</v>
      </c>
      <c r="X50" s="318">
        <v>139.6</v>
      </c>
      <c r="Y50" s="315">
        <v>169.9</v>
      </c>
      <c r="Z50" s="235">
        <v>5.38</v>
      </c>
      <c r="AA50" s="235">
        <v>4.14</v>
      </c>
      <c r="AB50" s="235">
        <v>3.13</v>
      </c>
      <c r="AC50" s="235">
        <v>2.74</v>
      </c>
      <c r="AD50" s="235">
        <v>3.43</v>
      </c>
      <c r="AE50" s="235">
        <v>3.52</v>
      </c>
      <c r="AF50" s="235">
        <v>3.69</v>
      </c>
      <c r="AG50" s="235">
        <v>5.1</v>
      </c>
      <c r="AH50" s="314">
        <v>6.44</v>
      </c>
      <c r="AI50" s="322">
        <v>0.919</v>
      </c>
      <c r="AJ50" s="322">
        <v>0.736</v>
      </c>
      <c r="AK50" s="322">
        <v>0.525</v>
      </c>
      <c r="AL50" s="322">
        <v>0.552</v>
      </c>
      <c r="AM50" s="270">
        <v>0.625</v>
      </c>
      <c r="AN50" s="322">
        <v>0.493</v>
      </c>
      <c r="AO50" s="267" t="s">
        <v>77</v>
      </c>
      <c r="AP50" s="322">
        <v>0.582</v>
      </c>
      <c r="AQ50" s="322">
        <v>0.854</v>
      </c>
      <c r="AR50" s="317">
        <v>1.16</v>
      </c>
      <c r="AS50" s="315">
        <v>87.2</v>
      </c>
      <c r="AT50" s="315">
        <v>150.9</v>
      </c>
      <c r="AU50" s="315"/>
      <c r="AV50" s="315">
        <v>114</v>
      </c>
      <c r="AW50" s="283"/>
      <c r="AX50" s="273" t="s">
        <v>77</v>
      </c>
      <c r="AY50" s="273" t="s">
        <v>77</v>
      </c>
      <c r="AZ50" s="323"/>
    </row>
    <row r="51" spans="1:52" s="324" customFormat="1" ht="12.75">
      <c r="A51" s="319">
        <v>1998</v>
      </c>
      <c r="B51" s="320" t="s">
        <v>75</v>
      </c>
      <c r="C51" s="225">
        <v>2.16</v>
      </c>
      <c r="D51" s="235">
        <v>1.74</v>
      </c>
      <c r="E51" s="235">
        <v>1.25</v>
      </c>
      <c r="F51" s="235">
        <v>1.33</v>
      </c>
      <c r="G51" s="235">
        <v>1.43</v>
      </c>
      <c r="H51" s="235">
        <v>1.94</v>
      </c>
      <c r="I51" s="314">
        <v>2.51</v>
      </c>
      <c r="J51" s="318">
        <v>84.8</v>
      </c>
      <c r="K51" s="318">
        <v>80.6</v>
      </c>
      <c r="L51" s="318">
        <v>67.5</v>
      </c>
      <c r="M51" s="318">
        <v>62.1</v>
      </c>
      <c r="N51" s="318">
        <v>77.2</v>
      </c>
      <c r="O51" s="318">
        <v>74.3</v>
      </c>
      <c r="P51" s="318">
        <v>71.7</v>
      </c>
      <c r="Q51" s="318">
        <v>83.7</v>
      </c>
      <c r="R51" s="315">
        <v>102.1</v>
      </c>
      <c r="S51" s="321">
        <v>148.5</v>
      </c>
      <c r="T51" s="318">
        <v>134.2</v>
      </c>
      <c r="U51" s="318">
        <v>119.3</v>
      </c>
      <c r="V51" s="318">
        <v>122.2</v>
      </c>
      <c r="W51" s="318">
        <v>114.3</v>
      </c>
      <c r="X51" s="318">
        <v>132.6</v>
      </c>
      <c r="Y51" s="315">
        <v>165.1</v>
      </c>
      <c r="Z51" s="235">
        <v>5.44</v>
      </c>
      <c r="AA51" s="235">
        <v>4.12</v>
      </c>
      <c r="AB51" s="235">
        <v>3.06</v>
      </c>
      <c r="AC51" s="235">
        <v>2.6</v>
      </c>
      <c r="AD51" s="235">
        <v>3.41</v>
      </c>
      <c r="AE51" s="235">
        <v>3.47</v>
      </c>
      <c r="AF51" s="235">
        <v>3.69</v>
      </c>
      <c r="AG51" s="235">
        <v>5.09</v>
      </c>
      <c r="AH51" s="314">
        <v>6.57</v>
      </c>
      <c r="AI51" s="322">
        <v>0.92</v>
      </c>
      <c r="AJ51" s="322">
        <v>0.741</v>
      </c>
      <c r="AK51" s="322">
        <v>0.526</v>
      </c>
      <c r="AL51" s="322">
        <v>0.546</v>
      </c>
      <c r="AM51" s="270">
        <v>0.615</v>
      </c>
      <c r="AN51" s="322">
        <v>0.492</v>
      </c>
      <c r="AO51" s="267" t="s">
        <v>77</v>
      </c>
      <c r="AP51" s="322">
        <v>0.588</v>
      </c>
      <c r="AQ51" s="322">
        <v>0.855</v>
      </c>
      <c r="AR51" s="317">
        <v>1.177</v>
      </c>
      <c r="AS51" s="315">
        <v>86.9</v>
      </c>
      <c r="AT51" s="318">
        <v>145.8</v>
      </c>
      <c r="AU51" s="327"/>
      <c r="AV51" s="315">
        <v>111.3</v>
      </c>
      <c r="AW51" s="283"/>
      <c r="AX51" s="273" t="s">
        <v>77</v>
      </c>
      <c r="AY51" s="273" t="s">
        <v>77</v>
      </c>
      <c r="AZ51" s="323"/>
    </row>
    <row r="52" spans="1:52" s="324" customFormat="1" ht="12.75">
      <c r="A52" s="319">
        <v>1998</v>
      </c>
      <c r="B52" s="320" t="s">
        <v>76</v>
      </c>
      <c r="C52" s="225">
        <v>2.24</v>
      </c>
      <c r="D52" s="235">
        <v>1.79</v>
      </c>
      <c r="E52" s="235">
        <v>1.26</v>
      </c>
      <c r="F52" s="235">
        <v>1.34</v>
      </c>
      <c r="G52" s="235">
        <v>1.43</v>
      </c>
      <c r="H52" s="235">
        <v>1.97</v>
      </c>
      <c r="I52" s="314">
        <v>2.62</v>
      </c>
      <c r="J52" s="318">
        <v>84.5</v>
      </c>
      <c r="K52" s="318">
        <v>78.2</v>
      </c>
      <c r="L52" s="318">
        <v>66.8</v>
      </c>
      <c r="M52" s="318">
        <v>62</v>
      </c>
      <c r="N52" s="318">
        <v>75.5</v>
      </c>
      <c r="O52" s="318">
        <v>73.1</v>
      </c>
      <c r="P52" s="318">
        <v>71.7</v>
      </c>
      <c r="Q52" s="318">
        <v>83.5</v>
      </c>
      <c r="R52" s="315">
        <v>100.1</v>
      </c>
      <c r="S52" s="321">
        <v>144.3</v>
      </c>
      <c r="T52" s="318">
        <v>129.9</v>
      </c>
      <c r="U52" s="318">
        <v>113.7</v>
      </c>
      <c r="V52" s="318">
        <v>116.9</v>
      </c>
      <c r="W52" s="318">
        <v>109</v>
      </c>
      <c r="X52" s="318">
        <v>128.4</v>
      </c>
      <c r="Y52" s="315">
        <v>163.9</v>
      </c>
      <c r="Z52" s="235">
        <v>5.68</v>
      </c>
      <c r="AA52" s="235">
        <v>4.29</v>
      </c>
      <c r="AB52" s="235">
        <v>3.43</v>
      </c>
      <c r="AC52" s="235">
        <v>3.06</v>
      </c>
      <c r="AD52" s="235">
        <v>3.71</v>
      </c>
      <c r="AE52" s="235">
        <v>3.78</v>
      </c>
      <c r="AF52" s="235">
        <v>3.86</v>
      </c>
      <c r="AG52" s="235">
        <v>5.35</v>
      </c>
      <c r="AH52" s="314">
        <v>6.88</v>
      </c>
      <c r="AI52" s="322">
        <v>0.92</v>
      </c>
      <c r="AJ52" s="322">
        <v>0.754</v>
      </c>
      <c r="AK52" s="322">
        <v>0.538</v>
      </c>
      <c r="AL52" s="322">
        <v>0.571</v>
      </c>
      <c r="AM52" s="270">
        <v>0.647</v>
      </c>
      <c r="AN52" s="322">
        <v>0.503</v>
      </c>
      <c r="AO52" s="267" t="s">
        <v>77</v>
      </c>
      <c r="AP52" s="322">
        <v>0.605</v>
      </c>
      <c r="AQ52" s="322">
        <v>0.861</v>
      </c>
      <c r="AR52" s="317">
        <v>1.179</v>
      </c>
      <c r="AS52" s="315">
        <v>87.5</v>
      </c>
      <c r="AT52" s="318">
        <v>144.4</v>
      </c>
      <c r="AU52" s="328"/>
      <c r="AV52" s="315">
        <v>108.3</v>
      </c>
      <c r="AW52" s="283"/>
      <c r="AX52" s="273" t="s">
        <v>77</v>
      </c>
      <c r="AY52" s="273" t="s">
        <v>77</v>
      </c>
      <c r="AZ52" s="323"/>
    </row>
    <row r="53" spans="1:52" s="324" customFormat="1" ht="12.75">
      <c r="A53" s="319">
        <v>1999</v>
      </c>
      <c r="B53" s="320" t="s">
        <v>23</v>
      </c>
      <c r="C53" s="225">
        <v>2.24</v>
      </c>
      <c r="D53" s="235">
        <v>1.74</v>
      </c>
      <c r="E53" s="235">
        <v>1.24</v>
      </c>
      <c r="F53" s="235">
        <v>1.32</v>
      </c>
      <c r="G53" s="235">
        <v>1.51</v>
      </c>
      <c r="H53" s="235">
        <v>1.97</v>
      </c>
      <c r="I53" s="314">
        <v>2.7</v>
      </c>
      <c r="J53" s="318">
        <v>81.4</v>
      </c>
      <c r="K53" s="318">
        <v>79.2</v>
      </c>
      <c r="L53" s="318">
        <v>66.4</v>
      </c>
      <c r="M53" s="318">
        <v>62.2</v>
      </c>
      <c r="N53" s="318">
        <v>74.1</v>
      </c>
      <c r="O53" s="318">
        <v>72.9</v>
      </c>
      <c r="P53" s="318">
        <v>68.8</v>
      </c>
      <c r="Q53" s="318">
        <v>80.8</v>
      </c>
      <c r="R53" s="315">
        <v>101.1</v>
      </c>
      <c r="S53" s="321">
        <v>138</v>
      </c>
      <c r="T53" s="318">
        <v>124.3</v>
      </c>
      <c r="U53" s="318">
        <v>113.6</v>
      </c>
      <c r="V53" s="318">
        <v>115.9</v>
      </c>
      <c r="W53" s="318">
        <v>106.39</v>
      </c>
      <c r="X53" s="318">
        <v>126.57</v>
      </c>
      <c r="Y53" s="315">
        <v>165.03</v>
      </c>
      <c r="Z53" s="235">
        <v>5.44</v>
      </c>
      <c r="AA53" s="235">
        <v>4.33</v>
      </c>
      <c r="AB53" s="235">
        <v>3.56</v>
      </c>
      <c r="AC53" s="235">
        <v>3.32</v>
      </c>
      <c r="AD53" s="235">
        <v>3.74</v>
      </c>
      <c r="AE53" s="235">
        <v>3.87</v>
      </c>
      <c r="AF53" s="235">
        <v>3.87</v>
      </c>
      <c r="AG53" s="235">
        <v>5.32</v>
      </c>
      <c r="AH53" s="314">
        <v>7.07</v>
      </c>
      <c r="AI53" s="322">
        <v>0.885</v>
      </c>
      <c r="AJ53" s="322">
        <v>0.741</v>
      </c>
      <c r="AK53" s="322">
        <v>0.537</v>
      </c>
      <c r="AL53" s="322">
        <v>0.577</v>
      </c>
      <c r="AM53" s="270">
        <v>0.641</v>
      </c>
      <c r="AN53" s="322">
        <v>0.509</v>
      </c>
      <c r="AO53" s="267" t="s">
        <v>77</v>
      </c>
      <c r="AP53" s="322">
        <v>0.608</v>
      </c>
      <c r="AQ53" s="322">
        <v>0.863</v>
      </c>
      <c r="AR53" s="317">
        <v>1.177</v>
      </c>
      <c r="AS53" s="315">
        <v>88.4</v>
      </c>
      <c r="AT53" s="318">
        <v>142.4</v>
      </c>
      <c r="AU53" s="328">
        <v>194</v>
      </c>
      <c r="AV53" s="315">
        <v>106.2</v>
      </c>
      <c r="AW53" s="283"/>
      <c r="AX53" s="273" t="s">
        <v>77</v>
      </c>
      <c r="AY53" s="273" t="s">
        <v>77</v>
      </c>
      <c r="AZ53" s="323"/>
    </row>
    <row r="54" spans="1:52" s="324" customFormat="1" ht="12.75">
      <c r="A54" s="319">
        <v>1999</v>
      </c>
      <c r="B54" s="320" t="s">
        <v>74</v>
      </c>
      <c r="C54" s="225">
        <v>2.1</v>
      </c>
      <c r="D54" s="235">
        <v>1.69</v>
      </c>
      <c r="E54" s="235">
        <v>1.22</v>
      </c>
      <c r="F54" s="235">
        <v>1.3</v>
      </c>
      <c r="G54" s="235">
        <v>1.51</v>
      </c>
      <c r="H54" s="235">
        <v>1.92</v>
      </c>
      <c r="I54" s="314">
        <v>2.69</v>
      </c>
      <c r="J54" s="318">
        <v>91.2</v>
      </c>
      <c r="K54" s="318">
        <v>89.78</v>
      </c>
      <c r="L54" s="318">
        <v>78.5</v>
      </c>
      <c r="M54" s="318">
        <v>76.5</v>
      </c>
      <c r="N54" s="318">
        <v>82.2</v>
      </c>
      <c r="O54" s="318">
        <v>84.1</v>
      </c>
      <c r="P54" s="318">
        <v>81.037</v>
      </c>
      <c r="Q54" s="318">
        <v>91</v>
      </c>
      <c r="R54" s="315">
        <v>111</v>
      </c>
      <c r="S54" s="321">
        <v>142.3</v>
      </c>
      <c r="T54" s="318">
        <v>133.9</v>
      </c>
      <c r="U54" s="318">
        <v>125.3</v>
      </c>
      <c r="V54" s="318">
        <v>127</v>
      </c>
      <c r="W54" s="318">
        <v>115.93</v>
      </c>
      <c r="X54" s="318">
        <v>135.63</v>
      </c>
      <c r="Y54" s="315">
        <v>162.03</v>
      </c>
      <c r="Z54" s="235">
        <v>5.41</v>
      </c>
      <c r="AA54" s="235">
        <v>4.14</v>
      </c>
      <c r="AB54" s="235">
        <v>3.04</v>
      </c>
      <c r="AC54" s="235">
        <v>2.56</v>
      </c>
      <c r="AD54" s="235">
        <v>3.41</v>
      </c>
      <c r="AE54" s="235">
        <v>3.45</v>
      </c>
      <c r="AF54" s="235">
        <v>3.72</v>
      </c>
      <c r="AG54" s="235">
        <v>5.11</v>
      </c>
      <c r="AH54" s="314">
        <v>6.632</v>
      </c>
      <c r="AI54" s="322">
        <v>0.901</v>
      </c>
      <c r="AJ54" s="322">
        <v>0.731</v>
      </c>
      <c r="AK54" s="322">
        <v>0.516</v>
      </c>
      <c r="AL54" s="322">
        <v>0.547</v>
      </c>
      <c r="AM54" s="270">
        <v>0.613</v>
      </c>
      <c r="AN54" s="322">
        <v>0.484</v>
      </c>
      <c r="AO54" s="267" t="s">
        <v>77</v>
      </c>
      <c r="AP54" s="322">
        <v>0.61</v>
      </c>
      <c r="AQ54" s="322">
        <v>0.853</v>
      </c>
      <c r="AR54" s="317">
        <v>1.142</v>
      </c>
      <c r="AS54" s="315">
        <v>95.29</v>
      </c>
      <c r="AT54" s="318">
        <v>141.31</v>
      </c>
      <c r="AU54" s="328">
        <v>175.4</v>
      </c>
      <c r="AV54" s="315">
        <v>103.46</v>
      </c>
      <c r="AW54" s="283"/>
      <c r="AX54" s="273" t="s">
        <v>77</v>
      </c>
      <c r="AY54" s="273" t="s">
        <v>77</v>
      </c>
      <c r="AZ54" s="323"/>
    </row>
    <row r="55" spans="1:52" s="324" customFormat="1" ht="12.75">
      <c r="A55" s="319">
        <v>1999</v>
      </c>
      <c r="B55" s="320" t="s">
        <v>75</v>
      </c>
      <c r="C55" s="225">
        <v>2.13</v>
      </c>
      <c r="D55" s="235">
        <v>1.64</v>
      </c>
      <c r="E55" s="235">
        <v>1.3</v>
      </c>
      <c r="F55" s="235">
        <v>1.363</v>
      </c>
      <c r="G55" s="235">
        <v>1.47</v>
      </c>
      <c r="H55" s="235">
        <v>1.82</v>
      </c>
      <c r="I55" s="314">
        <v>2.735</v>
      </c>
      <c r="J55" s="318">
        <v>104.5</v>
      </c>
      <c r="K55" s="318">
        <v>100.3</v>
      </c>
      <c r="L55" s="318">
        <v>88.6</v>
      </c>
      <c r="M55" s="318">
        <v>82.4</v>
      </c>
      <c r="N55" s="318">
        <v>99.7</v>
      </c>
      <c r="O55" s="318">
        <v>94.8</v>
      </c>
      <c r="P55" s="318">
        <v>85.231</v>
      </c>
      <c r="Q55" s="318">
        <v>105.898</v>
      </c>
      <c r="R55" s="315">
        <v>131.417</v>
      </c>
      <c r="S55" s="321">
        <v>155.3</v>
      </c>
      <c r="T55" s="318">
        <v>148.7</v>
      </c>
      <c r="U55" s="318">
        <v>140.5</v>
      </c>
      <c r="V55" s="318">
        <v>142</v>
      </c>
      <c r="W55" s="318">
        <v>121.14</v>
      </c>
      <c r="X55" s="318">
        <v>149.78</v>
      </c>
      <c r="Y55" s="315">
        <v>177.34</v>
      </c>
      <c r="Z55" s="235">
        <v>5.3</v>
      </c>
      <c r="AA55" s="235">
        <v>4.14</v>
      </c>
      <c r="AB55" s="235">
        <v>3.19</v>
      </c>
      <c r="AC55" s="235">
        <v>2.87</v>
      </c>
      <c r="AD55" s="235">
        <v>3.43</v>
      </c>
      <c r="AE55" s="235">
        <v>3.55</v>
      </c>
      <c r="AF55" s="235">
        <v>3.7</v>
      </c>
      <c r="AG55" s="235">
        <v>5</v>
      </c>
      <c r="AH55" s="314">
        <v>6.57</v>
      </c>
      <c r="AI55" s="322">
        <v>0.884</v>
      </c>
      <c r="AJ55" s="322">
        <v>0.716</v>
      </c>
      <c r="AK55" s="322">
        <v>0.501</v>
      </c>
      <c r="AL55" s="322">
        <v>0.52</v>
      </c>
      <c r="AM55" s="270">
        <v>0.568</v>
      </c>
      <c r="AN55" s="322">
        <v>0.483</v>
      </c>
      <c r="AO55" s="267" t="s">
        <v>77</v>
      </c>
      <c r="AP55" s="322">
        <v>0.597</v>
      </c>
      <c r="AQ55" s="322">
        <v>0.857</v>
      </c>
      <c r="AR55" s="317">
        <v>1.198</v>
      </c>
      <c r="AS55" s="315">
        <v>112.9</v>
      </c>
      <c r="AT55" s="318">
        <v>143.7</v>
      </c>
      <c r="AU55" s="328">
        <v>180.9</v>
      </c>
      <c r="AV55" s="315">
        <v>99.17</v>
      </c>
      <c r="AW55" s="283"/>
      <c r="AX55" s="273" t="s">
        <v>77</v>
      </c>
      <c r="AY55" s="273" t="s">
        <v>77</v>
      </c>
      <c r="AZ55" s="323"/>
    </row>
    <row r="56" spans="1:52" s="324" customFormat="1" ht="12.75">
      <c r="A56" s="319">
        <v>1999</v>
      </c>
      <c r="B56" s="320" t="s">
        <v>26</v>
      </c>
      <c r="C56" s="225">
        <v>2.12</v>
      </c>
      <c r="D56" s="235">
        <v>1.69</v>
      </c>
      <c r="E56" s="235">
        <v>1.18</v>
      </c>
      <c r="F56" s="235">
        <v>1.26</v>
      </c>
      <c r="G56" s="235">
        <v>1.51</v>
      </c>
      <c r="H56" s="235">
        <v>1.89</v>
      </c>
      <c r="I56" s="314">
        <v>2.7</v>
      </c>
      <c r="J56" s="318">
        <v>117.3</v>
      </c>
      <c r="K56" s="318">
        <v>101.2</v>
      </c>
      <c r="L56" s="318">
        <v>111.5</v>
      </c>
      <c r="M56" s="318">
        <v>109.9</v>
      </c>
      <c r="N56" s="318">
        <v>114.4</v>
      </c>
      <c r="O56" s="318">
        <v>108.7</v>
      </c>
      <c r="P56" s="318">
        <v>92.6</v>
      </c>
      <c r="Q56" s="318">
        <v>117</v>
      </c>
      <c r="R56" s="315">
        <v>139</v>
      </c>
      <c r="S56" s="321">
        <v>186.3</v>
      </c>
      <c r="T56" s="318">
        <v>174.5</v>
      </c>
      <c r="U56" s="318">
        <v>161.1</v>
      </c>
      <c r="V56" s="318">
        <v>163.6</v>
      </c>
      <c r="W56" s="318">
        <v>149.67</v>
      </c>
      <c r="X56" s="318">
        <v>176.38</v>
      </c>
      <c r="Y56" s="315">
        <v>199.71</v>
      </c>
      <c r="Z56" s="235">
        <v>5.32</v>
      </c>
      <c r="AA56" s="235">
        <v>4.15</v>
      </c>
      <c r="AB56" s="235">
        <v>3.31</v>
      </c>
      <c r="AC56" s="235">
        <v>2.93</v>
      </c>
      <c r="AD56" s="235">
        <v>3.61</v>
      </c>
      <c r="AE56" s="235">
        <v>3.64</v>
      </c>
      <c r="AF56" s="235">
        <v>3.76</v>
      </c>
      <c r="AG56" s="235">
        <v>5</v>
      </c>
      <c r="AH56" s="314">
        <v>6.88</v>
      </c>
      <c r="AI56" s="322">
        <v>0.868</v>
      </c>
      <c r="AJ56" s="322">
        <v>0.726</v>
      </c>
      <c r="AK56" s="322">
        <v>0.497</v>
      </c>
      <c r="AL56" s="322">
        <v>0.531</v>
      </c>
      <c r="AM56" s="270">
        <v>0.595</v>
      </c>
      <c r="AN56" s="322">
        <v>0.474</v>
      </c>
      <c r="AO56" s="267" t="s">
        <v>77</v>
      </c>
      <c r="AP56" s="322">
        <v>0.605</v>
      </c>
      <c r="AQ56" s="322">
        <v>0.839</v>
      </c>
      <c r="AR56" s="317">
        <v>1.16</v>
      </c>
      <c r="AS56" s="315">
        <v>121.6</v>
      </c>
      <c r="AT56" s="318">
        <v>151.6</v>
      </c>
      <c r="AU56" s="328">
        <v>210.7</v>
      </c>
      <c r="AV56" s="315">
        <v>94.7</v>
      </c>
      <c r="AW56" s="283"/>
      <c r="AX56" s="273" t="s">
        <v>77</v>
      </c>
      <c r="AY56" s="273" t="s">
        <v>77</v>
      </c>
      <c r="AZ56" s="323"/>
    </row>
    <row r="57" spans="1:52" s="324" customFormat="1" ht="12.75">
      <c r="A57" s="319">
        <v>2000</v>
      </c>
      <c r="B57" s="320" t="s">
        <v>80</v>
      </c>
      <c r="C57" s="225">
        <v>2.07</v>
      </c>
      <c r="D57" s="235">
        <v>1.64</v>
      </c>
      <c r="E57" s="235">
        <v>1.25</v>
      </c>
      <c r="F57" s="235">
        <v>1.32</v>
      </c>
      <c r="G57" s="235">
        <v>1.5</v>
      </c>
      <c r="H57" s="235">
        <v>1.91</v>
      </c>
      <c r="I57" s="314">
        <v>2.71</v>
      </c>
      <c r="J57" s="318">
        <v>125.1</v>
      </c>
      <c r="K57" s="318">
        <v>120.6</v>
      </c>
      <c r="L57" s="318">
        <v>111.9</v>
      </c>
      <c r="M57" s="318">
        <v>108.9</v>
      </c>
      <c r="N57" s="318">
        <v>117.7</v>
      </c>
      <c r="O57" s="318">
        <v>116.7</v>
      </c>
      <c r="P57" s="318">
        <v>86.9</v>
      </c>
      <c r="Q57" s="318">
        <v>122.5</v>
      </c>
      <c r="R57" s="315">
        <v>144.1</v>
      </c>
      <c r="S57" s="321">
        <v>197.4</v>
      </c>
      <c r="T57" s="318">
        <v>194.3</v>
      </c>
      <c r="U57" s="318">
        <v>177.2</v>
      </c>
      <c r="V57" s="318">
        <v>180.2</v>
      </c>
      <c r="W57" s="318">
        <v>152.8</v>
      </c>
      <c r="X57" s="318">
        <v>195.8</v>
      </c>
      <c r="Y57" s="315">
        <v>219.1</v>
      </c>
      <c r="Z57" s="235">
        <v>5.55</v>
      </c>
      <c r="AA57" s="235">
        <v>4.23</v>
      </c>
      <c r="AB57" s="235">
        <v>3.45</v>
      </c>
      <c r="AC57" s="235">
        <v>3.14</v>
      </c>
      <c r="AD57" s="235">
        <v>3.69</v>
      </c>
      <c r="AE57" s="235">
        <v>3.77</v>
      </c>
      <c r="AF57" s="274">
        <v>3.76</v>
      </c>
      <c r="AG57" s="274">
        <v>5.07</v>
      </c>
      <c r="AH57" s="335">
        <v>7.32</v>
      </c>
      <c r="AI57" s="322">
        <v>0.903</v>
      </c>
      <c r="AJ57" s="322">
        <v>0.728</v>
      </c>
      <c r="AK57" s="322">
        <v>0.512</v>
      </c>
      <c r="AL57" s="322">
        <v>0.556</v>
      </c>
      <c r="AM57" s="270">
        <v>0.62</v>
      </c>
      <c r="AN57" s="322">
        <v>0.486</v>
      </c>
      <c r="AO57" s="267" t="s">
        <v>77</v>
      </c>
      <c r="AP57" s="322">
        <v>0.599</v>
      </c>
      <c r="AQ57" s="322">
        <v>0.831</v>
      </c>
      <c r="AR57" s="317">
        <v>1.193</v>
      </c>
      <c r="AS57" s="315">
        <v>132.8</v>
      </c>
      <c r="AT57" s="318">
        <v>171</v>
      </c>
      <c r="AU57" s="328">
        <v>243.1</v>
      </c>
      <c r="AV57" s="315">
        <v>98.6</v>
      </c>
      <c r="AW57" s="283"/>
      <c r="AX57" s="273" t="s">
        <v>77</v>
      </c>
      <c r="AY57" s="273" t="s">
        <v>77</v>
      </c>
      <c r="AZ57" s="323"/>
    </row>
    <row r="58" spans="1:52" s="324" customFormat="1" ht="12.75">
      <c r="A58" s="319">
        <v>2000</v>
      </c>
      <c r="B58" s="320" t="s">
        <v>74</v>
      </c>
      <c r="C58" s="225">
        <v>2.1</v>
      </c>
      <c r="D58" s="235">
        <v>1.64</v>
      </c>
      <c r="E58" s="235">
        <v>1.21</v>
      </c>
      <c r="F58" s="235">
        <v>1.28</v>
      </c>
      <c r="G58" s="235">
        <v>1.43</v>
      </c>
      <c r="H58" s="235">
        <v>1.83</v>
      </c>
      <c r="I58" s="314">
        <v>2.69</v>
      </c>
      <c r="J58" s="318">
        <v>132.9</v>
      </c>
      <c r="K58" s="318">
        <v>124.9</v>
      </c>
      <c r="L58" s="318">
        <v>119</v>
      </c>
      <c r="M58" s="318">
        <v>119</v>
      </c>
      <c r="N58" s="318">
        <v>119</v>
      </c>
      <c r="O58" s="318">
        <v>122.9</v>
      </c>
      <c r="P58" s="318">
        <v>100.1</v>
      </c>
      <c r="Q58" s="318">
        <v>129</v>
      </c>
      <c r="R58" s="315">
        <v>152.8</v>
      </c>
      <c r="S58" s="321">
        <v>201</v>
      </c>
      <c r="T58" s="318">
        <v>194.9</v>
      </c>
      <c r="U58" s="318">
        <v>180.8</v>
      </c>
      <c r="V58" s="318">
        <v>183.4</v>
      </c>
      <c r="W58" s="318">
        <v>163.8</v>
      </c>
      <c r="X58" s="318">
        <v>199.2</v>
      </c>
      <c r="Y58" s="315">
        <v>222.1</v>
      </c>
      <c r="Z58" s="235">
        <v>5.31</v>
      </c>
      <c r="AA58" s="235">
        <v>4.07</v>
      </c>
      <c r="AB58" s="235">
        <v>2.99</v>
      </c>
      <c r="AC58" s="235">
        <v>2.54</v>
      </c>
      <c r="AD58" s="235">
        <v>3.33</v>
      </c>
      <c r="AE58" s="235">
        <v>3.4</v>
      </c>
      <c r="AF58" s="274">
        <v>3.6</v>
      </c>
      <c r="AG58" s="274">
        <v>4.85</v>
      </c>
      <c r="AH58" s="335">
        <v>6.7</v>
      </c>
      <c r="AI58" s="322">
        <v>0.931</v>
      </c>
      <c r="AJ58" s="322">
        <v>0.748</v>
      </c>
      <c r="AK58" s="322">
        <v>0.509</v>
      </c>
      <c r="AL58" s="322">
        <v>0.545</v>
      </c>
      <c r="AM58" s="270">
        <v>0.597</v>
      </c>
      <c r="AN58" s="322">
        <v>0.491</v>
      </c>
      <c r="AO58" s="267" t="s">
        <v>77</v>
      </c>
      <c r="AP58" s="322">
        <v>0.614</v>
      </c>
      <c r="AQ58" s="322">
        <v>0.844</v>
      </c>
      <c r="AR58" s="317">
        <v>1.229</v>
      </c>
      <c r="AS58" s="315">
        <v>126.3</v>
      </c>
      <c r="AT58" s="318">
        <v>197</v>
      </c>
      <c r="AU58" s="328">
        <v>239.3</v>
      </c>
      <c r="AV58" s="315">
        <v>101.9</v>
      </c>
      <c r="AW58" s="283"/>
      <c r="AX58" s="273" t="s">
        <v>77</v>
      </c>
      <c r="AY58" s="273" t="s">
        <v>77</v>
      </c>
      <c r="AZ58" s="323"/>
    </row>
    <row r="59" spans="1:52" s="324" customFormat="1" ht="12.75">
      <c r="A59" s="319">
        <v>2000</v>
      </c>
      <c r="B59" s="320" t="s">
        <v>75</v>
      </c>
      <c r="C59" s="225">
        <v>2.16</v>
      </c>
      <c r="D59" s="235">
        <v>1.68</v>
      </c>
      <c r="E59" s="235">
        <v>1.23</v>
      </c>
      <c r="F59" s="235">
        <v>1.31</v>
      </c>
      <c r="G59" s="235">
        <v>1.55</v>
      </c>
      <c r="H59" s="235">
        <v>1.83</v>
      </c>
      <c r="I59" s="314">
        <v>2.71</v>
      </c>
      <c r="J59" s="318">
        <v>141.1</v>
      </c>
      <c r="K59" s="318">
        <v>129.8</v>
      </c>
      <c r="L59" s="318">
        <v>121.7</v>
      </c>
      <c r="M59" s="318">
        <v>121.1</v>
      </c>
      <c r="N59" s="318">
        <v>122.8</v>
      </c>
      <c r="O59" s="318">
        <v>127.1</v>
      </c>
      <c r="P59" s="318">
        <v>111.2</v>
      </c>
      <c r="Q59" s="318">
        <v>135.3</v>
      </c>
      <c r="R59" s="315">
        <v>171.9</v>
      </c>
      <c r="S59" s="321">
        <v>238.5</v>
      </c>
      <c r="T59" s="318">
        <v>227.6</v>
      </c>
      <c r="U59" s="318">
        <v>210</v>
      </c>
      <c r="V59" s="318">
        <v>213.3</v>
      </c>
      <c r="W59" s="318">
        <v>165.8</v>
      </c>
      <c r="X59" s="318">
        <v>232.7</v>
      </c>
      <c r="Y59" s="315">
        <v>290.2</v>
      </c>
      <c r="Z59" s="235">
        <v>5.26</v>
      </c>
      <c r="AA59" s="235">
        <v>4</v>
      </c>
      <c r="AB59" s="235">
        <v>2.91</v>
      </c>
      <c r="AC59" s="235">
        <v>2.52</v>
      </c>
      <c r="AD59" s="235">
        <v>3.2</v>
      </c>
      <c r="AE59" s="235">
        <v>3.32</v>
      </c>
      <c r="AF59" s="274">
        <v>3.49</v>
      </c>
      <c r="AG59" s="274">
        <v>4.79</v>
      </c>
      <c r="AH59" s="335">
        <v>6.67</v>
      </c>
      <c r="AI59" s="322">
        <v>0.974</v>
      </c>
      <c r="AJ59" s="322">
        <v>0.739</v>
      </c>
      <c r="AK59" s="322">
        <v>0.541</v>
      </c>
      <c r="AL59" s="322">
        <v>0.562</v>
      </c>
      <c r="AM59" s="270">
        <v>0.593</v>
      </c>
      <c r="AN59" s="322">
        <v>0.536</v>
      </c>
      <c r="AO59" s="267" t="s">
        <v>77</v>
      </c>
      <c r="AP59" s="322">
        <v>0.617</v>
      </c>
      <c r="AQ59" s="322">
        <v>0.857</v>
      </c>
      <c r="AR59" s="317">
        <v>1.27</v>
      </c>
      <c r="AS59" s="315">
        <v>133.4</v>
      </c>
      <c r="AT59" s="318">
        <v>220.7</v>
      </c>
      <c r="AU59" s="328">
        <v>259.8</v>
      </c>
      <c r="AV59" s="315">
        <v>113.1</v>
      </c>
      <c r="AW59" s="283"/>
      <c r="AX59" s="273" t="s">
        <v>77</v>
      </c>
      <c r="AY59" s="273" t="s">
        <v>77</v>
      </c>
      <c r="AZ59" s="323"/>
    </row>
    <row r="60" spans="1:52" s="324" customFormat="1" ht="12.75">
      <c r="A60" s="319">
        <v>2000</v>
      </c>
      <c r="B60" s="326" t="s">
        <v>76</v>
      </c>
      <c r="C60" s="225">
        <v>2.18</v>
      </c>
      <c r="D60" s="235">
        <v>1.69</v>
      </c>
      <c r="E60" s="235">
        <v>1.24</v>
      </c>
      <c r="F60" s="235">
        <v>1.32</v>
      </c>
      <c r="G60" s="235">
        <v>1.54</v>
      </c>
      <c r="H60" s="235">
        <v>1.91</v>
      </c>
      <c r="I60" s="314">
        <v>2.76</v>
      </c>
      <c r="J60" s="318">
        <v>161</v>
      </c>
      <c r="K60" s="318">
        <v>144.6</v>
      </c>
      <c r="L60" s="318">
        <v>133.6</v>
      </c>
      <c r="M60" s="318">
        <v>133.1</v>
      </c>
      <c r="N60" s="318">
        <v>134.5</v>
      </c>
      <c r="O60" s="318">
        <v>141.1</v>
      </c>
      <c r="P60" s="318">
        <v>136.2</v>
      </c>
      <c r="Q60" s="318">
        <v>159.2</v>
      </c>
      <c r="R60" s="315">
        <v>225.5</v>
      </c>
      <c r="S60" s="321">
        <v>260.4</v>
      </c>
      <c r="T60" s="318">
        <v>252.7</v>
      </c>
      <c r="U60" s="318">
        <v>226.7</v>
      </c>
      <c r="V60" s="318">
        <v>231.4</v>
      </c>
      <c r="W60" s="318">
        <v>187.5</v>
      </c>
      <c r="X60" s="318">
        <v>265.3</v>
      </c>
      <c r="Y60" s="315">
        <v>293</v>
      </c>
      <c r="Z60" s="235">
        <v>5.3</v>
      </c>
      <c r="AA60" s="235">
        <v>3.87</v>
      </c>
      <c r="AB60" s="235">
        <v>3.01</v>
      </c>
      <c r="AC60" s="235">
        <v>2.65</v>
      </c>
      <c r="AD60" s="235">
        <v>3.28</v>
      </c>
      <c r="AE60" s="235">
        <v>3.36</v>
      </c>
      <c r="AF60" s="274">
        <v>3.36</v>
      </c>
      <c r="AG60" s="274">
        <v>4.58</v>
      </c>
      <c r="AH60" s="335">
        <v>6.67</v>
      </c>
      <c r="AI60" s="322">
        <v>0.99</v>
      </c>
      <c r="AJ60" s="322">
        <v>0.839</v>
      </c>
      <c r="AK60" s="322">
        <v>0.746</v>
      </c>
      <c r="AL60" s="322">
        <v>0.764</v>
      </c>
      <c r="AM60" s="270">
        <v>0.815</v>
      </c>
      <c r="AN60" s="322">
        <v>0.718</v>
      </c>
      <c r="AO60" s="267" t="s">
        <v>77</v>
      </c>
      <c r="AP60" s="322">
        <v>0.668</v>
      </c>
      <c r="AQ60" s="322">
        <v>0.945</v>
      </c>
      <c r="AR60" s="317">
        <v>1.267</v>
      </c>
      <c r="AS60" s="315">
        <v>167.8</v>
      </c>
      <c r="AT60" s="318">
        <v>221.4</v>
      </c>
      <c r="AU60" s="328">
        <v>296.5</v>
      </c>
      <c r="AV60" s="315">
        <v>112.1</v>
      </c>
      <c r="AW60" s="283"/>
      <c r="AX60" s="273" t="s">
        <v>77</v>
      </c>
      <c r="AY60" s="273" t="s">
        <v>77</v>
      </c>
      <c r="AZ60" s="323"/>
    </row>
    <row r="61" spans="1:52" s="324" customFormat="1" ht="12.75">
      <c r="A61" s="319">
        <v>2001</v>
      </c>
      <c r="B61" s="326" t="s">
        <v>80</v>
      </c>
      <c r="C61" s="225">
        <v>2.095</v>
      </c>
      <c r="D61" s="235">
        <v>1.679</v>
      </c>
      <c r="E61" s="235">
        <v>1.294</v>
      </c>
      <c r="F61" s="235">
        <v>1.358</v>
      </c>
      <c r="G61" s="235">
        <v>1.298</v>
      </c>
      <c r="H61" s="235">
        <v>1.771</v>
      </c>
      <c r="I61" s="314">
        <v>2.129</v>
      </c>
      <c r="J61" s="318">
        <v>137.445</v>
      </c>
      <c r="K61" s="318">
        <v>133.991</v>
      </c>
      <c r="L61" s="277">
        <v>116.28</v>
      </c>
      <c r="M61" s="277">
        <v>112.701</v>
      </c>
      <c r="N61" s="277">
        <v>122.811</v>
      </c>
      <c r="O61" s="318">
        <v>125.233</v>
      </c>
      <c r="P61" s="318">
        <v>111.208</v>
      </c>
      <c r="Q61" s="318">
        <v>133.205</v>
      </c>
      <c r="R61" s="315">
        <v>182.597</v>
      </c>
      <c r="S61" s="321">
        <v>238.406</v>
      </c>
      <c r="T61" s="318">
        <v>229.988</v>
      </c>
      <c r="U61" s="318">
        <v>207.667</v>
      </c>
      <c r="V61" s="329">
        <v>211.769</v>
      </c>
      <c r="W61" s="318">
        <v>196.431</v>
      </c>
      <c r="X61" s="318">
        <v>229.191</v>
      </c>
      <c r="Y61" s="315">
        <v>269.534</v>
      </c>
      <c r="Z61" s="235">
        <v>4.97</v>
      </c>
      <c r="AA61" s="235">
        <v>3.83</v>
      </c>
      <c r="AB61" s="235">
        <v>3.04</v>
      </c>
      <c r="AC61" s="235">
        <v>2.79</v>
      </c>
      <c r="AD61" s="235">
        <v>3.24</v>
      </c>
      <c r="AE61" s="235">
        <v>3.35</v>
      </c>
      <c r="AF61" s="274">
        <v>3.32</v>
      </c>
      <c r="AG61" s="274">
        <v>4.43</v>
      </c>
      <c r="AH61" s="335">
        <v>6.62</v>
      </c>
      <c r="AI61" s="322">
        <v>1.08</v>
      </c>
      <c r="AJ61" s="322">
        <v>0.95</v>
      </c>
      <c r="AK61" s="322">
        <v>0.84976</v>
      </c>
      <c r="AL61" s="322">
        <v>0.867</v>
      </c>
      <c r="AM61" s="270">
        <v>0.91</v>
      </c>
      <c r="AN61" s="322">
        <v>0.832</v>
      </c>
      <c r="AO61" s="267" t="s">
        <v>77</v>
      </c>
      <c r="AP61" s="322">
        <v>0.7</v>
      </c>
      <c r="AQ61" s="322">
        <v>1.038</v>
      </c>
      <c r="AR61" s="317">
        <v>1.37</v>
      </c>
      <c r="AS61" s="315">
        <v>148.294</v>
      </c>
      <c r="AT61" s="318">
        <v>180.275</v>
      </c>
      <c r="AU61" s="328">
        <v>292.17</v>
      </c>
      <c r="AV61" s="315">
        <v>111.452</v>
      </c>
      <c r="AW61" s="283"/>
      <c r="AX61" s="273" t="s">
        <v>77</v>
      </c>
      <c r="AY61" s="273" t="s">
        <v>77</v>
      </c>
      <c r="AZ61" s="323"/>
    </row>
    <row r="62" spans="1:52" s="334" customFormat="1" ht="12.75">
      <c r="A62" s="330">
        <v>2001</v>
      </c>
      <c r="B62" s="331" t="s">
        <v>74</v>
      </c>
      <c r="C62" s="225">
        <v>2</v>
      </c>
      <c r="D62" s="235">
        <v>1.7</v>
      </c>
      <c r="E62" s="235">
        <v>1.285</v>
      </c>
      <c r="F62" s="235">
        <v>1.351</v>
      </c>
      <c r="G62" s="235">
        <v>1.647</v>
      </c>
      <c r="H62" s="235">
        <v>1.83</v>
      </c>
      <c r="I62" s="314">
        <v>2.174</v>
      </c>
      <c r="J62" s="318">
        <v>140.26</v>
      </c>
      <c r="K62" s="318">
        <v>136.412</v>
      </c>
      <c r="L62" s="318">
        <v>121.266</v>
      </c>
      <c r="M62" s="318">
        <v>118.969</v>
      </c>
      <c r="N62" s="318">
        <v>125.456</v>
      </c>
      <c r="O62" s="318">
        <v>129.039</v>
      </c>
      <c r="P62" s="277">
        <v>103</v>
      </c>
      <c r="Q62" s="277">
        <v>136.473</v>
      </c>
      <c r="R62" s="332">
        <v>200.604</v>
      </c>
      <c r="S62" s="321">
        <v>226.545</v>
      </c>
      <c r="T62" s="318">
        <v>218.192</v>
      </c>
      <c r="U62" s="318">
        <v>209.38</v>
      </c>
      <c r="V62" s="318">
        <v>211.131</v>
      </c>
      <c r="W62" s="318">
        <v>187.868</v>
      </c>
      <c r="X62" s="318">
        <v>226.193</v>
      </c>
      <c r="Y62" s="315">
        <v>255.793</v>
      </c>
      <c r="Z62" s="235">
        <v>4.95</v>
      </c>
      <c r="AA62" s="235">
        <v>3.66</v>
      </c>
      <c r="AB62" s="235">
        <v>2.67</v>
      </c>
      <c r="AC62" s="235">
        <v>2.29</v>
      </c>
      <c r="AD62" s="235">
        <v>2.96</v>
      </c>
      <c r="AE62" s="235">
        <v>3.05</v>
      </c>
      <c r="AF62" s="235">
        <v>3.21</v>
      </c>
      <c r="AG62" s="235">
        <v>4.43</v>
      </c>
      <c r="AH62" s="314">
        <v>6.49</v>
      </c>
      <c r="AI62" s="322">
        <v>1.133</v>
      </c>
      <c r="AJ62" s="322">
        <v>0.966867</v>
      </c>
      <c r="AK62" s="322">
        <v>0.767261</v>
      </c>
      <c r="AL62" s="322">
        <v>0.7967</v>
      </c>
      <c r="AM62" s="270">
        <v>0.822</v>
      </c>
      <c r="AN62" s="322">
        <v>0.769</v>
      </c>
      <c r="AO62" s="267" t="s">
        <v>77</v>
      </c>
      <c r="AP62" s="322">
        <v>0.751</v>
      </c>
      <c r="AQ62" s="322">
        <v>1.06396</v>
      </c>
      <c r="AR62" s="317">
        <v>1.44196</v>
      </c>
      <c r="AS62" s="315">
        <v>154.132</v>
      </c>
      <c r="AT62" s="328">
        <v>182.431</v>
      </c>
      <c r="AU62" s="328">
        <v>278.255</v>
      </c>
      <c r="AV62" s="315">
        <v>104.628</v>
      </c>
      <c r="AW62" s="325"/>
      <c r="AX62" s="273" t="s">
        <v>77</v>
      </c>
      <c r="AY62" s="273" t="s">
        <v>77</v>
      </c>
      <c r="AZ62" s="333"/>
    </row>
    <row r="63" spans="1:52" s="324" customFormat="1" ht="12.75">
      <c r="A63" s="319">
        <v>2001</v>
      </c>
      <c r="B63" s="320" t="s">
        <v>75</v>
      </c>
      <c r="C63" s="225">
        <v>2.185</v>
      </c>
      <c r="D63" s="235">
        <v>1.683</v>
      </c>
      <c r="E63" s="274">
        <v>1.339</v>
      </c>
      <c r="F63" s="274">
        <v>1.4</v>
      </c>
      <c r="G63" s="274">
        <v>1.494</v>
      </c>
      <c r="H63" s="274">
        <v>1.82</v>
      </c>
      <c r="I63" s="335">
        <v>3.404</v>
      </c>
      <c r="J63" s="318">
        <v>147.294</v>
      </c>
      <c r="K63" s="318">
        <v>144.95</v>
      </c>
      <c r="L63" s="277">
        <v>122.453</v>
      </c>
      <c r="M63" s="277">
        <v>119.714</v>
      </c>
      <c r="N63" s="277">
        <v>127.451</v>
      </c>
      <c r="O63" s="318">
        <v>133.558</v>
      </c>
      <c r="P63" s="318">
        <v>121.32</v>
      </c>
      <c r="Q63" s="318">
        <v>142</v>
      </c>
      <c r="R63" s="315">
        <v>184.138</v>
      </c>
      <c r="S63" s="321">
        <v>222.433</v>
      </c>
      <c r="T63" s="318">
        <v>215.955</v>
      </c>
      <c r="U63" s="318">
        <v>204.3</v>
      </c>
      <c r="V63" s="329">
        <v>206.496</v>
      </c>
      <c r="W63" s="318">
        <v>165</v>
      </c>
      <c r="X63" s="318">
        <v>220.2012</v>
      </c>
      <c r="Y63" s="315">
        <v>263.67</v>
      </c>
      <c r="Z63" s="235">
        <v>4.88</v>
      </c>
      <c r="AA63" s="235">
        <v>3.55</v>
      </c>
      <c r="AB63" s="235">
        <v>2.64</v>
      </c>
      <c r="AC63" s="235">
        <v>2.22</v>
      </c>
      <c r="AD63" s="235">
        <v>2.95</v>
      </c>
      <c r="AE63" s="235">
        <v>3</v>
      </c>
      <c r="AF63" s="235">
        <v>3.18</v>
      </c>
      <c r="AG63" s="235">
        <v>4.38</v>
      </c>
      <c r="AH63" s="314">
        <v>6.51</v>
      </c>
      <c r="AI63" s="322">
        <v>1.168</v>
      </c>
      <c r="AJ63" s="322">
        <v>1.012</v>
      </c>
      <c r="AK63" s="322">
        <v>0.726</v>
      </c>
      <c r="AL63" s="322">
        <v>0.751</v>
      </c>
      <c r="AM63" s="270">
        <v>0.862</v>
      </c>
      <c r="AN63" s="322">
        <v>0.663</v>
      </c>
      <c r="AO63" s="267" t="s">
        <v>77</v>
      </c>
      <c r="AP63" s="322">
        <v>0.766</v>
      </c>
      <c r="AQ63" s="322">
        <v>1.103</v>
      </c>
      <c r="AR63" s="317">
        <v>1.5</v>
      </c>
      <c r="AS63" s="315">
        <v>148.294</v>
      </c>
      <c r="AT63" s="328">
        <v>203.286</v>
      </c>
      <c r="AU63" s="328">
        <v>241.7974</v>
      </c>
      <c r="AV63" s="315">
        <v>108.07</v>
      </c>
      <c r="AW63" s="283"/>
      <c r="AX63" s="273" t="s">
        <v>77</v>
      </c>
      <c r="AY63" s="273" t="s">
        <v>77</v>
      </c>
      <c r="AZ63" s="323"/>
    </row>
    <row r="64" spans="1:52" s="324" customFormat="1" ht="12.75">
      <c r="A64" s="319">
        <v>2001</v>
      </c>
      <c r="B64" s="320" t="s">
        <v>76</v>
      </c>
      <c r="C64" s="336">
        <v>2.187</v>
      </c>
      <c r="D64" s="235">
        <v>1.692</v>
      </c>
      <c r="E64" s="235">
        <v>1.246</v>
      </c>
      <c r="F64" s="235">
        <v>1.321</v>
      </c>
      <c r="G64" s="235">
        <v>1.538</v>
      </c>
      <c r="H64" s="235">
        <v>1.951</v>
      </c>
      <c r="I64" s="314">
        <v>3.354</v>
      </c>
      <c r="J64" s="318">
        <v>141.094</v>
      </c>
      <c r="K64" s="318">
        <v>128.183</v>
      </c>
      <c r="L64" s="318">
        <v>102.514</v>
      </c>
      <c r="M64" s="318">
        <v>98.722</v>
      </c>
      <c r="N64" s="318">
        <v>109.436</v>
      </c>
      <c r="O64" s="277">
        <v>116.526</v>
      </c>
      <c r="P64" s="318">
        <v>111.731</v>
      </c>
      <c r="Q64" s="318">
        <v>138.132</v>
      </c>
      <c r="R64" s="315">
        <v>168.338</v>
      </c>
      <c r="S64" s="321">
        <v>212.348</v>
      </c>
      <c r="T64" s="318">
        <v>200.433</v>
      </c>
      <c r="U64" s="318">
        <v>184.479</v>
      </c>
      <c r="V64" s="318">
        <v>187.565</v>
      </c>
      <c r="W64" s="318">
        <v>173.442</v>
      </c>
      <c r="X64" s="318">
        <v>201.032</v>
      </c>
      <c r="Y64" s="315">
        <v>238.79</v>
      </c>
      <c r="Z64" s="235">
        <v>4.86</v>
      </c>
      <c r="AA64" s="235">
        <v>3.65</v>
      </c>
      <c r="AB64" s="235">
        <v>2.78</v>
      </c>
      <c r="AC64" s="235">
        <v>2.51</v>
      </c>
      <c r="AD64" s="235">
        <v>3</v>
      </c>
      <c r="AE64" s="235">
        <v>3.12</v>
      </c>
      <c r="AF64" s="235">
        <v>3.16</v>
      </c>
      <c r="AG64" s="235">
        <v>4.29</v>
      </c>
      <c r="AH64" s="314">
        <v>6.42</v>
      </c>
      <c r="AI64" s="322">
        <v>1.226</v>
      </c>
      <c r="AJ64" s="322">
        <v>1.04</v>
      </c>
      <c r="AK64" s="322">
        <v>0.796</v>
      </c>
      <c r="AL64" s="322">
        <v>0.834</v>
      </c>
      <c r="AM64" s="270">
        <v>0.922</v>
      </c>
      <c r="AN64" s="322">
        <v>0.754</v>
      </c>
      <c r="AO64" s="267" t="s">
        <v>77</v>
      </c>
      <c r="AP64" s="322">
        <v>0.866</v>
      </c>
      <c r="AQ64" s="322">
        <v>1.162</v>
      </c>
      <c r="AR64" s="317">
        <v>1.534</v>
      </c>
      <c r="AS64" s="315">
        <v>140.347</v>
      </c>
      <c r="AT64" s="315">
        <v>179.64</v>
      </c>
      <c r="AU64" s="315">
        <v>270.752</v>
      </c>
      <c r="AV64" s="315">
        <v>111.25</v>
      </c>
      <c r="AW64" s="283"/>
      <c r="AX64" s="273" t="s">
        <v>77</v>
      </c>
      <c r="AY64" s="273" t="s">
        <v>77</v>
      </c>
      <c r="AZ64" s="323"/>
    </row>
    <row r="65" spans="1:52" s="324" customFormat="1" ht="12.75">
      <c r="A65" s="319">
        <v>2002</v>
      </c>
      <c r="B65" s="320" t="s">
        <v>80</v>
      </c>
      <c r="C65" s="240">
        <v>2.333</v>
      </c>
      <c r="D65" s="274">
        <v>1.787</v>
      </c>
      <c r="E65" s="274">
        <v>1.367</v>
      </c>
      <c r="F65" s="274">
        <v>1.439</v>
      </c>
      <c r="G65" s="274">
        <v>1.497</v>
      </c>
      <c r="H65" s="274">
        <v>2.014</v>
      </c>
      <c r="I65" s="335">
        <v>2.704</v>
      </c>
      <c r="J65" s="277">
        <v>138.891</v>
      </c>
      <c r="K65" s="277">
        <v>127.936</v>
      </c>
      <c r="L65" s="277">
        <v>115.672</v>
      </c>
      <c r="M65" s="277">
        <v>112.78</v>
      </c>
      <c r="N65" s="277">
        <v>120.949</v>
      </c>
      <c r="O65" s="277">
        <v>122.993</v>
      </c>
      <c r="P65" s="277">
        <v>119.923</v>
      </c>
      <c r="Q65" s="277">
        <v>138.759</v>
      </c>
      <c r="R65" s="332">
        <v>166.224</v>
      </c>
      <c r="S65" s="148">
        <v>208.056</v>
      </c>
      <c r="T65" s="277">
        <v>192.568</v>
      </c>
      <c r="U65" s="277">
        <v>176.678</v>
      </c>
      <c r="V65" s="337">
        <v>179.846</v>
      </c>
      <c r="W65" s="277">
        <v>168.03</v>
      </c>
      <c r="X65" s="277">
        <v>192.587</v>
      </c>
      <c r="Y65" s="332">
        <v>228.843</v>
      </c>
      <c r="Z65" s="274">
        <v>4.76</v>
      </c>
      <c r="AA65" s="274">
        <v>3.66</v>
      </c>
      <c r="AB65" s="274">
        <v>2.83</v>
      </c>
      <c r="AC65" s="274">
        <v>2.53</v>
      </c>
      <c r="AD65" s="274">
        <v>3.06</v>
      </c>
      <c r="AE65" s="274">
        <v>3.15</v>
      </c>
      <c r="AF65" s="274">
        <v>2.95</v>
      </c>
      <c r="AG65" s="274">
        <v>4.3</v>
      </c>
      <c r="AH65" s="335">
        <v>6.4</v>
      </c>
      <c r="AI65" s="271">
        <v>1.205</v>
      </c>
      <c r="AJ65" s="271">
        <v>1.026</v>
      </c>
      <c r="AK65" s="271">
        <v>0.832</v>
      </c>
      <c r="AL65" s="271">
        <v>0.864</v>
      </c>
      <c r="AM65" s="270">
        <v>0.923</v>
      </c>
      <c r="AN65" s="271">
        <v>0.817</v>
      </c>
      <c r="AO65" s="267" t="s">
        <v>77</v>
      </c>
      <c r="AP65" s="271">
        <v>0.894</v>
      </c>
      <c r="AQ65" s="271">
        <v>1.136</v>
      </c>
      <c r="AR65" s="279">
        <v>1.492</v>
      </c>
      <c r="AS65" s="332">
        <v>138.61</v>
      </c>
      <c r="AT65" s="328">
        <v>174.365</v>
      </c>
      <c r="AU65" s="328">
        <v>280.769</v>
      </c>
      <c r="AV65" s="332">
        <v>113.094</v>
      </c>
      <c r="AW65" s="283"/>
      <c r="AX65" s="273" t="s">
        <v>77</v>
      </c>
      <c r="AY65" s="273" t="s">
        <v>77</v>
      </c>
      <c r="AZ65" s="323"/>
    </row>
    <row r="66" spans="1:51" s="340" customFormat="1" ht="12.75">
      <c r="A66" s="265">
        <v>2002</v>
      </c>
      <c r="B66" s="338" t="s">
        <v>74</v>
      </c>
      <c r="C66" s="240">
        <v>2.015</v>
      </c>
      <c r="D66" s="274">
        <v>1.575</v>
      </c>
      <c r="E66" s="274">
        <v>1.384</v>
      </c>
      <c r="F66" s="274">
        <v>1.421</v>
      </c>
      <c r="G66" s="274">
        <v>1.46</v>
      </c>
      <c r="H66" s="274">
        <v>2</v>
      </c>
      <c r="I66" s="335">
        <v>2.27</v>
      </c>
      <c r="J66" s="277">
        <v>149.787</v>
      </c>
      <c r="K66" s="277">
        <v>135.548</v>
      </c>
      <c r="L66" s="277">
        <v>122.182</v>
      </c>
      <c r="M66" s="277">
        <v>120</v>
      </c>
      <c r="N66" s="277">
        <v>126.164</v>
      </c>
      <c r="O66" s="277">
        <v>130.462</v>
      </c>
      <c r="P66" s="277">
        <v>131.089</v>
      </c>
      <c r="Q66" s="277">
        <v>144.708</v>
      </c>
      <c r="R66" s="332">
        <v>190.91</v>
      </c>
      <c r="S66" s="148">
        <v>220.218</v>
      </c>
      <c r="T66" s="277">
        <v>206.124</v>
      </c>
      <c r="U66" s="277">
        <v>194.683</v>
      </c>
      <c r="V66" s="277">
        <v>197</v>
      </c>
      <c r="W66" s="277">
        <v>181.661</v>
      </c>
      <c r="X66" s="277">
        <v>206.094</v>
      </c>
      <c r="Y66" s="332">
        <v>243.259</v>
      </c>
      <c r="Z66" s="274">
        <v>4.6</v>
      </c>
      <c r="AA66" s="274">
        <v>3.52</v>
      </c>
      <c r="AB66" s="274">
        <v>2.58</v>
      </c>
      <c r="AC66" s="274">
        <v>2.34</v>
      </c>
      <c r="AD66" s="274">
        <v>2.78</v>
      </c>
      <c r="AE66" s="274">
        <v>2.94</v>
      </c>
      <c r="AF66" s="274">
        <v>3.02</v>
      </c>
      <c r="AG66" s="274">
        <v>4.2</v>
      </c>
      <c r="AH66" s="335">
        <v>6.15</v>
      </c>
      <c r="AI66" s="271">
        <v>1.203</v>
      </c>
      <c r="AJ66" s="271">
        <v>1.017</v>
      </c>
      <c r="AK66" s="271">
        <v>0.707</v>
      </c>
      <c r="AL66" s="271">
        <v>0.751</v>
      </c>
      <c r="AM66" s="270">
        <v>0.876</v>
      </c>
      <c r="AN66" s="271">
        <v>0.631</v>
      </c>
      <c r="AO66" s="267" t="s">
        <v>77</v>
      </c>
      <c r="AP66" s="271">
        <v>0.851</v>
      </c>
      <c r="AQ66" s="271">
        <v>1.137</v>
      </c>
      <c r="AR66" s="339">
        <v>1.482</v>
      </c>
      <c r="AS66" s="332">
        <v>141.562</v>
      </c>
      <c r="AT66" s="332">
        <v>172.663</v>
      </c>
      <c r="AU66" s="332">
        <v>265.177</v>
      </c>
      <c r="AV66" s="332">
        <v>113.4</v>
      </c>
      <c r="AW66" s="280"/>
      <c r="AX66" s="273" t="s">
        <v>77</v>
      </c>
      <c r="AY66" s="273" t="s">
        <v>77</v>
      </c>
    </row>
    <row r="67" spans="1:51" s="340" customFormat="1" ht="12.75">
      <c r="A67" s="265">
        <v>2002</v>
      </c>
      <c r="B67" s="146" t="s">
        <v>75</v>
      </c>
      <c r="C67" s="240">
        <v>2.008</v>
      </c>
      <c r="D67" s="274">
        <v>1.601</v>
      </c>
      <c r="E67" s="274">
        <v>1.206</v>
      </c>
      <c r="F67" s="274">
        <v>1.272</v>
      </c>
      <c r="G67" s="274">
        <v>1.49</v>
      </c>
      <c r="H67" s="274">
        <v>1.931</v>
      </c>
      <c r="I67" s="335">
        <v>2.455</v>
      </c>
      <c r="J67" s="277">
        <v>156.655</v>
      </c>
      <c r="K67" s="277">
        <v>144.733</v>
      </c>
      <c r="L67" s="277">
        <v>126.75</v>
      </c>
      <c r="M67" s="277">
        <v>122.778</v>
      </c>
      <c r="N67" s="277">
        <v>133.998</v>
      </c>
      <c r="O67" s="277">
        <v>136.943</v>
      </c>
      <c r="P67" s="277">
        <v>135.386</v>
      </c>
      <c r="Q67" s="277">
        <v>156.534</v>
      </c>
      <c r="R67" s="332">
        <v>177.1</v>
      </c>
      <c r="S67" s="148">
        <v>223.699</v>
      </c>
      <c r="T67" s="277">
        <v>212.112</v>
      </c>
      <c r="U67" s="277">
        <v>199.228</v>
      </c>
      <c r="V67" s="277">
        <v>201.771</v>
      </c>
      <c r="W67" s="277">
        <v>186.889</v>
      </c>
      <c r="X67" s="277">
        <v>210.977</v>
      </c>
      <c r="Y67" s="332">
        <v>249.421</v>
      </c>
      <c r="Z67" s="274">
        <v>4.55</v>
      </c>
      <c r="AA67" s="274">
        <v>3.46</v>
      </c>
      <c r="AB67" s="274">
        <v>2.61</v>
      </c>
      <c r="AC67" s="274">
        <v>2.39</v>
      </c>
      <c r="AD67" s="274">
        <v>2.78</v>
      </c>
      <c r="AE67" s="274">
        <v>2.94</v>
      </c>
      <c r="AF67" s="274">
        <v>2.99</v>
      </c>
      <c r="AG67" s="274">
        <v>4.15</v>
      </c>
      <c r="AH67" s="335">
        <v>6.08</v>
      </c>
      <c r="AI67" s="271">
        <v>1.173</v>
      </c>
      <c r="AJ67" s="271">
        <v>0.97</v>
      </c>
      <c r="AK67" s="271">
        <v>0.652</v>
      </c>
      <c r="AL67" s="271">
        <v>0.697</v>
      </c>
      <c r="AM67" s="270">
        <v>0.791</v>
      </c>
      <c r="AN67" s="271">
        <v>0.604</v>
      </c>
      <c r="AO67" s="267" t="s">
        <v>77</v>
      </c>
      <c r="AP67" s="271">
        <v>0.834</v>
      </c>
      <c r="AQ67" s="271">
        <v>1.15</v>
      </c>
      <c r="AR67" s="341">
        <v>1.6</v>
      </c>
      <c r="AS67" s="332">
        <v>154.651</v>
      </c>
      <c r="AT67" s="332">
        <v>178.452</v>
      </c>
      <c r="AU67" s="332">
        <v>236.039</v>
      </c>
      <c r="AV67" s="332">
        <v>105.858</v>
      </c>
      <c r="AW67" s="280"/>
      <c r="AX67" s="273" t="s">
        <v>77</v>
      </c>
      <c r="AY67" s="273" t="s">
        <v>77</v>
      </c>
    </row>
    <row r="68" spans="1:51" s="340" customFormat="1" ht="12.75">
      <c r="A68" s="265">
        <v>2002</v>
      </c>
      <c r="B68" s="146" t="s">
        <v>76</v>
      </c>
      <c r="C68" s="240">
        <v>2.13</v>
      </c>
      <c r="D68" s="274">
        <v>1.753</v>
      </c>
      <c r="E68" s="274">
        <v>1.272</v>
      </c>
      <c r="F68" s="274">
        <v>1.349</v>
      </c>
      <c r="G68" s="274">
        <v>1.533</v>
      </c>
      <c r="H68" s="274">
        <v>1.955</v>
      </c>
      <c r="I68" s="335">
        <v>2.378</v>
      </c>
      <c r="J68" s="277">
        <v>162.653</v>
      </c>
      <c r="K68" s="277">
        <v>146.35</v>
      </c>
      <c r="L68" s="277">
        <v>130.695</v>
      </c>
      <c r="M68" s="277">
        <v>127.14</v>
      </c>
      <c r="N68" s="277">
        <v>137.183</v>
      </c>
      <c r="O68" s="277">
        <v>140.344</v>
      </c>
      <c r="P68" s="277">
        <v>132.249</v>
      </c>
      <c r="Q68" s="277">
        <v>159.232</v>
      </c>
      <c r="R68" s="332">
        <v>197.331</v>
      </c>
      <c r="S68" s="148">
        <v>226.914</v>
      </c>
      <c r="T68" s="277">
        <v>217.215</v>
      </c>
      <c r="U68" s="277">
        <v>204.054</v>
      </c>
      <c r="V68" s="277">
        <v>206.596</v>
      </c>
      <c r="W68" s="277">
        <v>191.865</v>
      </c>
      <c r="X68" s="277">
        <v>216.071</v>
      </c>
      <c r="Y68" s="332">
        <v>260.226</v>
      </c>
      <c r="Z68" s="274">
        <v>4.48</v>
      </c>
      <c r="AA68" s="274">
        <v>3.34</v>
      </c>
      <c r="AB68" s="274">
        <v>2.66</v>
      </c>
      <c r="AC68" s="274">
        <v>2.46</v>
      </c>
      <c r="AD68" s="274">
        <v>2.81</v>
      </c>
      <c r="AE68" s="274">
        <v>2.93</v>
      </c>
      <c r="AF68" s="274">
        <v>3</v>
      </c>
      <c r="AG68" s="274">
        <v>4.12</v>
      </c>
      <c r="AH68" s="335">
        <v>6.16</v>
      </c>
      <c r="AI68" s="271">
        <v>1.169</v>
      </c>
      <c r="AJ68" s="271">
        <v>1.012</v>
      </c>
      <c r="AK68" s="271">
        <v>0.749</v>
      </c>
      <c r="AL68" s="271">
        <v>0.788</v>
      </c>
      <c r="AM68" s="270">
        <v>0.849</v>
      </c>
      <c r="AN68" s="271">
        <v>0.732</v>
      </c>
      <c r="AO68" s="267" t="s">
        <v>77</v>
      </c>
      <c r="AP68" s="271">
        <v>0.86</v>
      </c>
      <c r="AQ68" s="271">
        <v>1.138</v>
      </c>
      <c r="AR68" s="339">
        <v>1.498</v>
      </c>
      <c r="AS68" s="332">
        <v>166.5</v>
      </c>
      <c r="AT68" s="332">
        <v>193.423</v>
      </c>
      <c r="AU68" s="332">
        <v>263.501</v>
      </c>
      <c r="AV68" s="332">
        <v>103.855</v>
      </c>
      <c r="AW68" s="280"/>
      <c r="AX68" s="273" t="s">
        <v>77</v>
      </c>
      <c r="AY68" s="273" t="s">
        <v>77</v>
      </c>
    </row>
    <row r="69" spans="1:51" s="340" customFormat="1" ht="12.75">
      <c r="A69" s="265">
        <v>2003</v>
      </c>
      <c r="B69" s="146" t="s">
        <v>80</v>
      </c>
      <c r="C69" s="240">
        <v>2.07</v>
      </c>
      <c r="D69" s="274">
        <v>1.7</v>
      </c>
      <c r="E69" s="274">
        <v>1.15</v>
      </c>
      <c r="F69" s="274">
        <v>1.24</v>
      </c>
      <c r="G69" s="274">
        <v>1.51</v>
      </c>
      <c r="H69" s="274">
        <v>1.96</v>
      </c>
      <c r="I69" s="335">
        <v>2.35</v>
      </c>
      <c r="J69" s="277">
        <v>170.5</v>
      </c>
      <c r="K69" s="277">
        <v>165.5</v>
      </c>
      <c r="L69" s="277">
        <v>154.7</v>
      </c>
      <c r="M69" s="277">
        <v>153.5</v>
      </c>
      <c r="N69" s="277">
        <v>156.7</v>
      </c>
      <c r="O69" s="277">
        <v>160.5</v>
      </c>
      <c r="P69" s="277">
        <v>142.7</v>
      </c>
      <c r="Q69" s="277">
        <v>173</v>
      </c>
      <c r="R69" s="332">
        <v>210.7</v>
      </c>
      <c r="S69" s="277">
        <v>256.4</v>
      </c>
      <c r="T69" s="277">
        <v>243.5</v>
      </c>
      <c r="U69" s="277">
        <v>228</v>
      </c>
      <c r="V69" s="277">
        <v>231.1</v>
      </c>
      <c r="W69" s="277">
        <v>212.67</v>
      </c>
      <c r="X69" s="277">
        <v>245.17</v>
      </c>
      <c r="Y69" s="332">
        <v>280.25</v>
      </c>
      <c r="Z69" s="274">
        <v>4.3</v>
      </c>
      <c r="AA69" s="274">
        <v>3.27</v>
      </c>
      <c r="AB69" s="274">
        <v>2.68</v>
      </c>
      <c r="AC69" s="274">
        <v>2.52</v>
      </c>
      <c r="AD69" s="274">
        <v>2.79</v>
      </c>
      <c r="AE69" s="274">
        <v>2.92</v>
      </c>
      <c r="AF69" s="274">
        <v>2.89</v>
      </c>
      <c r="AG69" s="274">
        <v>3.84</v>
      </c>
      <c r="AH69" s="335">
        <v>5.91</v>
      </c>
      <c r="AI69" s="271">
        <v>1.225</v>
      </c>
      <c r="AJ69" s="271">
        <v>1.049</v>
      </c>
      <c r="AK69" s="271">
        <v>0.821</v>
      </c>
      <c r="AL69" s="271">
        <v>0.866</v>
      </c>
      <c r="AM69" s="270">
        <v>0.929</v>
      </c>
      <c r="AN69" s="271">
        <v>0.798</v>
      </c>
      <c r="AO69" s="267" t="s">
        <v>77</v>
      </c>
      <c r="AP69" s="271">
        <v>0.9</v>
      </c>
      <c r="AQ69" s="271">
        <v>1.152</v>
      </c>
      <c r="AR69" s="271">
        <v>1.479</v>
      </c>
      <c r="AS69" s="327">
        <v>179.487</v>
      </c>
      <c r="AT69" s="327">
        <v>243.476</v>
      </c>
      <c r="AU69" s="327">
        <v>336.102</v>
      </c>
      <c r="AV69" s="327">
        <v>109.983</v>
      </c>
      <c r="AW69" s="280"/>
      <c r="AX69" s="273" t="s">
        <v>77</v>
      </c>
      <c r="AY69" s="273" t="s">
        <v>77</v>
      </c>
    </row>
    <row r="70" spans="1:51" s="340" customFormat="1" ht="12.75">
      <c r="A70" s="265">
        <v>2003</v>
      </c>
      <c r="B70" s="146" t="s">
        <v>74</v>
      </c>
      <c r="C70" s="240">
        <v>2.07</v>
      </c>
      <c r="D70" s="274">
        <v>1.7</v>
      </c>
      <c r="E70" s="274">
        <v>1.18</v>
      </c>
      <c r="F70" s="274">
        <v>1.27</v>
      </c>
      <c r="G70" s="274">
        <v>1.5</v>
      </c>
      <c r="H70" s="274">
        <v>1.96</v>
      </c>
      <c r="I70" s="335">
        <v>2.34</v>
      </c>
      <c r="J70" s="277">
        <v>160.6</v>
      </c>
      <c r="K70" s="277">
        <v>146.6</v>
      </c>
      <c r="L70" s="277">
        <v>139</v>
      </c>
      <c r="M70" s="277">
        <v>134.5</v>
      </c>
      <c r="N70" s="277">
        <v>147.1</v>
      </c>
      <c r="O70" s="277">
        <v>144.5</v>
      </c>
      <c r="P70" s="277">
        <v>136.6</v>
      </c>
      <c r="Q70" s="277">
        <v>160.8</v>
      </c>
      <c r="R70" s="332">
        <v>203.5</v>
      </c>
      <c r="S70" s="277">
        <v>239.4</v>
      </c>
      <c r="T70" s="277">
        <v>227.1</v>
      </c>
      <c r="U70" s="277">
        <v>212.3</v>
      </c>
      <c r="V70" s="277">
        <v>215.1</v>
      </c>
      <c r="W70" s="277">
        <v>194.56</v>
      </c>
      <c r="X70" s="277">
        <v>223.48</v>
      </c>
      <c r="Y70" s="332">
        <v>269.35</v>
      </c>
      <c r="Z70" s="274">
        <v>4.19</v>
      </c>
      <c r="AA70" s="274">
        <v>3.15</v>
      </c>
      <c r="AB70" s="274">
        <v>2.52</v>
      </c>
      <c r="AC70" s="274">
        <v>2.4</v>
      </c>
      <c r="AD70" s="274">
        <v>2.6</v>
      </c>
      <c r="AE70" s="274">
        <v>2.76</v>
      </c>
      <c r="AF70" s="274">
        <v>2.79</v>
      </c>
      <c r="AG70" s="274">
        <v>3.75</v>
      </c>
      <c r="AH70" s="335">
        <v>5.62</v>
      </c>
      <c r="AI70" s="271">
        <v>1.19</v>
      </c>
      <c r="AJ70" s="271">
        <v>0.999</v>
      </c>
      <c r="AK70" s="271">
        <v>0.704</v>
      </c>
      <c r="AL70" s="271">
        <v>0.745</v>
      </c>
      <c r="AM70" s="270">
        <v>0.813</v>
      </c>
      <c r="AN70" s="271">
        <v>0.676</v>
      </c>
      <c r="AO70" s="267" t="s">
        <v>77</v>
      </c>
      <c r="AP70" s="271">
        <v>0.874</v>
      </c>
      <c r="AQ70" s="271">
        <v>1.137</v>
      </c>
      <c r="AR70" s="271">
        <v>1.444</v>
      </c>
      <c r="AS70" s="327">
        <v>135.1</v>
      </c>
      <c r="AT70" s="327">
        <v>224</v>
      </c>
      <c r="AU70" s="327">
        <v>324.764</v>
      </c>
      <c r="AV70" s="327">
        <v>128.7</v>
      </c>
      <c r="AW70" s="280"/>
      <c r="AX70" s="273" t="s">
        <v>77</v>
      </c>
      <c r="AY70" s="273" t="s">
        <v>77</v>
      </c>
    </row>
    <row r="71" spans="1:51" s="340" customFormat="1" ht="12.75">
      <c r="A71" s="265">
        <v>2003</v>
      </c>
      <c r="B71" s="146" t="s">
        <v>75</v>
      </c>
      <c r="C71" s="240">
        <v>2.13</v>
      </c>
      <c r="D71" s="274">
        <v>1.72</v>
      </c>
      <c r="E71" s="274">
        <v>1.2</v>
      </c>
      <c r="F71" s="274">
        <v>1.29</v>
      </c>
      <c r="G71" s="274">
        <v>1.35</v>
      </c>
      <c r="H71" s="274">
        <v>1.88</v>
      </c>
      <c r="I71" s="335">
        <v>2.37</v>
      </c>
      <c r="J71" s="277">
        <v>175</v>
      </c>
      <c r="K71" s="277">
        <v>159.3</v>
      </c>
      <c r="L71" s="277">
        <v>148.3</v>
      </c>
      <c r="M71" s="277">
        <v>145.7</v>
      </c>
      <c r="N71" s="277">
        <v>153.1</v>
      </c>
      <c r="O71" s="277">
        <v>155.6</v>
      </c>
      <c r="P71" s="277">
        <v>144.2</v>
      </c>
      <c r="Q71" s="277">
        <v>170</v>
      </c>
      <c r="R71" s="332">
        <v>198.6</v>
      </c>
      <c r="S71" s="277">
        <v>239.8</v>
      </c>
      <c r="T71" s="277">
        <v>226.4</v>
      </c>
      <c r="U71" s="277">
        <v>216</v>
      </c>
      <c r="V71" s="277">
        <v>218.1</v>
      </c>
      <c r="W71" s="277">
        <v>202.85</v>
      </c>
      <c r="X71" s="277">
        <v>229.69</v>
      </c>
      <c r="Y71" s="332">
        <v>268.9</v>
      </c>
      <c r="Z71" s="274">
        <v>4.17</v>
      </c>
      <c r="AA71" s="274">
        <v>3.2</v>
      </c>
      <c r="AB71" s="274">
        <v>2.48</v>
      </c>
      <c r="AC71" s="274">
        <v>2.35</v>
      </c>
      <c r="AD71" s="274">
        <v>2.6</v>
      </c>
      <c r="AE71" s="274">
        <v>2.77</v>
      </c>
      <c r="AF71" s="274">
        <v>2.83</v>
      </c>
      <c r="AG71" s="274">
        <v>3.79</v>
      </c>
      <c r="AH71" s="335">
        <v>5.59</v>
      </c>
      <c r="AI71" s="271">
        <v>1.237</v>
      </c>
      <c r="AJ71" s="271">
        <v>0.99</v>
      </c>
      <c r="AK71" s="271">
        <v>0.652</v>
      </c>
      <c r="AL71" s="271">
        <v>0.682</v>
      </c>
      <c r="AM71" s="270">
        <v>0.75</v>
      </c>
      <c r="AN71" s="271">
        <v>0.63</v>
      </c>
      <c r="AO71" s="267" t="s">
        <v>77</v>
      </c>
      <c r="AP71" s="271">
        <v>0.853</v>
      </c>
      <c r="AQ71" s="271">
        <v>1.167</v>
      </c>
      <c r="AR71" s="279">
        <v>1.546</v>
      </c>
      <c r="AS71" s="327">
        <v>155.7</v>
      </c>
      <c r="AT71" s="342">
        <v>207.9</v>
      </c>
      <c r="AU71" s="342">
        <v>314.3</v>
      </c>
      <c r="AV71" s="327">
        <v>126.8</v>
      </c>
      <c r="AW71" s="280"/>
      <c r="AX71" s="273" t="s">
        <v>77</v>
      </c>
      <c r="AY71" s="273" t="s">
        <v>77</v>
      </c>
    </row>
    <row r="72" spans="1:51" s="340" customFormat="1" ht="12.75">
      <c r="A72" s="265">
        <v>2003</v>
      </c>
      <c r="B72" s="146" t="s">
        <v>76</v>
      </c>
      <c r="C72" s="240">
        <v>2.02</v>
      </c>
      <c r="D72" s="274">
        <v>1.82</v>
      </c>
      <c r="E72" s="274">
        <v>1.16</v>
      </c>
      <c r="F72" s="274">
        <v>1.26</v>
      </c>
      <c r="G72" s="274">
        <v>1.6</v>
      </c>
      <c r="H72" s="274">
        <v>1.97</v>
      </c>
      <c r="I72" s="335">
        <v>2.44</v>
      </c>
      <c r="J72" s="277">
        <v>165.8</v>
      </c>
      <c r="K72" s="277">
        <v>149.7</v>
      </c>
      <c r="L72" s="277">
        <v>139.1</v>
      </c>
      <c r="M72" s="277">
        <v>135.6</v>
      </c>
      <c r="N72" s="277">
        <v>145.6</v>
      </c>
      <c r="O72" s="277">
        <v>146.3</v>
      </c>
      <c r="P72" s="277">
        <v>142.7</v>
      </c>
      <c r="Q72" s="277">
        <v>160.8</v>
      </c>
      <c r="R72" s="332">
        <v>196.2</v>
      </c>
      <c r="S72" s="277">
        <v>247.2</v>
      </c>
      <c r="T72" s="277">
        <v>234.3</v>
      </c>
      <c r="U72" s="277">
        <v>219.4</v>
      </c>
      <c r="V72" s="277">
        <v>222.4</v>
      </c>
      <c r="W72" s="277">
        <v>212.48</v>
      </c>
      <c r="X72" s="277">
        <v>233.82</v>
      </c>
      <c r="Y72" s="332">
        <v>275.66</v>
      </c>
      <c r="Z72" s="274">
        <v>4.33</v>
      </c>
      <c r="AA72" s="274">
        <v>3.38</v>
      </c>
      <c r="AB72" s="274">
        <v>2.76</v>
      </c>
      <c r="AC72" s="274">
        <v>2.62</v>
      </c>
      <c r="AD72" s="274">
        <v>2.87</v>
      </c>
      <c r="AE72" s="274">
        <v>3.01</v>
      </c>
      <c r="AF72" s="274">
        <v>2.99</v>
      </c>
      <c r="AG72" s="274">
        <v>3.95</v>
      </c>
      <c r="AH72" s="335">
        <v>5.6</v>
      </c>
      <c r="AI72" s="271">
        <v>1.269</v>
      </c>
      <c r="AJ72" s="271">
        <v>1.079</v>
      </c>
      <c r="AK72" s="271">
        <v>0.872</v>
      </c>
      <c r="AL72" s="271">
        <v>0.905</v>
      </c>
      <c r="AM72" s="270">
        <v>0.93</v>
      </c>
      <c r="AN72" s="271">
        <v>0.884</v>
      </c>
      <c r="AO72" s="267" t="s">
        <v>77</v>
      </c>
      <c r="AP72" s="271">
        <v>0.952</v>
      </c>
      <c r="AQ72" s="271">
        <v>1.203</v>
      </c>
      <c r="AR72" s="279">
        <v>1.54</v>
      </c>
      <c r="AS72" s="327">
        <v>132.5</v>
      </c>
      <c r="AT72" s="327">
        <v>244.4</v>
      </c>
      <c r="AU72" s="327">
        <v>335.3</v>
      </c>
      <c r="AV72" s="327">
        <v>119.7</v>
      </c>
      <c r="AW72" s="280"/>
      <c r="AX72" s="273" t="s">
        <v>77</v>
      </c>
      <c r="AY72" s="273" t="s">
        <v>77</v>
      </c>
    </row>
    <row r="73" spans="1:51" s="340" customFormat="1" ht="12.75">
      <c r="A73" s="265">
        <v>2004</v>
      </c>
      <c r="B73" s="146" t="s">
        <v>80</v>
      </c>
      <c r="C73" s="240">
        <v>2.26</v>
      </c>
      <c r="D73" s="274">
        <v>1.92</v>
      </c>
      <c r="E73" s="274">
        <v>1.25</v>
      </c>
      <c r="F73" s="274">
        <v>1.35</v>
      </c>
      <c r="G73" s="274">
        <v>1.49</v>
      </c>
      <c r="H73" s="274">
        <v>2.08</v>
      </c>
      <c r="I73" s="335">
        <v>2.7</v>
      </c>
      <c r="J73" s="277">
        <v>156.7</v>
      </c>
      <c r="K73" s="277">
        <v>145.9</v>
      </c>
      <c r="L73" s="277">
        <v>132.3</v>
      </c>
      <c r="M73" s="277">
        <v>128.5</v>
      </c>
      <c r="N73" s="277">
        <v>140</v>
      </c>
      <c r="O73" s="277">
        <v>140.2</v>
      </c>
      <c r="P73" s="277">
        <v>122.9</v>
      </c>
      <c r="Q73" s="277">
        <v>160.7</v>
      </c>
      <c r="R73" s="332">
        <v>199.3</v>
      </c>
      <c r="S73" s="277">
        <v>247.3</v>
      </c>
      <c r="T73" s="277">
        <v>234.1</v>
      </c>
      <c r="U73" s="277">
        <v>223.9</v>
      </c>
      <c r="V73" s="277">
        <v>226</v>
      </c>
      <c r="W73" s="277">
        <v>208.88</v>
      </c>
      <c r="X73" s="277">
        <v>234.48</v>
      </c>
      <c r="Y73" s="332">
        <v>278.66</v>
      </c>
      <c r="Z73" s="274">
        <v>4.48</v>
      </c>
      <c r="AA73" s="274">
        <v>3.45</v>
      </c>
      <c r="AB73" s="274">
        <v>2.91</v>
      </c>
      <c r="AC73" s="274">
        <v>2.84</v>
      </c>
      <c r="AD73" s="274">
        <v>2.97</v>
      </c>
      <c r="AE73" s="274">
        <v>3.14</v>
      </c>
      <c r="AF73" s="274">
        <v>3</v>
      </c>
      <c r="AG73" s="274">
        <v>4.04</v>
      </c>
      <c r="AH73" s="335">
        <v>5.92</v>
      </c>
      <c r="AI73" s="271">
        <v>1.282</v>
      </c>
      <c r="AJ73" s="271">
        <v>1.117</v>
      </c>
      <c r="AK73" s="271">
        <v>0.94</v>
      </c>
      <c r="AL73" s="271">
        <v>0.977</v>
      </c>
      <c r="AM73" s="270">
        <v>1.022</v>
      </c>
      <c r="AN73" s="271">
        <v>0.927</v>
      </c>
      <c r="AO73" s="267" t="s">
        <v>77</v>
      </c>
      <c r="AP73" s="271">
        <v>0.981</v>
      </c>
      <c r="AQ73" s="271">
        <v>1.224</v>
      </c>
      <c r="AR73" s="279">
        <v>1.578</v>
      </c>
      <c r="AS73" s="327">
        <v>128.5</v>
      </c>
      <c r="AT73" s="327">
        <v>264.6</v>
      </c>
      <c r="AU73" s="327">
        <v>335.4</v>
      </c>
      <c r="AV73" s="327">
        <v>137.8</v>
      </c>
      <c r="AW73" s="280"/>
      <c r="AX73" s="273" t="s">
        <v>77</v>
      </c>
      <c r="AY73" s="273" t="s">
        <v>77</v>
      </c>
    </row>
    <row r="74" spans="1:51" s="340" customFormat="1" ht="12.75">
      <c r="A74" s="265">
        <v>2004</v>
      </c>
      <c r="B74" s="146" t="s">
        <v>74</v>
      </c>
      <c r="C74" s="240">
        <v>2.14</v>
      </c>
      <c r="D74" s="274">
        <v>1.8</v>
      </c>
      <c r="E74" s="274">
        <v>1.18</v>
      </c>
      <c r="F74" s="274">
        <v>1.28</v>
      </c>
      <c r="G74" s="274">
        <v>1.53</v>
      </c>
      <c r="H74" s="274">
        <v>2.11</v>
      </c>
      <c r="I74" s="335">
        <v>2.62</v>
      </c>
      <c r="J74" s="277">
        <v>175.5</v>
      </c>
      <c r="K74" s="277">
        <v>165.5</v>
      </c>
      <c r="L74" s="277">
        <v>155.5</v>
      </c>
      <c r="M74" s="277">
        <v>154</v>
      </c>
      <c r="N74" s="277">
        <v>162.2</v>
      </c>
      <c r="O74" s="277">
        <v>161.6</v>
      </c>
      <c r="P74" s="277">
        <v>160.4</v>
      </c>
      <c r="Q74" s="277">
        <v>176.2</v>
      </c>
      <c r="R74" s="332">
        <v>183.5</v>
      </c>
      <c r="S74" s="277">
        <v>257.9</v>
      </c>
      <c r="T74" s="277">
        <v>248.7</v>
      </c>
      <c r="U74" s="277">
        <v>240.1</v>
      </c>
      <c r="V74" s="277">
        <v>241.8</v>
      </c>
      <c r="W74" s="277">
        <v>223.52</v>
      </c>
      <c r="X74" s="277">
        <v>249.51</v>
      </c>
      <c r="Y74" s="332">
        <v>286.67</v>
      </c>
      <c r="Z74" s="274">
        <v>4.49</v>
      </c>
      <c r="AA74" s="274">
        <v>3.39</v>
      </c>
      <c r="AB74" s="274">
        <v>2.66</v>
      </c>
      <c r="AC74" s="274">
        <v>2.47</v>
      </c>
      <c r="AD74" s="274">
        <v>2.81</v>
      </c>
      <c r="AE74" s="274">
        <v>2.94</v>
      </c>
      <c r="AF74" s="274">
        <v>2.93</v>
      </c>
      <c r="AG74" s="274">
        <v>4.12</v>
      </c>
      <c r="AH74" s="335">
        <v>5.83</v>
      </c>
      <c r="AI74" s="271">
        <v>1.296</v>
      </c>
      <c r="AJ74" s="271">
        <v>1.103</v>
      </c>
      <c r="AK74" s="271">
        <v>0.782</v>
      </c>
      <c r="AL74" s="271">
        <v>0.828</v>
      </c>
      <c r="AM74" s="270">
        <v>0.889</v>
      </c>
      <c r="AN74" s="271">
        <v>0.765</v>
      </c>
      <c r="AO74" s="267" t="s">
        <v>77</v>
      </c>
      <c r="AP74" s="271">
        <v>0.941</v>
      </c>
      <c r="AQ74" s="271">
        <v>1.236</v>
      </c>
      <c r="AR74" s="279">
        <v>1.588</v>
      </c>
      <c r="AS74" s="327">
        <v>178</v>
      </c>
      <c r="AT74" s="327">
        <v>244.5</v>
      </c>
      <c r="AU74" s="327">
        <v>322.6</v>
      </c>
      <c r="AV74" s="327">
        <v>159.7</v>
      </c>
      <c r="AW74" s="280"/>
      <c r="AX74" s="273" t="s">
        <v>77</v>
      </c>
      <c r="AY74" s="273" t="s">
        <v>77</v>
      </c>
    </row>
    <row r="75" spans="1:51" s="340" customFormat="1" ht="12.75">
      <c r="A75" s="265">
        <v>2004</v>
      </c>
      <c r="B75" s="146" t="s">
        <v>75</v>
      </c>
      <c r="C75" s="240">
        <v>2.35</v>
      </c>
      <c r="D75" s="274">
        <v>2</v>
      </c>
      <c r="E75" s="274">
        <v>1.37</v>
      </c>
      <c r="F75" s="274">
        <v>1.47</v>
      </c>
      <c r="G75" s="274">
        <v>1.54</v>
      </c>
      <c r="H75" s="274">
        <v>2.15</v>
      </c>
      <c r="I75" s="335">
        <v>2.8</v>
      </c>
      <c r="J75" s="277">
        <v>169.9</v>
      </c>
      <c r="K75" s="277">
        <v>160.5</v>
      </c>
      <c r="L75" s="277">
        <v>153.4</v>
      </c>
      <c r="M75" s="277">
        <v>152</v>
      </c>
      <c r="N75" s="277">
        <v>161</v>
      </c>
      <c r="O75" s="277">
        <v>158.1</v>
      </c>
      <c r="P75" s="277">
        <v>147.4</v>
      </c>
      <c r="Q75" s="277">
        <v>159.5</v>
      </c>
      <c r="R75" s="332">
        <v>205.6</v>
      </c>
      <c r="S75" s="277">
        <v>284.1</v>
      </c>
      <c r="T75" s="277">
        <v>276.8</v>
      </c>
      <c r="U75" s="277">
        <v>263.6</v>
      </c>
      <c r="V75" s="277">
        <v>266.2</v>
      </c>
      <c r="W75" s="277">
        <v>233.98</v>
      </c>
      <c r="X75" s="277">
        <v>277.5</v>
      </c>
      <c r="Y75" s="332">
        <v>330.03</v>
      </c>
      <c r="Z75" s="274">
        <v>4.6</v>
      </c>
      <c r="AA75" s="274">
        <v>3.42</v>
      </c>
      <c r="AB75" s="274">
        <v>2.62</v>
      </c>
      <c r="AC75" s="274">
        <v>2.39</v>
      </c>
      <c r="AD75" s="274">
        <v>2.81</v>
      </c>
      <c r="AE75" s="274">
        <v>2.94</v>
      </c>
      <c r="AF75" s="274">
        <v>3.06</v>
      </c>
      <c r="AG75" s="274">
        <v>4.21</v>
      </c>
      <c r="AH75" s="335">
        <v>5.94</v>
      </c>
      <c r="AI75" s="271">
        <v>1.386</v>
      </c>
      <c r="AJ75" s="271">
        <v>1.168</v>
      </c>
      <c r="AK75" s="271">
        <v>0.855</v>
      </c>
      <c r="AL75" s="271">
        <v>0.883</v>
      </c>
      <c r="AM75" s="270">
        <v>0.938</v>
      </c>
      <c r="AN75" s="271">
        <v>0.84</v>
      </c>
      <c r="AO75" s="267" t="s">
        <v>77</v>
      </c>
      <c r="AP75" s="271">
        <v>0.971</v>
      </c>
      <c r="AQ75" s="271">
        <v>1.31</v>
      </c>
      <c r="AR75" s="279">
        <v>1.877</v>
      </c>
      <c r="AS75" s="332">
        <v>188.3</v>
      </c>
      <c r="AT75" s="332">
        <v>264.9</v>
      </c>
      <c r="AU75" s="332">
        <v>341.1</v>
      </c>
      <c r="AV75" s="332">
        <v>205.9</v>
      </c>
      <c r="AW75" s="280"/>
      <c r="AX75" s="273" t="s">
        <v>77</v>
      </c>
      <c r="AY75" s="273" t="s">
        <v>77</v>
      </c>
    </row>
    <row r="76" spans="1:51" s="281" customFormat="1" ht="12.75">
      <c r="A76" s="265">
        <v>2004</v>
      </c>
      <c r="B76" s="146" t="s">
        <v>76</v>
      </c>
      <c r="C76" s="240">
        <v>2.39</v>
      </c>
      <c r="D76" s="275">
        <v>2.06</v>
      </c>
      <c r="E76" s="275">
        <v>1.34</v>
      </c>
      <c r="F76" s="275">
        <v>1.45</v>
      </c>
      <c r="G76" s="275">
        <v>1.95</v>
      </c>
      <c r="H76" s="275">
        <v>2.23</v>
      </c>
      <c r="I76" s="274">
        <v>3.05</v>
      </c>
      <c r="J76" s="343">
        <v>171.2</v>
      </c>
      <c r="K76" s="278">
        <v>161</v>
      </c>
      <c r="L76" s="278">
        <v>154.7</v>
      </c>
      <c r="M76" s="278">
        <v>153.3</v>
      </c>
      <c r="N76" s="278">
        <v>162.3</v>
      </c>
      <c r="O76" s="278">
        <v>159</v>
      </c>
      <c r="P76" s="278">
        <v>143.7</v>
      </c>
      <c r="Q76" s="278">
        <v>169</v>
      </c>
      <c r="R76" s="277">
        <v>195</v>
      </c>
      <c r="S76" s="344">
        <v>319.2</v>
      </c>
      <c r="T76" s="278">
        <v>306</v>
      </c>
      <c r="U76" s="278">
        <v>281.2</v>
      </c>
      <c r="V76" s="278">
        <v>285.9</v>
      </c>
      <c r="W76" s="278">
        <v>256.55</v>
      </c>
      <c r="X76" s="278">
        <v>311.09</v>
      </c>
      <c r="Y76" s="277">
        <v>369.54</v>
      </c>
      <c r="Z76" s="240">
        <v>4.95</v>
      </c>
      <c r="AA76" s="275">
        <v>4.05</v>
      </c>
      <c r="AB76" s="275">
        <v>3.15</v>
      </c>
      <c r="AC76" s="275">
        <v>2.98</v>
      </c>
      <c r="AD76" s="275">
        <v>3.28</v>
      </c>
      <c r="AE76" s="275">
        <v>3.49</v>
      </c>
      <c r="AF76" s="275">
        <v>3.53</v>
      </c>
      <c r="AG76" s="275">
        <v>4.68</v>
      </c>
      <c r="AH76" s="335">
        <v>6.12</v>
      </c>
      <c r="AI76" s="270">
        <v>1.504</v>
      </c>
      <c r="AJ76" s="270">
        <v>1.31</v>
      </c>
      <c r="AK76" s="270">
        <v>1.101</v>
      </c>
      <c r="AL76" s="270">
        <v>1.135</v>
      </c>
      <c r="AM76" s="270">
        <v>1.179</v>
      </c>
      <c r="AN76" s="270">
        <v>1.095</v>
      </c>
      <c r="AO76" s="267" t="s">
        <v>77</v>
      </c>
      <c r="AP76" s="270">
        <v>1.097</v>
      </c>
      <c r="AQ76" s="270">
        <v>1.423</v>
      </c>
      <c r="AR76" s="279">
        <v>1.825</v>
      </c>
      <c r="AS76" s="332">
        <v>206.5</v>
      </c>
      <c r="AT76" s="332">
        <v>300.6</v>
      </c>
      <c r="AU76" s="332">
        <v>342.2</v>
      </c>
      <c r="AV76" s="332">
        <v>213.1</v>
      </c>
      <c r="AW76" s="250"/>
      <c r="AX76" s="273" t="s">
        <v>77</v>
      </c>
      <c r="AY76" s="273" t="s">
        <v>77</v>
      </c>
    </row>
    <row r="77" spans="1:51" s="281" customFormat="1" ht="12.75">
      <c r="A77" s="265">
        <v>2005</v>
      </c>
      <c r="B77" s="146" t="s">
        <v>80</v>
      </c>
      <c r="C77" s="240">
        <v>2.5</v>
      </c>
      <c r="D77" s="275">
        <v>2.19</v>
      </c>
      <c r="E77" s="275">
        <v>1.43</v>
      </c>
      <c r="F77" s="275">
        <v>1.56</v>
      </c>
      <c r="G77" s="273" t="s">
        <v>77</v>
      </c>
      <c r="H77" s="276">
        <v>2.43</v>
      </c>
      <c r="I77" s="273" t="s">
        <v>77</v>
      </c>
      <c r="J77" s="343">
        <v>189.1</v>
      </c>
      <c r="K77" s="278">
        <v>180.4</v>
      </c>
      <c r="L77" s="278">
        <v>167.6</v>
      </c>
      <c r="M77" s="278">
        <v>165.9</v>
      </c>
      <c r="N77" s="278">
        <v>170.7</v>
      </c>
      <c r="O77" s="278">
        <v>174.9</v>
      </c>
      <c r="P77" s="273" t="s">
        <v>77</v>
      </c>
      <c r="Q77" s="278">
        <v>188.5</v>
      </c>
      <c r="R77" s="273" t="s">
        <v>77</v>
      </c>
      <c r="S77" s="344">
        <v>319.9</v>
      </c>
      <c r="T77" s="278">
        <v>306.7</v>
      </c>
      <c r="U77" s="278">
        <v>280.2</v>
      </c>
      <c r="V77" s="278">
        <v>285.1</v>
      </c>
      <c r="W77" s="273" t="s">
        <v>77</v>
      </c>
      <c r="X77" s="278">
        <v>313.3</v>
      </c>
      <c r="Y77" s="273" t="s">
        <v>77</v>
      </c>
      <c r="Z77" s="240">
        <v>5.24</v>
      </c>
      <c r="AA77" s="275">
        <v>4.28</v>
      </c>
      <c r="AB77" s="275">
        <v>3.42</v>
      </c>
      <c r="AC77" s="275">
        <v>3.2</v>
      </c>
      <c r="AD77" s="275">
        <v>3.58</v>
      </c>
      <c r="AE77" s="275">
        <v>3.73</v>
      </c>
      <c r="AF77" s="275">
        <v>3.68</v>
      </c>
      <c r="AG77" s="275">
        <v>4.91</v>
      </c>
      <c r="AH77" s="335">
        <v>6.6</v>
      </c>
      <c r="AI77" s="270">
        <v>1.541</v>
      </c>
      <c r="AJ77" s="270">
        <v>1.417</v>
      </c>
      <c r="AK77" s="270">
        <v>1.209</v>
      </c>
      <c r="AL77" s="270">
        <v>1.249</v>
      </c>
      <c r="AM77" s="270">
        <v>1.319</v>
      </c>
      <c r="AN77" s="270">
        <v>1.176</v>
      </c>
      <c r="AO77" s="273" t="s">
        <v>77</v>
      </c>
      <c r="AP77" s="345">
        <v>1.168</v>
      </c>
      <c r="AQ77" s="270">
        <v>1.495</v>
      </c>
      <c r="AR77" s="279">
        <v>1.893</v>
      </c>
      <c r="AS77" s="267" t="s">
        <v>77</v>
      </c>
      <c r="AT77" s="267" t="s">
        <v>77</v>
      </c>
      <c r="AU77" s="267" t="s">
        <v>77</v>
      </c>
      <c r="AV77" s="267" t="s">
        <v>77</v>
      </c>
      <c r="AW77" s="250"/>
      <c r="AX77" s="273" t="s">
        <v>77</v>
      </c>
      <c r="AY77" s="273" t="s">
        <v>77</v>
      </c>
    </row>
    <row r="78" spans="1:51" s="281" customFormat="1" ht="12.75">
      <c r="A78" s="265">
        <v>2005</v>
      </c>
      <c r="B78" s="146" t="s">
        <v>74</v>
      </c>
      <c r="C78" s="240">
        <v>2.66</v>
      </c>
      <c r="D78" s="275">
        <v>2.26</v>
      </c>
      <c r="E78" s="275">
        <v>1.55</v>
      </c>
      <c r="F78" s="275">
        <v>1.67</v>
      </c>
      <c r="G78" s="269" t="s">
        <v>77</v>
      </c>
      <c r="H78" s="346">
        <v>2.42</v>
      </c>
      <c r="I78" s="269" t="s">
        <v>77</v>
      </c>
      <c r="J78" s="343">
        <v>216.9</v>
      </c>
      <c r="K78" s="278">
        <v>200.3</v>
      </c>
      <c r="L78" s="278">
        <v>186.9</v>
      </c>
      <c r="M78" s="278">
        <v>185.2</v>
      </c>
      <c r="N78" s="278">
        <v>190.2</v>
      </c>
      <c r="O78" s="278">
        <v>195.5</v>
      </c>
      <c r="P78" s="269" t="s">
        <v>77</v>
      </c>
      <c r="Q78" s="277">
        <v>207.6</v>
      </c>
      <c r="R78" s="269" t="s">
        <v>77</v>
      </c>
      <c r="S78" s="344">
        <v>334.1</v>
      </c>
      <c r="T78" s="278">
        <v>320.5</v>
      </c>
      <c r="U78" s="278">
        <v>301.4</v>
      </c>
      <c r="V78" s="278">
        <v>305</v>
      </c>
      <c r="W78" s="269" t="s">
        <v>77</v>
      </c>
      <c r="X78" s="277">
        <v>335.2</v>
      </c>
      <c r="Y78" s="269" t="s">
        <v>77</v>
      </c>
      <c r="Z78" s="240">
        <v>5.3</v>
      </c>
      <c r="AA78" s="275">
        <v>4.32</v>
      </c>
      <c r="AB78" s="275">
        <v>3.48</v>
      </c>
      <c r="AC78" s="275">
        <v>3.23</v>
      </c>
      <c r="AD78" s="275">
        <v>3.67</v>
      </c>
      <c r="AE78" s="275">
        <v>3.8</v>
      </c>
      <c r="AF78" s="275">
        <v>3.8</v>
      </c>
      <c r="AG78" s="275">
        <v>4.97</v>
      </c>
      <c r="AH78" s="335">
        <v>6.61</v>
      </c>
      <c r="AI78" s="270">
        <v>1.574</v>
      </c>
      <c r="AJ78" s="270">
        <v>1.409</v>
      </c>
      <c r="AK78" s="270">
        <v>1.12666726332162</v>
      </c>
      <c r="AL78" s="270">
        <v>1.167</v>
      </c>
      <c r="AM78" s="270">
        <v>1.298</v>
      </c>
      <c r="AN78" s="270">
        <v>1.042</v>
      </c>
      <c r="AO78" s="269" t="s">
        <v>77</v>
      </c>
      <c r="AP78" s="345">
        <v>1.152</v>
      </c>
      <c r="AQ78" s="270">
        <v>1.534</v>
      </c>
      <c r="AR78" s="279">
        <v>1.973</v>
      </c>
      <c r="AS78" s="267" t="s">
        <v>77</v>
      </c>
      <c r="AT78" s="267" t="s">
        <v>77</v>
      </c>
      <c r="AU78" s="267" t="s">
        <v>77</v>
      </c>
      <c r="AV78" s="267" t="s">
        <v>77</v>
      </c>
      <c r="AW78" s="250"/>
      <c r="AX78" s="273" t="s">
        <v>77</v>
      </c>
      <c r="AY78" s="273" t="s">
        <v>77</v>
      </c>
    </row>
    <row r="79" spans="1:51" s="281" customFormat="1" ht="12.75">
      <c r="A79" s="265">
        <v>2005</v>
      </c>
      <c r="B79" s="146" t="s">
        <v>75</v>
      </c>
      <c r="C79" s="240">
        <v>2.82</v>
      </c>
      <c r="D79" s="275">
        <v>2.51</v>
      </c>
      <c r="E79" s="275">
        <v>1.65</v>
      </c>
      <c r="F79" s="275">
        <v>1.78</v>
      </c>
      <c r="G79" s="269" t="s">
        <v>77</v>
      </c>
      <c r="H79" s="276">
        <v>2.58</v>
      </c>
      <c r="I79" s="269" t="s">
        <v>77</v>
      </c>
      <c r="J79" s="343">
        <v>266.1</v>
      </c>
      <c r="K79" s="278">
        <v>234.7</v>
      </c>
      <c r="L79" s="278">
        <v>218.6</v>
      </c>
      <c r="M79" s="278">
        <v>213.4</v>
      </c>
      <c r="N79" s="278">
        <v>227.9</v>
      </c>
      <c r="O79" s="278">
        <v>230.4</v>
      </c>
      <c r="P79" s="269" t="s">
        <v>77</v>
      </c>
      <c r="Q79" s="277">
        <v>245.2</v>
      </c>
      <c r="R79" s="269" t="s">
        <v>77</v>
      </c>
      <c r="S79" s="344">
        <v>400.2</v>
      </c>
      <c r="T79" s="278">
        <v>388.4</v>
      </c>
      <c r="U79" s="278">
        <v>360.1</v>
      </c>
      <c r="V79" s="278">
        <v>365.3</v>
      </c>
      <c r="W79" s="269" t="s">
        <v>77</v>
      </c>
      <c r="X79" s="277">
        <v>401.4</v>
      </c>
      <c r="Y79" s="269" t="s">
        <v>77</v>
      </c>
      <c r="Z79" s="240">
        <v>5.64</v>
      </c>
      <c r="AA79" s="275">
        <v>4.44</v>
      </c>
      <c r="AB79" s="275">
        <v>3.7</v>
      </c>
      <c r="AC79" s="275">
        <v>3.35</v>
      </c>
      <c r="AD79" s="275">
        <v>3.97</v>
      </c>
      <c r="AE79" s="275">
        <v>4</v>
      </c>
      <c r="AF79" s="275">
        <v>3.87</v>
      </c>
      <c r="AG79" s="275">
        <v>5.24</v>
      </c>
      <c r="AH79" s="335">
        <v>7.08</v>
      </c>
      <c r="AI79" s="270">
        <v>1.645</v>
      </c>
      <c r="AJ79" s="270">
        <v>1.45</v>
      </c>
      <c r="AK79" s="270">
        <v>1.202</v>
      </c>
      <c r="AL79" s="270">
        <v>1.226</v>
      </c>
      <c r="AM79" s="270">
        <v>1.236</v>
      </c>
      <c r="AN79" s="270">
        <v>1.216</v>
      </c>
      <c r="AO79" s="269" t="s">
        <v>77</v>
      </c>
      <c r="AP79" s="345">
        <v>1.175</v>
      </c>
      <c r="AQ79" s="270">
        <v>1.663</v>
      </c>
      <c r="AR79" s="271">
        <v>2.41</v>
      </c>
      <c r="AS79" s="272" t="s">
        <v>77</v>
      </c>
      <c r="AT79" s="267" t="s">
        <v>77</v>
      </c>
      <c r="AU79" s="267" t="s">
        <v>77</v>
      </c>
      <c r="AV79" s="267" t="s">
        <v>77</v>
      </c>
      <c r="AW79" s="250"/>
      <c r="AX79" s="273" t="s">
        <v>77</v>
      </c>
      <c r="AY79" s="273" t="s">
        <v>77</v>
      </c>
    </row>
    <row r="80" spans="1:51" s="281" customFormat="1" ht="12.75">
      <c r="A80" s="265">
        <v>2005</v>
      </c>
      <c r="B80" s="146" t="s">
        <v>76</v>
      </c>
      <c r="C80" s="274">
        <v>2.68</v>
      </c>
      <c r="D80" s="275">
        <v>2.39</v>
      </c>
      <c r="E80" s="275">
        <v>1.48</v>
      </c>
      <c r="F80" s="275">
        <v>1.62</v>
      </c>
      <c r="G80" s="269" t="s">
        <v>77</v>
      </c>
      <c r="H80" s="276">
        <v>2.51</v>
      </c>
      <c r="I80" s="267" t="s">
        <v>77</v>
      </c>
      <c r="J80" s="277">
        <v>282.3</v>
      </c>
      <c r="K80" s="278">
        <v>256.6</v>
      </c>
      <c r="L80" s="278">
        <v>227.5</v>
      </c>
      <c r="M80" s="278">
        <v>223.3</v>
      </c>
      <c r="N80" s="278">
        <v>235.1</v>
      </c>
      <c r="O80" s="278">
        <v>244.8</v>
      </c>
      <c r="P80" s="269" t="s">
        <v>77</v>
      </c>
      <c r="Q80" s="277">
        <v>285.4</v>
      </c>
      <c r="R80" s="267" t="s">
        <v>77</v>
      </c>
      <c r="S80" s="148">
        <v>406.1</v>
      </c>
      <c r="T80" s="278">
        <v>397.7</v>
      </c>
      <c r="U80" s="278">
        <v>358.4</v>
      </c>
      <c r="V80" s="278">
        <v>365.5</v>
      </c>
      <c r="W80" s="269" t="s">
        <v>77</v>
      </c>
      <c r="X80" s="277">
        <v>403.1</v>
      </c>
      <c r="Y80" s="267" t="s">
        <v>77</v>
      </c>
      <c r="Z80" s="274">
        <v>6.39</v>
      </c>
      <c r="AA80" s="275">
        <v>5.64</v>
      </c>
      <c r="AB80" s="275">
        <v>5.16</v>
      </c>
      <c r="AC80" s="275">
        <v>4.95</v>
      </c>
      <c r="AD80" s="275">
        <v>5.32</v>
      </c>
      <c r="AE80" s="275">
        <v>5.35</v>
      </c>
      <c r="AF80" s="275">
        <v>4.54</v>
      </c>
      <c r="AG80" s="275">
        <v>6.07</v>
      </c>
      <c r="AH80" s="335">
        <v>8.13</v>
      </c>
      <c r="AI80" s="270">
        <v>2.016</v>
      </c>
      <c r="AJ80" s="270">
        <v>1.88</v>
      </c>
      <c r="AK80" s="270">
        <v>1.928</v>
      </c>
      <c r="AL80" s="270">
        <v>1.927</v>
      </c>
      <c r="AM80" s="270">
        <v>1.96</v>
      </c>
      <c r="AN80" s="270">
        <v>1.897</v>
      </c>
      <c r="AO80" s="267" t="s">
        <v>77</v>
      </c>
      <c r="AP80" s="271">
        <v>1.352</v>
      </c>
      <c r="AQ80" s="270">
        <v>1.936</v>
      </c>
      <c r="AR80" s="271">
        <v>2.715</v>
      </c>
      <c r="AS80" s="272" t="s">
        <v>77</v>
      </c>
      <c r="AT80" s="267" t="s">
        <v>77</v>
      </c>
      <c r="AU80" s="267" t="s">
        <v>77</v>
      </c>
      <c r="AV80" s="267" t="s">
        <v>77</v>
      </c>
      <c r="AW80" s="250"/>
      <c r="AX80" s="273" t="s">
        <v>77</v>
      </c>
      <c r="AY80" s="273" t="s">
        <v>77</v>
      </c>
    </row>
    <row r="81" spans="1:51" s="281" customFormat="1" ht="12.75">
      <c r="A81" s="265">
        <v>2006</v>
      </c>
      <c r="B81" s="146" t="s">
        <v>80</v>
      </c>
      <c r="C81" s="274">
        <v>2.8</v>
      </c>
      <c r="D81" s="275">
        <v>2.49</v>
      </c>
      <c r="E81" s="275">
        <v>1.65</v>
      </c>
      <c r="F81" s="275">
        <v>1.77</v>
      </c>
      <c r="G81" s="269" t="s">
        <v>77</v>
      </c>
      <c r="H81" s="276">
        <v>2.68</v>
      </c>
      <c r="I81" s="267" t="s">
        <v>77</v>
      </c>
      <c r="J81" s="277">
        <v>308.9</v>
      </c>
      <c r="K81" s="278">
        <v>267.4</v>
      </c>
      <c r="L81" s="278">
        <v>255.7</v>
      </c>
      <c r="M81" s="278">
        <v>253.3</v>
      </c>
      <c r="N81" s="278">
        <v>260.2</v>
      </c>
      <c r="O81" s="278">
        <v>266.8</v>
      </c>
      <c r="P81" s="269" t="s">
        <v>77</v>
      </c>
      <c r="Q81" s="277">
        <v>310.8</v>
      </c>
      <c r="R81" s="267" t="s">
        <v>77</v>
      </c>
      <c r="S81" s="148">
        <v>429.2</v>
      </c>
      <c r="T81" s="278">
        <v>418.6</v>
      </c>
      <c r="U81" s="278">
        <v>388.9</v>
      </c>
      <c r="V81" s="278">
        <v>394.4</v>
      </c>
      <c r="W81" s="269" t="s">
        <v>77</v>
      </c>
      <c r="X81" s="277">
        <v>421.9</v>
      </c>
      <c r="Y81" s="267" t="s">
        <v>77</v>
      </c>
      <c r="Z81" s="274">
        <v>6.67</v>
      </c>
      <c r="AA81" s="275">
        <v>6.11</v>
      </c>
      <c r="AB81" s="275">
        <v>5.59</v>
      </c>
      <c r="AC81" s="275">
        <v>5.34</v>
      </c>
      <c r="AD81" s="275">
        <v>5.77</v>
      </c>
      <c r="AE81" s="275">
        <v>5.79</v>
      </c>
      <c r="AF81" s="275">
        <v>4.64</v>
      </c>
      <c r="AG81" s="275">
        <v>6.5</v>
      </c>
      <c r="AH81" s="335">
        <v>8.44</v>
      </c>
      <c r="AI81" s="270">
        <v>2.235</v>
      </c>
      <c r="AJ81" s="270">
        <v>2.156</v>
      </c>
      <c r="AK81" s="270">
        <v>2.231</v>
      </c>
      <c r="AL81" s="270">
        <v>2.222</v>
      </c>
      <c r="AM81" s="270">
        <v>2.181</v>
      </c>
      <c r="AN81" s="270">
        <v>2.263</v>
      </c>
      <c r="AO81" s="267" t="s">
        <v>77</v>
      </c>
      <c r="AP81" s="271">
        <v>1.471</v>
      </c>
      <c r="AQ81" s="270">
        <v>2.18</v>
      </c>
      <c r="AR81" s="271">
        <v>2.917</v>
      </c>
      <c r="AS81" s="272" t="s">
        <v>77</v>
      </c>
      <c r="AT81" s="267" t="s">
        <v>77</v>
      </c>
      <c r="AU81" s="267" t="s">
        <v>77</v>
      </c>
      <c r="AV81" s="267" t="s">
        <v>77</v>
      </c>
      <c r="AW81" s="250"/>
      <c r="AX81" s="273" t="s">
        <v>77</v>
      </c>
      <c r="AY81" s="273" t="s">
        <v>77</v>
      </c>
    </row>
    <row r="82" spans="1:51" s="281" customFormat="1" ht="12.75">
      <c r="A82" s="265">
        <v>2006</v>
      </c>
      <c r="B82" s="146" t="s">
        <v>74</v>
      </c>
      <c r="C82" s="274">
        <v>3.07</v>
      </c>
      <c r="D82" s="275">
        <v>2.2</v>
      </c>
      <c r="E82" s="275">
        <v>1.2</v>
      </c>
      <c r="F82" s="275">
        <v>1.37</v>
      </c>
      <c r="G82" s="269" t="s">
        <v>77</v>
      </c>
      <c r="H82" s="276">
        <v>2.59</v>
      </c>
      <c r="I82" s="267" t="s">
        <v>77</v>
      </c>
      <c r="J82" s="277">
        <v>309.1</v>
      </c>
      <c r="K82" s="278">
        <v>264.2</v>
      </c>
      <c r="L82" s="278">
        <v>261.4</v>
      </c>
      <c r="M82" s="278">
        <v>263.2</v>
      </c>
      <c r="N82" s="278">
        <v>258.2</v>
      </c>
      <c r="O82" s="278">
        <v>268.6</v>
      </c>
      <c r="P82" s="269" t="s">
        <v>77</v>
      </c>
      <c r="Q82" s="277">
        <v>297.4</v>
      </c>
      <c r="R82" s="267" t="s">
        <v>77</v>
      </c>
      <c r="S82" s="148">
        <v>446.3</v>
      </c>
      <c r="T82" s="278">
        <v>436.4</v>
      </c>
      <c r="U82" s="278">
        <v>403.5</v>
      </c>
      <c r="V82" s="278">
        <v>409.5</v>
      </c>
      <c r="W82" s="269" t="s">
        <v>77</v>
      </c>
      <c r="X82" s="277">
        <v>445.8</v>
      </c>
      <c r="Y82" s="267" t="s">
        <v>77</v>
      </c>
      <c r="Z82" s="274">
        <v>6.77</v>
      </c>
      <c r="AA82" s="275">
        <v>5.87</v>
      </c>
      <c r="AB82" s="275">
        <v>4.82</v>
      </c>
      <c r="AC82" s="275">
        <v>4.17</v>
      </c>
      <c r="AD82" s="275">
        <v>5.32</v>
      </c>
      <c r="AE82" s="275">
        <v>5.19</v>
      </c>
      <c r="AF82" s="275">
        <v>4.53</v>
      </c>
      <c r="AG82" s="275">
        <v>6.52</v>
      </c>
      <c r="AH82" s="335">
        <v>8.64</v>
      </c>
      <c r="AI82" s="270">
        <v>2.306</v>
      </c>
      <c r="AJ82" s="270">
        <v>2.021</v>
      </c>
      <c r="AK82" s="270">
        <v>1.548</v>
      </c>
      <c r="AL82" s="270">
        <v>1.615</v>
      </c>
      <c r="AM82" s="270">
        <v>1.67</v>
      </c>
      <c r="AN82" s="270">
        <v>1.553</v>
      </c>
      <c r="AO82" s="267" t="s">
        <v>77</v>
      </c>
      <c r="AP82" s="271">
        <v>1.456</v>
      </c>
      <c r="AQ82" s="270">
        <v>2.21</v>
      </c>
      <c r="AR82" s="271">
        <v>3.012</v>
      </c>
      <c r="AS82" s="272" t="s">
        <v>77</v>
      </c>
      <c r="AT82" s="267" t="s">
        <v>77</v>
      </c>
      <c r="AU82" s="267" t="s">
        <v>77</v>
      </c>
      <c r="AV82" s="267" t="s">
        <v>77</v>
      </c>
      <c r="AW82" s="250"/>
      <c r="AX82" s="273" t="s">
        <v>77</v>
      </c>
      <c r="AY82" s="273" t="s">
        <v>77</v>
      </c>
    </row>
    <row r="83" spans="1:51" s="281" customFormat="1" ht="12.75">
      <c r="A83" s="265">
        <v>2006</v>
      </c>
      <c r="B83" s="146" t="s">
        <v>75</v>
      </c>
      <c r="C83" s="274">
        <v>2.7</v>
      </c>
      <c r="D83" s="275">
        <v>2.19</v>
      </c>
      <c r="E83" s="275">
        <v>1.53</v>
      </c>
      <c r="F83" s="275">
        <v>1.64</v>
      </c>
      <c r="G83" s="269" t="s">
        <v>77</v>
      </c>
      <c r="H83" s="276">
        <v>2.64</v>
      </c>
      <c r="I83" s="267" t="s">
        <v>77</v>
      </c>
      <c r="J83" s="277">
        <v>302.5</v>
      </c>
      <c r="K83" s="278">
        <v>257.7</v>
      </c>
      <c r="L83" s="278">
        <v>263.7</v>
      </c>
      <c r="M83" s="278">
        <v>264</v>
      </c>
      <c r="N83" s="278">
        <v>263.1</v>
      </c>
      <c r="O83" s="278">
        <v>266.6</v>
      </c>
      <c r="P83" s="269" t="s">
        <v>77</v>
      </c>
      <c r="Q83" s="277">
        <v>302.3</v>
      </c>
      <c r="R83" s="267" t="s">
        <v>77</v>
      </c>
      <c r="S83" s="148">
        <v>447</v>
      </c>
      <c r="T83" s="278">
        <v>411.1</v>
      </c>
      <c r="U83" s="278">
        <v>395.8</v>
      </c>
      <c r="V83" s="278">
        <v>399.3</v>
      </c>
      <c r="W83" s="269" t="s">
        <v>77</v>
      </c>
      <c r="X83" s="277">
        <v>437.15</v>
      </c>
      <c r="Y83" s="267" t="s">
        <v>77</v>
      </c>
      <c r="Z83" s="274">
        <v>7.01</v>
      </c>
      <c r="AA83" s="275">
        <v>5.91</v>
      </c>
      <c r="AB83" s="275">
        <v>4.84</v>
      </c>
      <c r="AC83" s="275">
        <v>4.35</v>
      </c>
      <c r="AD83" s="275">
        <v>5.2</v>
      </c>
      <c r="AE83" s="275">
        <v>5.23</v>
      </c>
      <c r="AF83" s="275">
        <v>4.56</v>
      </c>
      <c r="AG83" s="275">
        <v>6.66</v>
      </c>
      <c r="AH83" s="335">
        <v>9.2</v>
      </c>
      <c r="AI83" s="270">
        <v>2.308</v>
      </c>
      <c r="AJ83" s="270">
        <v>1.983</v>
      </c>
      <c r="AK83" s="270">
        <v>1.49</v>
      </c>
      <c r="AL83" s="270">
        <v>1.535</v>
      </c>
      <c r="AM83" s="270">
        <v>1.584</v>
      </c>
      <c r="AN83" s="270">
        <v>1.496</v>
      </c>
      <c r="AO83" s="267" t="s">
        <v>77</v>
      </c>
      <c r="AP83" s="271">
        <v>1.411</v>
      </c>
      <c r="AQ83" s="270">
        <v>2.314</v>
      </c>
      <c r="AR83" s="271">
        <v>3.217</v>
      </c>
      <c r="AS83" s="272" t="s">
        <v>77</v>
      </c>
      <c r="AT83" s="267" t="s">
        <v>77</v>
      </c>
      <c r="AU83" s="267" t="s">
        <v>77</v>
      </c>
      <c r="AV83" s="267" t="s">
        <v>77</v>
      </c>
      <c r="AW83" s="250"/>
      <c r="AX83" s="273" t="s">
        <v>77</v>
      </c>
      <c r="AY83" s="273" t="s">
        <v>77</v>
      </c>
    </row>
    <row r="84" spans="1:51" s="281" customFormat="1" ht="12.75">
      <c r="A84" s="265">
        <v>2006</v>
      </c>
      <c r="B84" s="146" t="s">
        <v>76</v>
      </c>
      <c r="C84" s="274">
        <v>2.71</v>
      </c>
      <c r="D84" s="275">
        <v>2.16</v>
      </c>
      <c r="E84" s="275">
        <v>1.42</v>
      </c>
      <c r="F84" s="275">
        <v>1.53</v>
      </c>
      <c r="G84" s="269" t="s">
        <v>77</v>
      </c>
      <c r="H84" s="276">
        <v>2.81</v>
      </c>
      <c r="I84" s="267" t="s">
        <v>77</v>
      </c>
      <c r="J84" s="277">
        <v>272.2</v>
      </c>
      <c r="K84" s="278">
        <v>229.2</v>
      </c>
      <c r="L84" s="278">
        <v>244.2</v>
      </c>
      <c r="M84" s="278">
        <v>248.2</v>
      </c>
      <c r="N84" s="278">
        <v>237</v>
      </c>
      <c r="O84" s="278">
        <v>242.7</v>
      </c>
      <c r="P84" s="269" t="s">
        <v>77</v>
      </c>
      <c r="Q84" s="277">
        <v>273.5</v>
      </c>
      <c r="R84" s="267" t="s">
        <v>77</v>
      </c>
      <c r="S84" s="148">
        <v>405.1</v>
      </c>
      <c r="T84" s="278">
        <v>394.7</v>
      </c>
      <c r="U84" s="278">
        <v>378.2</v>
      </c>
      <c r="V84" s="278">
        <v>381.3</v>
      </c>
      <c r="W84" s="269" t="s">
        <v>77</v>
      </c>
      <c r="X84" s="277">
        <v>403.08</v>
      </c>
      <c r="Y84" s="267" t="s">
        <v>77</v>
      </c>
      <c r="Z84" s="274">
        <v>7.45</v>
      </c>
      <c r="AA84" s="275">
        <v>6.66</v>
      </c>
      <c r="AB84" s="275">
        <v>5.28</v>
      </c>
      <c r="AC84" s="275">
        <v>4.67</v>
      </c>
      <c r="AD84" s="275">
        <v>5.74</v>
      </c>
      <c r="AE84" s="275">
        <v>5.75</v>
      </c>
      <c r="AF84" s="275">
        <v>5.13</v>
      </c>
      <c r="AG84" s="275">
        <v>7.24</v>
      </c>
      <c r="AH84" s="335">
        <v>9.51</v>
      </c>
      <c r="AI84" s="270">
        <v>2.443</v>
      </c>
      <c r="AJ84" s="270">
        <v>2.096</v>
      </c>
      <c r="AK84" s="270">
        <v>1.651</v>
      </c>
      <c r="AL84" s="270">
        <v>1.72</v>
      </c>
      <c r="AM84" s="270">
        <v>1.825</v>
      </c>
      <c r="AN84" s="270">
        <v>1.626</v>
      </c>
      <c r="AO84" s="267" t="s">
        <v>77</v>
      </c>
      <c r="AP84" s="271">
        <v>1.475</v>
      </c>
      <c r="AQ84" s="270">
        <v>2.397</v>
      </c>
      <c r="AR84" s="271">
        <v>3.196</v>
      </c>
      <c r="AS84" s="272" t="s">
        <v>77</v>
      </c>
      <c r="AT84" s="267" t="s">
        <v>77</v>
      </c>
      <c r="AU84" s="267" t="s">
        <v>77</v>
      </c>
      <c r="AV84" s="267" t="s">
        <v>77</v>
      </c>
      <c r="AW84" s="250"/>
      <c r="AX84" s="273" t="s">
        <v>77</v>
      </c>
      <c r="AY84" s="273" t="s">
        <v>77</v>
      </c>
    </row>
    <row r="85" spans="1:51" s="281" customFormat="1" ht="12.75">
      <c r="A85" s="265">
        <v>2007</v>
      </c>
      <c r="B85" s="146" t="s">
        <v>80</v>
      </c>
      <c r="C85" s="274">
        <v>2.89</v>
      </c>
      <c r="D85" s="275">
        <v>2.34</v>
      </c>
      <c r="E85" s="275">
        <v>1.67</v>
      </c>
      <c r="F85" s="275">
        <v>1.78</v>
      </c>
      <c r="G85" s="269" t="s">
        <v>77</v>
      </c>
      <c r="H85" s="276">
        <v>2.92</v>
      </c>
      <c r="I85" s="267" t="s">
        <v>77</v>
      </c>
      <c r="J85" s="277">
        <v>275.9</v>
      </c>
      <c r="K85" s="278">
        <v>235.8</v>
      </c>
      <c r="L85" s="278">
        <v>238.5</v>
      </c>
      <c r="M85" s="278">
        <v>242.8</v>
      </c>
      <c r="N85" s="278">
        <v>230.4</v>
      </c>
      <c r="O85" s="278">
        <v>242.4</v>
      </c>
      <c r="P85" s="269" t="s">
        <v>77</v>
      </c>
      <c r="Q85" s="277">
        <v>273</v>
      </c>
      <c r="R85" s="267" t="s">
        <v>77</v>
      </c>
      <c r="S85" s="148">
        <v>399.4</v>
      </c>
      <c r="T85" s="278">
        <v>390.8</v>
      </c>
      <c r="U85" s="278">
        <v>372.6</v>
      </c>
      <c r="V85" s="278">
        <v>376</v>
      </c>
      <c r="W85" s="269" t="s">
        <v>77</v>
      </c>
      <c r="X85" s="277">
        <v>392.9</v>
      </c>
      <c r="Y85" s="267" t="s">
        <v>77</v>
      </c>
      <c r="Z85" s="274">
        <v>7.7</v>
      </c>
      <c r="AA85" s="275">
        <v>6.77</v>
      </c>
      <c r="AB85" s="275">
        <v>5.26</v>
      </c>
      <c r="AC85" s="275">
        <v>4.37</v>
      </c>
      <c r="AD85" s="275">
        <v>5.94</v>
      </c>
      <c r="AE85" s="275">
        <v>5.79</v>
      </c>
      <c r="AF85" s="275">
        <v>5.34</v>
      </c>
      <c r="AG85" s="275">
        <v>7.45</v>
      </c>
      <c r="AH85" s="335">
        <v>9.43</v>
      </c>
      <c r="AI85" s="270">
        <v>2.502</v>
      </c>
      <c r="AJ85" s="270">
        <v>2.148</v>
      </c>
      <c r="AK85" s="270">
        <v>1.627</v>
      </c>
      <c r="AL85" s="270">
        <v>1.729</v>
      </c>
      <c r="AM85" s="270">
        <v>1.92</v>
      </c>
      <c r="AN85" s="270">
        <v>1.529</v>
      </c>
      <c r="AO85" s="267" t="s">
        <v>77</v>
      </c>
      <c r="AP85" s="271">
        <v>1.513</v>
      </c>
      <c r="AQ85" s="270">
        <v>2.441</v>
      </c>
      <c r="AR85" s="271">
        <v>3.167</v>
      </c>
      <c r="AS85" s="272" t="s">
        <v>77</v>
      </c>
      <c r="AT85" s="267" t="s">
        <v>77</v>
      </c>
      <c r="AU85" s="267" t="s">
        <v>77</v>
      </c>
      <c r="AV85" s="267" t="s">
        <v>77</v>
      </c>
      <c r="AW85" s="250"/>
      <c r="AX85" s="273" t="s">
        <v>77</v>
      </c>
      <c r="AY85" s="273" t="s">
        <v>77</v>
      </c>
    </row>
    <row r="86" spans="1:51" s="281" customFormat="1" ht="12.75">
      <c r="A86" s="265">
        <v>2007</v>
      </c>
      <c r="B86" s="146" t="s">
        <v>74</v>
      </c>
      <c r="C86" s="274">
        <v>2.81</v>
      </c>
      <c r="D86" s="275">
        <v>2.17</v>
      </c>
      <c r="E86" s="275">
        <v>1.68</v>
      </c>
      <c r="F86" s="275">
        <v>1.76</v>
      </c>
      <c r="G86" s="269" t="s">
        <v>77</v>
      </c>
      <c r="H86" s="276">
        <v>2.42</v>
      </c>
      <c r="I86" s="267" t="s">
        <v>77</v>
      </c>
      <c r="J86" s="277">
        <v>283.4</v>
      </c>
      <c r="K86" s="278">
        <v>265.5</v>
      </c>
      <c r="L86" s="278">
        <v>251.6</v>
      </c>
      <c r="M86" s="278">
        <v>243.7</v>
      </c>
      <c r="N86" s="278">
        <v>266</v>
      </c>
      <c r="O86" s="278">
        <v>260.6</v>
      </c>
      <c r="P86" s="269" t="s">
        <v>77</v>
      </c>
      <c r="Q86" s="277">
        <v>291.8</v>
      </c>
      <c r="R86" s="267" t="s">
        <v>77</v>
      </c>
      <c r="S86" s="148">
        <v>425.8</v>
      </c>
      <c r="T86" s="278">
        <v>418.8</v>
      </c>
      <c r="U86" s="278">
        <v>387.7</v>
      </c>
      <c r="V86" s="278">
        <v>393.4</v>
      </c>
      <c r="W86" s="269" t="s">
        <v>77</v>
      </c>
      <c r="X86" s="277">
        <v>420.89</v>
      </c>
      <c r="Y86" s="267" t="s">
        <v>77</v>
      </c>
      <c r="Z86" s="274">
        <v>7.25</v>
      </c>
      <c r="AA86" s="275">
        <v>6.43</v>
      </c>
      <c r="AB86" s="275">
        <v>4.43</v>
      </c>
      <c r="AC86" s="275">
        <v>3.45</v>
      </c>
      <c r="AD86" s="275">
        <v>5.17</v>
      </c>
      <c r="AE86" s="275">
        <v>5.09</v>
      </c>
      <c r="AF86" s="275">
        <v>4.7</v>
      </c>
      <c r="AG86" s="275">
        <v>6.96</v>
      </c>
      <c r="AH86" s="335">
        <v>8.63</v>
      </c>
      <c r="AI86" s="270">
        <v>2.371</v>
      </c>
      <c r="AJ86" s="270">
        <v>2.011</v>
      </c>
      <c r="AK86" s="270">
        <v>1.091</v>
      </c>
      <c r="AL86" s="270">
        <v>1.216</v>
      </c>
      <c r="AM86" s="270">
        <v>1.316</v>
      </c>
      <c r="AN86" s="270">
        <v>1.1</v>
      </c>
      <c r="AO86" s="267" t="s">
        <v>77</v>
      </c>
      <c r="AP86" s="271">
        <v>1.05</v>
      </c>
      <c r="AQ86" s="270">
        <v>2.267</v>
      </c>
      <c r="AR86" s="271">
        <v>3.187</v>
      </c>
      <c r="AS86" s="272" t="s">
        <v>77</v>
      </c>
      <c r="AT86" s="267" t="s">
        <v>77</v>
      </c>
      <c r="AU86" s="267" t="s">
        <v>77</v>
      </c>
      <c r="AV86" s="267" t="s">
        <v>77</v>
      </c>
      <c r="AW86" s="250"/>
      <c r="AX86" s="273" t="s">
        <v>77</v>
      </c>
      <c r="AY86" s="273" t="s">
        <v>77</v>
      </c>
    </row>
    <row r="87" spans="1:51" s="281" customFormat="1" ht="12.75">
      <c r="A87" s="265">
        <v>2007</v>
      </c>
      <c r="B87" s="146" t="s">
        <v>75</v>
      </c>
      <c r="C87" s="274">
        <v>3.06</v>
      </c>
      <c r="D87" s="275">
        <v>2.26</v>
      </c>
      <c r="E87" s="275">
        <v>1.71</v>
      </c>
      <c r="F87" s="275">
        <v>1.81</v>
      </c>
      <c r="G87" s="269" t="s">
        <v>77</v>
      </c>
      <c r="H87" s="276">
        <v>2.75</v>
      </c>
      <c r="I87" s="267" t="s">
        <v>77</v>
      </c>
      <c r="J87" s="277">
        <v>292.6</v>
      </c>
      <c r="K87" s="278">
        <v>291.2</v>
      </c>
      <c r="L87" s="278">
        <v>264.8</v>
      </c>
      <c r="M87" s="278">
        <v>253</v>
      </c>
      <c r="N87" s="278">
        <v>286.1</v>
      </c>
      <c r="O87" s="278">
        <v>277.5</v>
      </c>
      <c r="P87" s="269" t="s">
        <v>77</v>
      </c>
      <c r="Q87" s="277">
        <v>299.5</v>
      </c>
      <c r="R87" s="267" t="s">
        <v>77</v>
      </c>
      <c r="S87" s="148">
        <v>453.6</v>
      </c>
      <c r="T87" s="278">
        <v>435.2</v>
      </c>
      <c r="U87" s="278">
        <v>406.1</v>
      </c>
      <c r="V87" s="278">
        <v>411.6</v>
      </c>
      <c r="W87" s="269" t="s">
        <v>77</v>
      </c>
      <c r="X87" s="277">
        <v>441.8</v>
      </c>
      <c r="Y87" s="267" t="s">
        <v>77</v>
      </c>
      <c r="Z87" s="274">
        <v>7.34</v>
      </c>
      <c r="AA87" s="275">
        <v>6.49</v>
      </c>
      <c r="AB87" s="275">
        <v>4.61</v>
      </c>
      <c r="AC87" s="275">
        <v>3.86</v>
      </c>
      <c r="AD87" s="275">
        <v>5.19</v>
      </c>
      <c r="AE87" s="275">
        <v>5.25</v>
      </c>
      <c r="AF87" s="275">
        <v>4.74</v>
      </c>
      <c r="AG87" s="275">
        <v>6.99</v>
      </c>
      <c r="AH87" s="335">
        <v>8.9</v>
      </c>
      <c r="AI87" s="270">
        <v>2.271</v>
      </c>
      <c r="AJ87" s="270">
        <v>1.91</v>
      </c>
      <c r="AK87" s="270">
        <v>1.117</v>
      </c>
      <c r="AL87" s="270">
        <v>1.186</v>
      </c>
      <c r="AM87" s="270">
        <v>1.336</v>
      </c>
      <c r="AN87" s="270">
        <v>1.066</v>
      </c>
      <c r="AO87" s="267" t="s">
        <v>77</v>
      </c>
      <c r="AP87" s="271">
        <v>1.148</v>
      </c>
      <c r="AQ87" s="270">
        <v>2.137</v>
      </c>
      <c r="AR87" s="271">
        <v>3.426</v>
      </c>
      <c r="AS87" s="272" t="s">
        <v>77</v>
      </c>
      <c r="AT87" s="267" t="s">
        <v>77</v>
      </c>
      <c r="AU87" s="267" t="s">
        <v>77</v>
      </c>
      <c r="AV87" s="267" t="s">
        <v>77</v>
      </c>
      <c r="AW87" s="250"/>
      <c r="AX87" s="273" t="s">
        <v>77</v>
      </c>
      <c r="AY87" s="273" t="s">
        <v>77</v>
      </c>
    </row>
    <row r="88" spans="1:51" s="281" customFormat="1" ht="12.75">
      <c r="A88" s="265">
        <v>2007</v>
      </c>
      <c r="B88" s="146" t="s">
        <v>76</v>
      </c>
      <c r="C88" s="274">
        <v>3</v>
      </c>
      <c r="D88" s="275">
        <v>2.19</v>
      </c>
      <c r="E88" s="275">
        <v>1.84</v>
      </c>
      <c r="F88" s="275">
        <v>1.91</v>
      </c>
      <c r="G88" s="269" t="s">
        <v>77</v>
      </c>
      <c r="H88" s="276">
        <v>2.74</v>
      </c>
      <c r="I88" s="267" t="s">
        <v>77</v>
      </c>
      <c r="J88" s="277">
        <v>412.2</v>
      </c>
      <c r="K88" s="278">
        <v>336.8</v>
      </c>
      <c r="L88" s="278">
        <v>281.7</v>
      </c>
      <c r="M88" s="278">
        <v>262.1</v>
      </c>
      <c r="N88" s="278">
        <v>317.5</v>
      </c>
      <c r="O88" s="278">
        <v>318</v>
      </c>
      <c r="P88" s="269" t="s">
        <v>77</v>
      </c>
      <c r="Q88" s="277">
        <v>359.1</v>
      </c>
      <c r="R88" s="267" t="s">
        <v>77</v>
      </c>
      <c r="S88" s="148">
        <v>524</v>
      </c>
      <c r="T88" s="278">
        <v>515</v>
      </c>
      <c r="U88" s="278">
        <v>473.5</v>
      </c>
      <c r="V88" s="278">
        <v>480.9</v>
      </c>
      <c r="W88" s="269" t="s">
        <v>77</v>
      </c>
      <c r="X88" s="277">
        <v>520.3</v>
      </c>
      <c r="Y88" s="267" t="s">
        <v>77</v>
      </c>
      <c r="Z88" s="274">
        <v>7.42</v>
      </c>
      <c r="AA88" s="275">
        <v>6.51</v>
      </c>
      <c r="AB88" s="275">
        <v>5.11</v>
      </c>
      <c r="AC88" s="275">
        <v>4.31</v>
      </c>
      <c r="AD88" s="275">
        <v>5.72</v>
      </c>
      <c r="AE88" s="275">
        <v>5.6</v>
      </c>
      <c r="AF88" s="275">
        <v>5.08</v>
      </c>
      <c r="AG88" s="275">
        <v>6.96</v>
      </c>
      <c r="AH88" s="335">
        <v>9.33</v>
      </c>
      <c r="AI88" s="270">
        <v>2.17</v>
      </c>
      <c r="AJ88" s="270">
        <v>2.036</v>
      </c>
      <c r="AK88" s="270">
        <v>1.592</v>
      </c>
      <c r="AL88" s="270">
        <v>1.653</v>
      </c>
      <c r="AM88" s="270">
        <v>1.754</v>
      </c>
      <c r="AN88" s="270">
        <v>1.562</v>
      </c>
      <c r="AO88" s="267" t="s">
        <v>77</v>
      </c>
      <c r="AP88" s="271">
        <v>1.455</v>
      </c>
      <c r="AQ88" s="270">
        <v>2.065</v>
      </c>
      <c r="AR88" s="271">
        <v>3.124</v>
      </c>
      <c r="AS88" s="272" t="s">
        <v>77</v>
      </c>
      <c r="AT88" s="267" t="s">
        <v>77</v>
      </c>
      <c r="AU88" s="267" t="s">
        <v>77</v>
      </c>
      <c r="AV88" s="267" t="s">
        <v>77</v>
      </c>
      <c r="AW88" s="250"/>
      <c r="AX88" s="273" t="s">
        <v>77</v>
      </c>
      <c r="AY88" s="273" t="s">
        <v>77</v>
      </c>
    </row>
    <row r="89" spans="1:51" s="281" customFormat="1" ht="12.75">
      <c r="A89" s="265">
        <v>2008</v>
      </c>
      <c r="B89" s="146" t="s">
        <v>80</v>
      </c>
      <c r="C89" s="274">
        <v>3.04</v>
      </c>
      <c r="D89" s="275">
        <v>2.23</v>
      </c>
      <c r="E89" s="275">
        <v>2.17</v>
      </c>
      <c r="F89" s="275">
        <v>2.2</v>
      </c>
      <c r="G89" s="269" t="s">
        <v>77</v>
      </c>
      <c r="H89" s="276">
        <v>2.75</v>
      </c>
      <c r="I89" s="267" t="s">
        <v>77</v>
      </c>
      <c r="J89" s="277">
        <v>431.2</v>
      </c>
      <c r="K89" s="278">
        <v>388.2</v>
      </c>
      <c r="L89" s="278">
        <v>316.8</v>
      </c>
      <c r="M89" s="278">
        <v>293</v>
      </c>
      <c r="N89" s="278">
        <v>360.2</v>
      </c>
      <c r="O89" s="278">
        <v>356.8</v>
      </c>
      <c r="P89" s="269" t="s">
        <v>77</v>
      </c>
      <c r="Q89" s="277">
        <v>414.3</v>
      </c>
      <c r="R89" s="267" t="s">
        <v>77</v>
      </c>
      <c r="S89" s="148">
        <v>560.6</v>
      </c>
      <c r="T89" s="278">
        <v>587.6</v>
      </c>
      <c r="U89" s="278">
        <v>536.2</v>
      </c>
      <c r="V89" s="278">
        <v>544.5</v>
      </c>
      <c r="W89" s="269" t="s">
        <v>77</v>
      </c>
      <c r="X89" s="277">
        <v>581.48</v>
      </c>
      <c r="Y89" s="267" t="s">
        <v>77</v>
      </c>
      <c r="Z89" s="274">
        <v>8.2</v>
      </c>
      <c r="AA89" s="274">
        <v>6.5</v>
      </c>
      <c r="AB89" s="274">
        <v>5.56</v>
      </c>
      <c r="AC89" s="274">
        <v>4.7</v>
      </c>
      <c r="AD89" s="274">
        <v>6.22</v>
      </c>
      <c r="AE89" s="274">
        <v>5.95</v>
      </c>
      <c r="AF89" s="274">
        <v>5.23</v>
      </c>
      <c r="AG89" s="274">
        <v>7.03</v>
      </c>
      <c r="AH89" s="335">
        <v>9.58</v>
      </c>
      <c r="AI89" s="270">
        <v>2.4</v>
      </c>
      <c r="AJ89" s="270">
        <v>2.214</v>
      </c>
      <c r="AK89" s="270">
        <v>1.871</v>
      </c>
      <c r="AL89" s="270">
        <v>1.936</v>
      </c>
      <c r="AM89" s="270">
        <v>2.011</v>
      </c>
      <c r="AN89" s="270">
        <v>1.852</v>
      </c>
      <c r="AO89" s="267" t="s">
        <v>77</v>
      </c>
      <c r="AP89" s="271">
        <v>1.652</v>
      </c>
      <c r="AQ89" s="270">
        <v>2.09</v>
      </c>
      <c r="AR89" s="271">
        <v>3.148</v>
      </c>
      <c r="AS89" s="272" t="s">
        <v>77</v>
      </c>
      <c r="AT89" s="267" t="s">
        <v>77</v>
      </c>
      <c r="AU89" s="267" t="s">
        <v>77</v>
      </c>
      <c r="AV89" s="267" t="s">
        <v>77</v>
      </c>
      <c r="AW89" s="250"/>
      <c r="AX89" s="273" t="s">
        <v>77</v>
      </c>
      <c r="AY89" s="273" t="s">
        <v>77</v>
      </c>
    </row>
    <row r="90" spans="1:51" s="281" customFormat="1" ht="12.75">
      <c r="A90" s="265">
        <v>2008</v>
      </c>
      <c r="B90" s="146" t="s">
        <v>74</v>
      </c>
      <c r="C90" s="274">
        <v>3.15</v>
      </c>
      <c r="D90" s="274">
        <v>2.35</v>
      </c>
      <c r="E90" s="274">
        <v>2.11</v>
      </c>
      <c r="F90" s="274">
        <v>2.17</v>
      </c>
      <c r="G90" s="266" t="s">
        <v>77</v>
      </c>
      <c r="H90" s="276">
        <v>2.8</v>
      </c>
      <c r="I90" s="267" t="s">
        <v>77</v>
      </c>
      <c r="J90" s="277">
        <v>520.3</v>
      </c>
      <c r="K90" s="277">
        <v>424.4</v>
      </c>
      <c r="L90" s="278">
        <v>374.1</v>
      </c>
      <c r="M90" s="269" t="s">
        <v>77</v>
      </c>
      <c r="N90" s="269" t="s">
        <v>77</v>
      </c>
      <c r="O90" s="278">
        <v>410.9</v>
      </c>
      <c r="P90" s="269" t="s">
        <v>77</v>
      </c>
      <c r="Q90" s="277">
        <v>507.7</v>
      </c>
      <c r="R90" s="267" t="s">
        <v>77</v>
      </c>
      <c r="S90" s="148">
        <v>705.9</v>
      </c>
      <c r="T90" s="148">
        <v>681.7</v>
      </c>
      <c r="U90" s="148">
        <v>675.7</v>
      </c>
      <c r="V90" s="148">
        <v>677.4</v>
      </c>
      <c r="W90" s="269" t="s">
        <v>77</v>
      </c>
      <c r="X90" s="277">
        <v>701.42</v>
      </c>
      <c r="Y90" s="267" t="s">
        <v>77</v>
      </c>
      <c r="Z90" s="274">
        <v>8</v>
      </c>
      <c r="AA90" s="274">
        <v>6.51</v>
      </c>
      <c r="AB90" s="274">
        <v>6.01</v>
      </c>
      <c r="AC90" s="274">
        <v>5.28</v>
      </c>
      <c r="AD90" s="274">
        <v>6.58</v>
      </c>
      <c r="AE90" s="274">
        <v>6.25</v>
      </c>
      <c r="AF90" s="274">
        <v>5.26</v>
      </c>
      <c r="AG90" s="274">
        <v>7.17</v>
      </c>
      <c r="AH90" s="335">
        <v>9.78</v>
      </c>
      <c r="AI90" s="270">
        <v>2.745</v>
      </c>
      <c r="AJ90" s="270">
        <v>2.259</v>
      </c>
      <c r="AK90" s="270">
        <v>1.939</v>
      </c>
      <c r="AL90" s="270">
        <v>1.993</v>
      </c>
      <c r="AM90" s="270">
        <v>2.118</v>
      </c>
      <c r="AN90" s="270">
        <v>1.873</v>
      </c>
      <c r="AO90" s="267" t="s">
        <v>77</v>
      </c>
      <c r="AP90" s="271">
        <v>1.672</v>
      </c>
      <c r="AQ90" s="270">
        <v>2.243</v>
      </c>
      <c r="AR90" s="271">
        <v>3.109</v>
      </c>
      <c r="AS90" s="272" t="s">
        <v>77</v>
      </c>
      <c r="AT90" s="267" t="s">
        <v>77</v>
      </c>
      <c r="AU90" s="267" t="s">
        <v>77</v>
      </c>
      <c r="AV90" s="267" t="s">
        <v>77</v>
      </c>
      <c r="AW90" s="250"/>
      <c r="AX90" s="273" t="s">
        <v>77</v>
      </c>
      <c r="AY90" s="273" t="s">
        <v>77</v>
      </c>
    </row>
    <row r="91" spans="1:51" ht="12.75">
      <c r="A91" s="265">
        <v>2008</v>
      </c>
      <c r="B91" s="146" t="s">
        <v>75</v>
      </c>
      <c r="C91" s="132">
        <v>4.3</v>
      </c>
      <c r="D91" s="132">
        <v>3.11</v>
      </c>
      <c r="E91" s="132">
        <v>2.52</v>
      </c>
      <c r="F91" s="132">
        <v>2.62</v>
      </c>
      <c r="G91" s="266" t="s">
        <v>77</v>
      </c>
      <c r="H91" s="132">
        <v>3.5</v>
      </c>
      <c r="I91" s="267" t="s">
        <v>77</v>
      </c>
      <c r="J91" s="133">
        <v>560.8</v>
      </c>
      <c r="K91" s="133">
        <v>499.6</v>
      </c>
      <c r="L91" s="133">
        <v>493.4</v>
      </c>
      <c r="M91" s="268" t="s">
        <v>77</v>
      </c>
      <c r="N91" s="268" t="s">
        <v>77</v>
      </c>
      <c r="O91" s="133">
        <v>504.4</v>
      </c>
      <c r="P91" s="269" t="s">
        <v>77</v>
      </c>
      <c r="Q91" s="133">
        <v>562.8</v>
      </c>
      <c r="R91" s="267" t="s">
        <v>77</v>
      </c>
      <c r="S91" s="148">
        <v>749.3</v>
      </c>
      <c r="T91" s="148">
        <v>679.7</v>
      </c>
      <c r="U91" s="148">
        <v>639.1</v>
      </c>
      <c r="V91" s="148">
        <v>648</v>
      </c>
      <c r="W91" s="269" t="s">
        <v>77</v>
      </c>
      <c r="X91" s="277">
        <v>716.07</v>
      </c>
      <c r="Y91" s="267" t="s">
        <v>77</v>
      </c>
      <c r="Z91" s="275">
        <v>8.58</v>
      </c>
      <c r="AA91" s="275">
        <v>7</v>
      </c>
      <c r="AB91" s="275">
        <v>6.52</v>
      </c>
      <c r="AC91" s="275">
        <v>5.64</v>
      </c>
      <c r="AD91" s="275">
        <v>7.2</v>
      </c>
      <c r="AE91" s="275">
        <v>6.76</v>
      </c>
      <c r="AF91" s="274">
        <v>5.45</v>
      </c>
      <c r="AG91" s="274">
        <v>7.47</v>
      </c>
      <c r="AH91" s="335">
        <v>11.65</v>
      </c>
      <c r="AI91" s="270">
        <v>3.422</v>
      </c>
      <c r="AJ91" s="270">
        <v>2.351</v>
      </c>
      <c r="AK91" s="270">
        <v>2.083</v>
      </c>
      <c r="AL91" s="134">
        <v>2.123</v>
      </c>
      <c r="AM91" s="270">
        <v>2.205</v>
      </c>
      <c r="AN91" s="270">
        <v>2.059</v>
      </c>
      <c r="AO91" s="267" t="s">
        <v>77</v>
      </c>
      <c r="AP91" s="271">
        <v>1.736</v>
      </c>
      <c r="AQ91" s="270">
        <v>2.479</v>
      </c>
      <c r="AR91" s="271">
        <v>4.067</v>
      </c>
      <c r="AS91" s="272" t="s">
        <v>77</v>
      </c>
      <c r="AT91" s="267" t="s">
        <v>77</v>
      </c>
      <c r="AU91" s="267" t="s">
        <v>77</v>
      </c>
      <c r="AV91" s="267" t="s">
        <v>77</v>
      </c>
      <c r="AW91" s="250"/>
      <c r="AX91" s="273" t="s">
        <v>77</v>
      </c>
      <c r="AY91" s="273" t="s">
        <v>77</v>
      </c>
    </row>
    <row r="92" spans="1:51" ht="12.75">
      <c r="A92" s="265">
        <v>2008</v>
      </c>
      <c r="B92" s="146" t="s">
        <v>76</v>
      </c>
      <c r="C92" s="132">
        <v>3.85</v>
      </c>
      <c r="D92" s="132">
        <v>2.93</v>
      </c>
      <c r="E92" s="132">
        <v>2.06</v>
      </c>
      <c r="F92" s="132">
        <v>2.2</v>
      </c>
      <c r="G92" s="266" t="s">
        <v>77</v>
      </c>
      <c r="H92" s="132">
        <v>3.3</v>
      </c>
      <c r="I92" s="267" t="s">
        <v>77</v>
      </c>
      <c r="J92" s="133">
        <v>477</v>
      </c>
      <c r="K92" s="133">
        <v>419.7</v>
      </c>
      <c r="L92" s="133">
        <v>361</v>
      </c>
      <c r="M92" s="268" t="s">
        <v>77</v>
      </c>
      <c r="N92" s="268" t="s">
        <v>77</v>
      </c>
      <c r="O92" s="133">
        <v>396.7</v>
      </c>
      <c r="P92" s="269" t="s">
        <v>77</v>
      </c>
      <c r="Q92" s="133">
        <v>481.7</v>
      </c>
      <c r="R92" s="267" t="s">
        <v>77</v>
      </c>
      <c r="S92" s="148">
        <v>621.9</v>
      </c>
      <c r="T92" s="148">
        <v>568.7</v>
      </c>
      <c r="U92" s="148">
        <v>528.6</v>
      </c>
      <c r="V92" s="148">
        <v>537</v>
      </c>
      <c r="W92" s="269" t="s">
        <v>77</v>
      </c>
      <c r="X92" s="277">
        <v>565.68</v>
      </c>
      <c r="Y92" s="267" t="s">
        <v>77</v>
      </c>
      <c r="Z92" s="275">
        <v>9.99</v>
      </c>
      <c r="AA92" s="275">
        <v>9.65</v>
      </c>
      <c r="AB92" s="275">
        <v>8.03</v>
      </c>
      <c r="AC92" s="275">
        <v>6.66</v>
      </c>
      <c r="AD92" s="275">
        <v>9.09</v>
      </c>
      <c r="AE92" s="275">
        <v>8.55</v>
      </c>
      <c r="AF92" s="274">
        <v>6.35</v>
      </c>
      <c r="AG92" s="274">
        <v>9.89</v>
      </c>
      <c r="AH92" s="335">
        <v>13.83</v>
      </c>
      <c r="AI92" s="270">
        <v>3.487</v>
      </c>
      <c r="AJ92" s="270">
        <v>2.766</v>
      </c>
      <c r="AK92" s="270">
        <v>2.368</v>
      </c>
      <c r="AL92" s="134">
        <v>2.444</v>
      </c>
      <c r="AM92" s="270">
        <v>2.534</v>
      </c>
      <c r="AN92" s="270">
        <v>2.363</v>
      </c>
      <c r="AO92" s="267" t="s">
        <v>77</v>
      </c>
      <c r="AP92" s="271">
        <v>1.975</v>
      </c>
      <c r="AQ92" s="270">
        <v>2.78</v>
      </c>
      <c r="AR92" s="271">
        <v>4.088</v>
      </c>
      <c r="AS92" s="272" t="s">
        <v>77</v>
      </c>
      <c r="AT92" s="267" t="s">
        <v>77</v>
      </c>
      <c r="AU92" s="267" t="s">
        <v>77</v>
      </c>
      <c r="AV92" s="267" t="s">
        <v>77</v>
      </c>
      <c r="AW92" s="250"/>
      <c r="AX92" s="273" t="s">
        <v>77</v>
      </c>
      <c r="AY92" s="273" t="s">
        <v>77</v>
      </c>
    </row>
    <row r="93" spans="1:51" ht="12.75">
      <c r="A93" s="265">
        <v>2009</v>
      </c>
      <c r="B93" s="146" t="s">
        <v>80</v>
      </c>
      <c r="C93" s="132">
        <v>4.13</v>
      </c>
      <c r="D93" s="132">
        <v>3</v>
      </c>
      <c r="E93" s="132">
        <v>2.17</v>
      </c>
      <c r="F93" s="132">
        <v>2.32</v>
      </c>
      <c r="G93" s="266" t="s">
        <v>77</v>
      </c>
      <c r="H93" s="132">
        <v>3.55</v>
      </c>
      <c r="I93" s="267" t="s">
        <v>77</v>
      </c>
      <c r="J93" s="133">
        <v>400</v>
      </c>
      <c r="K93" s="133">
        <v>325.1</v>
      </c>
      <c r="L93" s="133">
        <v>330.2</v>
      </c>
      <c r="M93" s="268" t="s">
        <v>77</v>
      </c>
      <c r="N93" s="268" t="s">
        <v>77</v>
      </c>
      <c r="O93" s="133">
        <v>337.6</v>
      </c>
      <c r="P93" s="269" t="s">
        <v>77</v>
      </c>
      <c r="Q93" s="133">
        <v>350.9</v>
      </c>
      <c r="R93" s="267" t="s">
        <v>77</v>
      </c>
      <c r="S93" s="148">
        <v>486.5</v>
      </c>
      <c r="T93" s="148">
        <v>489.9</v>
      </c>
      <c r="U93" s="148">
        <v>478.9</v>
      </c>
      <c r="V93" s="148">
        <v>480.7</v>
      </c>
      <c r="W93" s="269" t="s">
        <v>77</v>
      </c>
      <c r="X93" s="277">
        <v>473.02</v>
      </c>
      <c r="Y93" s="267" t="s">
        <v>77</v>
      </c>
      <c r="Z93" s="275">
        <v>10.07</v>
      </c>
      <c r="AA93" s="275">
        <v>9.45</v>
      </c>
      <c r="AB93" s="275">
        <v>7.43</v>
      </c>
      <c r="AC93" s="275">
        <v>5.61</v>
      </c>
      <c r="AD93" s="275">
        <v>8.85</v>
      </c>
      <c r="AE93" s="275">
        <v>8.1</v>
      </c>
      <c r="AF93" s="274">
        <v>6.43</v>
      </c>
      <c r="AG93" s="274">
        <v>9.88</v>
      </c>
      <c r="AH93" s="335">
        <v>12.77</v>
      </c>
      <c r="AI93" s="270">
        <v>3.109</v>
      </c>
      <c r="AJ93" s="270">
        <v>2.751</v>
      </c>
      <c r="AK93" s="270">
        <v>2.309</v>
      </c>
      <c r="AL93" s="134">
        <v>2.398</v>
      </c>
      <c r="AM93" s="270">
        <v>2.438</v>
      </c>
      <c r="AN93" s="270">
        <v>2.343</v>
      </c>
      <c r="AO93" s="267" t="s">
        <v>77</v>
      </c>
      <c r="AP93" s="271">
        <v>1.91</v>
      </c>
      <c r="AQ93" s="270">
        <v>2.863</v>
      </c>
      <c r="AR93" s="271">
        <v>4.561</v>
      </c>
      <c r="AS93" s="272" t="s">
        <v>77</v>
      </c>
      <c r="AT93" s="267" t="s">
        <v>77</v>
      </c>
      <c r="AU93" s="267" t="s">
        <v>77</v>
      </c>
      <c r="AV93" s="267" t="s">
        <v>77</v>
      </c>
      <c r="AW93" s="250"/>
      <c r="AX93" s="273" t="s">
        <v>77</v>
      </c>
      <c r="AY93" s="273" t="s">
        <v>77</v>
      </c>
    </row>
    <row r="94" spans="1:51" ht="12.75">
      <c r="A94" s="265">
        <v>2009</v>
      </c>
      <c r="B94" s="146" t="s">
        <v>74</v>
      </c>
      <c r="C94" s="132">
        <v>4.17</v>
      </c>
      <c r="D94" s="132">
        <v>2.91</v>
      </c>
      <c r="E94" s="132">
        <v>2.08</v>
      </c>
      <c r="F94" s="132">
        <v>2.23</v>
      </c>
      <c r="G94" s="266" t="s">
        <v>77</v>
      </c>
      <c r="H94" s="132">
        <v>3.54</v>
      </c>
      <c r="I94" s="267" t="s">
        <v>77</v>
      </c>
      <c r="J94" s="133">
        <v>426.1</v>
      </c>
      <c r="K94" s="133">
        <v>351.7</v>
      </c>
      <c r="L94" s="133">
        <v>364.4</v>
      </c>
      <c r="M94" s="268" t="s">
        <v>77</v>
      </c>
      <c r="N94" s="268" t="s">
        <v>77</v>
      </c>
      <c r="O94" s="133">
        <v>368</v>
      </c>
      <c r="P94" s="269" t="s">
        <v>77</v>
      </c>
      <c r="Q94" s="133">
        <v>374.1</v>
      </c>
      <c r="R94" s="267" t="s">
        <v>77</v>
      </c>
      <c r="S94" s="148">
        <v>459.1</v>
      </c>
      <c r="T94" s="148">
        <v>490.1</v>
      </c>
      <c r="U94" s="148">
        <v>464.3</v>
      </c>
      <c r="V94" s="148">
        <v>467.9</v>
      </c>
      <c r="W94" s="269" t="s">
        <v>77</v>
      </c>
      <c r="X94" s="277">
        <v>475.76</v>
      </c>
      <c r="Y94" s="267" t="s">
        <v>77</v>
      </c>
      <c r="Z94" s="275">
        <v>9.82</v>
      </c>
      <c r="AA94" s="275">
        <v>8.8</v>
      </c>
      <c r="AB94" s="275">
        <v>6.22</v>
      </c>
      <c r="AC94" s="275">
        <v>4.8</v>
      </c>
      <c r="AD94" s="275">
        <v>7.32</v>
      </c>
      <c r="AE94" s="275">
        <v>7.08</v>
      </c>
      <c r="AF94" s="274">
        <v>6.01</v>
      </c>
      <c r="AG94" s="274">
        <v>9.26</v>
      </c>
      <c r="AH94" s="335">
        <v>13.01</v>
      </c>
      <c r="AI94" s="270">
        <v>3.008</v>
      </c>
      <c r="AJ94" s="270">
        <v>2.489</v>
      </c>
      <c r="AK94" s="270">
        <v>1.705</v>
      </c>
      <c r="AL94" s="134">
        <v>1.818</v>
      </c>
      <c r="AM94" s="270">
        <v>1.934</v>
      </c>
      <c r="AN94" s="270">
        <v>1.691</v>
      </c>
      <c r="AO94" s="267" t="s">
        <v>77</v>
      </c>
      <c r="AP94" s="271">
        <v>1.438</v>
      </c>
      <c r="AQ94" s="270">
        <v>2.632</v>
      </c>
      <c r="AR94" s="271">
        <v>4.629</v>
      </c>
      <c r="AS94" s="272" t="s">
        <v>77</v>
      </c>
      <c r="AT94" s="267" t="s">
        <v>77</v>
      </c>
      <c r="AU94" s="267" t="s">
        <v>77</v>
      </c>
      <c r="AV94" s="267" t="s">
        <v>77</v>
      </c>
      <c r="AW94" s="250"/>
      <c r="AX94" s="273" t="s">
        <v>77</v>
      </c>
      <c r="AY94" s="273" t="s">
        <v>77</v>
      </c>
    </row>
    <row r="95" spans="1:51" ht="12.75">
      <c r="A95" s="265">
        <v>2009</v>
      </c>
      <c r="B95" s="146" t="s">
        <v>75</v>
      </c>
      <c r="C95" s="132">
        <v>4.57</v>
      </c>
      <c r="D95" s="132">
        <v>2.97</v>
      </c>
      <c r="E95" s="132">
        <v>1.92</v>
      </c>
      <c r="F95" s="132">
        <v>2.1</v>
      </c>
      <c r="G95" s="266" t="s">
        <v>77</v>
      </c>
      <c r="H95" s="132">
        <v>3.92</v>
      </c>
      <c r="I95" s="267" t="s">
        <v>77</v>
      </c>
      <c r="J95" s="133">
        <v>411.3</v>
      </c>
      <c r="K95" s="133">
        <v>391.3</v>
      </c>
      <c r="L95" s="133">
        <v>388.1</v>
      </c>
      <c r="M95" s="268" t="s">
        <v>77</v>
      </c>
      <c r="N95" s="268" t="s">
        <v>77</v>
      </c>
      <c r="O95" s="133">
        <v>392.3</v>
      </c>
      <c r="P95" s="269" t="s">
        <v>77</v>
      </c>
      <c r="Q95" s="133">
        <v>387.4</v>
      </c>
      <c r="R95" s="267" t="s">
        <v>77</v>
      </c>
      <c r="S95" s="148">
        <v>517.9</v>
      </c>
      <c r="T95" s="148">
        <v>507.2</v>
      </c>
      <c r="U95" s="148">
        <v>475.5</v>
      </c>
      <c r="V95" s="148">
        <v>481.4</v>
      </c>
      <c r="W95" s="269" t="s">
        <v>77</v>
      </c>
      <c r="X95" s="148">
        <v>501.15</v>
      </c>
      <c r="Y95" s="267" t="s">
        <v>77</v>
      </c>
      <c r="Z95" s="275">
        <v>9.76</v>
      </c>
      <c r="AA95" s="275">
        <v>8.73</v>
      </c>
      <c r="AB95" s="275">
        <v>6.17</v>
      </c>
      <c r="AC95" s="275">
        <v>4.84</v>
      </c>
      <c r="AD95" s="275">
        <v>7.2</v>
      </c>
      <c r="AE95" s="275">
        <v>7.02</v>
      </c>
      <c r="AF95" s="275">
        <v>5.98</v>
      </c>
      <c r="AG95" s="275">
        <v>9.37</v>
      </c>
      <c r="AH95" s="335">
        <v>12.65</v>
      </c>
      <c r="AI95" s="270">
        <v>2.884</v>
      </c>
      <c r="AJ95" s="270">
        <v>2.47</v>
      </c>
      <c r="AK95" s="270">
        <v>1.507</v>
      </c>
      <c r="AL95" s="270">
        <v>1.59</v>
      </c>
      <c r="AM95" s="270">
        <v>1.63</v>
      </c>
      <c r="AN95" s="270">
        <v>1.558</v>
      </c>
      <c r="AO95" s="267" t="s">
        <v>77</v>
      </c>
      <c r="AP95" s="271">
        <v>1.375</v>
      </c>
      <c r="AQ95" s="271">
        <v>2.546</v>
      </c>
      <c r="AR95" s="271">
        <v>5.229</v>
      </c>
      <c r="AS95" s="272" t="s">
        <v>77</v>
      </c>
      <c r="AT95" s="267" t="s">
        <v>77</v>
      </c>
      <c r="AU95" s="267" t="s">
        <v>77</v>
      </c>
      <c r="AV95" s="267" t="s">
        <v>77</v>
      </c>
      <c r="AW95" s="250"/>
      <c r="AX95" s="273" t="s">
        <v>77</v>
      </c>
      <c r="AY95" s="273" t="s">
        <v>77</v>
      </c>
    </row>
    <row r="96" spans="1:51" ht="12.75">
      <c r="A96" s="265">
        <v>2009</v>
      </c>
      <c r="B96" s="146" t="s">
        <v>76</v>
      </c>
      <c r="C96" s="132">
        <v>4.6</v>
      </c>
      <c r="D96" s="132">
        <v>3.11</v>
      </c>
      <c r="E96" s="132">
        <v>2.11</v>
      </c>
      <c r="F96" s="132">
        <v>2.29</v>
      </c>
      <c r="G96" s="266" t="s">
        <v>77</v>
      </c>
      <c r="H96" s="132">
        <v>3.83</v>
      </c>
      <c r="I96" s="267" t="s">
        <v>77</v>
      </c>
      <c r="J96" s="133">
        <v>454.7</v>
      </c>
      <c r="K96" s="133">
        <v>428.8</v>
      </c>
      <c r="L96" s="133">
        <v>433.2</v>
      </c>
      <c r="M96" s="268" t="s">
        <v>77</v>
      </c>
      <c r="N96" s="268" t="s">
        <v>77</v>
      </c>
      <c r="O96" s="133">
        <v>434.5</v>
      </c>
      <c r="P96" s="269" t="s">
        <v>77</v>
      </c>
      <c r="Q96" s="133">
        <v>440.3</v>
      </c>
      <c r="R96" s="267" t="s">
        <v>77</v>
      </c>
      <c r="S96" s="148">
        <v>581.4</v>
      </c>
      <c r="T96" s="148">
        <v>539.8</v>
      </c>
      <c r="U96" s="148">
        <v>508.9</v>
      </c>
      <c r="V96" s="148">
        <v>515.3</v>
      </c>
      <c r="W96" s="269" t="s">
        <v>77</v>
      </c>
      <c r="X96" s="148">
        <v>537.88</v>
      </c>
      <c r="Y96" s="267" t="s">
        <v>77</v>
      </c>
      <c r="Z96" s="275">
        <v>9.53</v>
      </c>
      <c r="AA96" s="275">
        <v>8.2</v>
      </c>
      <c r="AB96" s="275">
        <v>6.14</v>
      </c>
      <c r="AC96" s="275">
        <v>5.12</v>
      </c>
      <c r="AD96" s="275">
        <v>6.92</v>
      </c>
      <c r="AE96" s="275">
        <v>6.85</v>
      </c>
      <c r="AF96" s="275">
        <v>6.15</v>
      </c>
      <c r="AG96" s="275">
        <v>8.48</v>
      </c>
      <c r="AH96" s="335">
        <v>12.44</v>
      </c>
      <c r="AI96" s="270">
        <v>2.634</v>
      </c>
      <c r="AJ96" s="270">
        <v>2.389</v>
      </c>
      <c r="AK96" s="270">
        <v>1.632</v>
      </c>
      <c r="AL96" s="270">
        <v>1.738</v>
      </c>
      <c r="AM96" s="270">
        <v>1.797</v>
      </c>
      <c r="AN96" s="270">
        <v>1.685</v>
      </c>
      <c r="AO96" s="267" t="s">
        <v>77</v>
      </c>
      <c r="AP96" s="271">
        <v>1.407</v>
      </c>
      <c r="AQ96" s="271">
        <v>2.468</v>
      </c>
      <c r="AR96" s="271">
        <v>4.593</v>
      </c>
      <c r="AS96" s="272" t="s">
        <v>77</v>
      </c>
      <c r="AT96" s="267" t="s">
        <v>77</v>
      </c>
      <c r="AU96" s="267" t="s">
        <v>77</v>
      </c>
      <c r="AV96" s="267" t="s">
        <v>77</v>
      </c>
      <c r="AW96" s="250"/>
      <c r="AX96" s="273" t="s">
        <v>77</v>
      </c>
      <c r="AY96" s="273" t="s">
        <v>77</v>
      </c>
    </row>
    <row r="97" spans="1:51" ht="12.75">
      <c r="A97" s="265">
        <v>2010</v>
      </c>
      <c r="B97" s="146" t="s">
        <v>80</v>
      </c>
      <c r="C97" s="266" t="s">
        <v>77</v>
      </c>
      <c r="D97" s="266" t="s">
        <v>77</v>
      </c>
      <c r="E97" s="132">
        <v>2.14</v>
      </c>
      <c r="F97" s="132">
        <v>2.38</v>
      </c>
      <c r="G97" s="266" t="s">
        <v>77</v>
      </c>
      <c r="H97" s="266" t="s">
        <v>77</v>
      </c>
      <c r="I97" s="267" t="s">
        <v>77</v>
      </c>
      <c r="J97" s="133">
        <v>491.2</v>
      </c>
      <c r="K97" s="133">
        <v>456.4</v>
      </c>
      <c r="L97" s="133">
        <v>443.3</v>
      </c>
      <c r="M97" s="268" t="s">
        <v>77</v>
      </c>
      <c r="N97" s="268" t="s">
        <v>77</v>
      </c>
      <c r="O97" s="133">
        <v>454.1</v>
      </c>
      <c r="P97" s="269" t="s">
        <v>77</v>
      </c>
      <c r="Q97" s="133">
        <v>468.5</v>
      </c>
      <c r="R97" s="267" t="s">
        <v>77</v>
      </c>
      <c r="S97" s="148">
        <v>580.8</v>
      </c>
      <c r="T97" s="148">
        <v>590.1</v>
      </c>
      <c r="U97" s="148">
        <v>563.1</v>
      </c>
      <c r="V97" s="148">
        <v>567.6</v>
      </c>
      <c r="W97" s="269" t="s">
        <v>77</v>
      </c>
      <c r="X97" s="148">
        <v>578.15</v>
      </c>
      <c r="Y97" s="267" t="s">
        <v>77</v>
      </c>
      <c r="Z97" s="275">
        <v>8.86</v>
      </c>
      <c r="AA97" s="275">
        <v>7.59</v>
      </c>
      <c r="AB97" s="275">
        <v>6.1</v>
      </c>
      <c r="AC97" s="275">
        <v>5.35</v>
      </c>
      <c r="AD97" s="275">
        <v>6.68</v>
      </c>
      <c r="AE97" s="275">
        <v>6.64</v>
      </c>
      <c r="AF97" s="275">
        <v>6.12</v>
      </c>
      <c r="AG97" s="275">
        <v>7.91</v>
      </c>
      <c r="AH97" s="335">
        <v>11.28</v>
      </c>
      <c r="AI97" s="270">
        <v>2.724</v>
      </c>
      <c r="AJ97" s="270">
        <v>2.255</v>
      </c>
      <c r="AK97" s="270">
        <v>1.658</v>
      </c>
      <c r="AL97" s="270">
        <v>1.778</v>
      </c>
      <c r="AM97" s="270">
        <v>1.87</v>
      </c>
      <c r="AN97" s="270">
        <v>1.668</v>
      </c>
      <c r="AO97" s="267" t="s">
        <v>77</v>
      </c>
      <c r="AP97" s="271">
        <v>1.492</v>
      </c>
      <c r="AQ97" s="271">
        <v>2.237</v>
      </c>
      <c r="AR97" s="271">
        <v>4.148</v>
      </c>
      <c r="AS97" s="272" t="s">
        <v>77</v>
      </c>
      <c r="AT97" s="267" t="s">
        <v>77</v>
      </c>
      <c r="AU97" s="267" t="s">
        <v>77</v>
      </c>
      <c r="AV97" s="267" t="s">
        <v>77</v>
      </c>
      <c r="AW97" s="250"/>
      <c r="AX97" s="273" t="s">
        <v>77</v>
      </c>
      <c r="AY97" s="273" t="s">
        <v>77</v>
      </c>
    </row>
    <row r="98" spans="1:51" ht="12.75">
      <c r="A98" s="265">
        <v>2010</v>
      </c>
      <c r="B98" s="146" t="s">
        <v>74</v>
      </c>
      <c r="C98" s="266" t="s">
        <v>77</v>
      </c>
      <c r="D98" s="266" t="s">
        <v>77</v>
      </c>
      <c r="E98" s="132">
        <v>2.4</v>
      </c>
      <c r="F98" s="132">
        <v>2.61</v>
      </c>
      <c r="G98" s="266" t="s">
        <v>77</v>
      </c>
      <c r="H98" s="266" t="s">
        <v>77</v>
      </c>
      <c r="I98" s="267" t="s">
        <v>77</v>
      </c>
      <c r="J98" s="133">
        <v>526.6</v>
      </c>
      <c r="K98" s="133">
        <v>468.9</v>
      </c>
      <c r="L98" s="133">
        <v>471.7</v>
      </c>
      <c r="M98" s="268" t="s">
        <v>77</v>
      </c>
      <c r="N98" s="268" t="s">
        <v>77</v>
      </c>
      <c r="O98" s="133">
        <v>477.9</v>
      </c>
      <c r="P98" s="269" t="s">
        <v>77</v>
      </c>
      <c r="Q98" s="133">
        <v>495.4</v>
      </c>
      <c r="R98" s="267" t="s">
        <v>77</v>
      </c>
      <c r="S98" s="148">
        <v>625.1</v>
      </c>
      <c r="T98" s="148">
        <v>636.9</v>
      </c>
      <c r="U98" s="148">
        <v>583.2</v>
      </c>
      <c r="V98" s="148">
        <v>592.3</v>
      </c>
      <c r="W98" s="269" t="s">
        <v>77</v>
      </c>
      <c r="X98" s="148">
        <v>621.23</v>
      </c>
      <c r="Y98" s="267" t="s">
        <v>77</v>
      </c>
      <c r="Z98" s="275">
        <v>8.93</v>
      </c>
      <c r="AA98" s="275">
        <v>7.44</v>
      </c>
      <c r="AB98" s="275">
        <v>5.63</v>
      </c>
      <c r="AC98" s="275">
        <v>4.81</v>
      </c>
      <c r="AD98" s="275">
        <v>6.26</v>
      </c>
      <c r="AE98" s="275">
        <v>6.27</v>
      </c>
      <c r="AF98" s="275">
        <v>5.82</v>
      </c>
      <c r="AG98" s="275">
        <v>7.69</v>
      </c>
      <c r="AH98" s="335">
        <v>11.11</v>
      </c>
      <c r="AI98" s="270">
        <v>2.845</v>
      </c>
      <c r="AJ98" s="270">
        <v>2.22</v>
      </c>
      <c r="AK98" s="270">
        <v>1.479</v>
      </c>
      <c r="AL98" s="270">
        <v>1.59</v>
      </c>
      <c r="AM98" s="270">
        <v>1.703</v>
      </c>
      <c r="AN98" s="270">
        <v>1.467</v>
      </c>
      <c r="AO98" s="267" t="s">
        <v>77</v>
      </c>
      <c r="AP98" s="271">
        <v>1.427</v>
      </c>
      <c r="AQ98" s="271">
        <v>2.28</v>
      </c>
      <c r="AR98" s="271">
        <v>4.088</v>
      </c>
      <c r="AS98" s="272" t="s">
        <v>77</v>
      </c>
      <c r="AT98" s="267" t="s">
        <v>77</v>
      </c>
      <c r="AU98" s="267" t="s">
        <v>77</v>
      </c>
      <c r="AV98" s="267" t="s">
        <v>77</v>
      </c>
      <c r="AW98" s="250"/>
      <c r="AX98" s="273" t="s">
        <v>77</v>
      </c>
      <c r="AY98" s="273" t="s">
        <v>77</v>
      </c>
    </row>
    <row r="99" spans="1:51" ht="12.75">
      <c r="A99" s="265">
        <v>2010</v>
      </c>
      <c r="B99" s="146" t="s">
        <v>75</v>
      </c>
      <c r="C99" s="266" t="s">
        <v>77</v>
      </c>
      <c r="D99" s="266" t="s">
        <v>77</v>
      </c>
      <c r="E99" s="132">
        <v>2.38</v>
      </c>
      <c r="F99" s="132">
        <v>2.6</v>
      </c>
      <c r="G99" s="266" t="s">
        <v>77</v>
      </c>
      <c r="H99" s="266" t="s">
        <v>77</v>
      </c>
      <c r="I99" s="267" t="s">
        <v>77</v>
      </c>
      <c r="J99" s="133">
        <v>514.1</v>
      </c>
      <c r="K99" s="133">
        <v>450.3</v>
      </c>
      <c r="L99" s="133">
        <v>468.1</v>
      </c>
      <c r="M99" s="268" t="s">
        <v>77</v>
      </c>
      <c r="N99" s="268" t="s">
        <v>77</v>
      </c>
      <c r="O99" s="133">
        <v>467.9</v>
      </c>
      <c r="P99" s="269" t="s">
        <v>77</v>
      </c>
      <c r="Q99" s="133">
        <v>494.3</v>
      </c>
      <c r="R99" s="267" t="s">
        <v>77</v>
      </c>
      <c r="S99" s="148">
        <v>605.1</v>
      </c>
      <c r="T99" s="148">
        <v>595.8</v>
      </c>
      <c r="U99" s="148">
        <v>568.5</v>
      </c>
      <c r="V99" s="148">
        <v>573.5</v>
      </c>
      <c r="W99" s="269" t="s">
        <v>77</v>
      </c>
      <c r="X99" s="148">
        <v>593.67</v>
      </c>
      <c r="Y99" s="267" t="s">
        <v>77</v>
      </c>
      <c r="Z99" s="275">
        <v>8.7</v>
      </c>
      <c r="AA99" s="275">
        <v>7.42</v>
      </c>
      <c r="AB99" s="275">
        <v>5.82</v>
      </c>
      <c r="AC99" s="275">
        <v>5</v>
      </c>
      <c r="AD99" s="275">
        <v>6.45</v>
      </c>
      <c r="AE99" s="275">
        <v>6.39</v>
      </c>
      <c r="AF99" s="275">
        <v>6.05</v>
      </c>
      <c r="AG99" s="275">
        <v>7.75</v>
      </c>
      <c r="AH99" s="335">
        <v>10.56</v>
      </c>
      <c r="AI99" s="270">
        <v>2.977</v>
      </c>
      <c r="AJ99" s="270">
        <v>2.287</v>
      </c>
      <c r="AK99" s="270">
        <v>1.56</v>
      </c>
      <c r="AL99" s="270">
        <v>1.63</v>
      </c>
      <c r="AM99" s="270">
        <v>1.747</v>
      </c>
      <c r="AN99" s="270">
        <v>1.536</v>
      </c>
      <c r="AO99" s="267" t="s">
        <v>77</v>
      </c>
      <c r="AP99" s="271">
        <v>1.51</v>
      </c>
      <c r="AQ99" s="271">
        <v>2.337</v>
      </c>
      <c r="AR99" s="271">
        <v>4.717</v>
      </c>
      <c r="AS99" s="272" t="s">
        <v>77</v>
      </c>
      <c r="AT99" s="267" t="s">
        <v>77</v>
      </c>
      <c r="AU99" s="267" t="s">
        <v>77</v>
      </c>
      <c r="AV99" s="267" t="s">
        <v>77</v>
      </c>
      <c r="AW99" s="250"/>
      <c r="AX99" s="273" t="s">
        <v>77</v>
      </c>
      <c r="AY99" s="273" t="s">
        <v>77</v>
      </c>
    </row>
    <row r="100" spans="1:51" ht="13.5" customHeight="1">
      <c r="A100" s="265">
        <v>2010</v>
      </c>
      <c r="B100" s="146" t="s">
        <v>76</v>
      </c>
      <c r="C100" s="266" t="s">
        <v>77</v>
      </c>
      <c r="D100" s="266" t="s">
        <v>77</v>
      </c>
      <c r="E100" s="132">
        <v>2.53</v>
      </c>
      <c r="F100" s="132">
        <v>2.74</v>
      </c>
      <c r="G100" s="266" t="s">
        <v>77</v>
      </c>
      <c r="H100" s="266" t="s">
        <v>77</v>
      </c>
      <c r="I100" s="267" t="s">
        <v>77</v>
      </c>
      <c r="J100" s="133">
        <v>510.5</v>
      </c>
      <c r="K100" s="133">
        <v>468.3</v>
      </c>
      <c r="L100" s="133">
        <v>494.1</v>
      </c>
      <c r="M100" s="268" t="s">
        <v>77</v>
      </c>
      <c r="N100" s="268" t="s">
        <v>77</v>
      </c>
      <c r="O100" s="133">
        <v>487.2</v>
      </c>
      <c r="P100" s="269" t="s">
        <v>77</v>
      </c>
      <c r="Q100" s="133">
        <v>492.1</v>
      </c>
      <c r="R100" s="267" t="s">
        <v>77</v>
      </c>
      <c r="S100" s="148">
        <v>659.8</v>
      </c>
      <c r="T100" s="148">
        <v>662.2</v>
      </c>
      <c r="U100" s="148">
        <v>639.1</v>
      </c>
      <c r="V100" s="148">
        <v>643.1</v>
      </c>
      <c r="W100" s="269" t="s">
        <v>77</v>
      </c>
      <c r="X100" s="148">
        <v>652.09</v>
      </c>
      <c r="Y100" s="267" t="s">
        <v>77</v>
      </c>
      <c r="Z100" s="275">
        <v>8.69</v>
      </c>
      <c r="AA100" s="275">
        <v>7.48</v>
      </c>
      <c r="AB100" s="275">
        <v>6.31</v>
      </c>
      <c r="AC100" s="275">
        <v>5.55</v>
      </c>
      <c r="AD100" s="275">
        <v>6.9</v>
      </c>
      <c r="AE100" s="275">
        <v>6.74</v>
      </c>
      <c r="AF100" s="275">
        <v>6.44</v>
      </c>
      <c r="AG100" s="275">
        <v>7.62</v>
      </c>
      <c r="AH100" s="335">
        <v>10.21</v>
      </c>
      <c r="AI100" s="270">
        <v>2.763</v>
      </c>
      <c r="AJ100" s="270">
        <v>2.241</v>
      </c>
      <c r="AK100" s="270">
        <v>1.822</v>
      </c>
      <c r="AL100" s="270">
        <v>1.894</v>
      </c>
      <c r="AM100" s="270">
        <v>2.016</v>
      </c>
      <c r="AN100" s="270">
        <v>1.783</v>
      </c>
      <c r="AO100" s="267" t="s">
        <v>77</v>
      </c>
      <c r="AP100" s="271">
        <v>1.748</v>
      </c>
      <c r="AQ100" s="271">
        <v>2.297</v>
      </c>
      <c r="AR100" s="271">
        <v>4.145</v>
      </c>
      <c r="AS100" s="272" t="s">
        <v>77</v>
      </c>
      <c r="AT100" s="267" t="s">
        <v>77</v>
      </c>
      <c r="AU100" s="267" t="s">
        <v>77</v>
      </c>
      <c r="AV100" s="267" t="s">
        <v>77</v>
      </c>
      <c r="AW100" s="250"/>
      <c r="AX100" s="273" t="s">
        <v>77</v>
      </c>
      <c r="AY100" s="273" t="s">
        <v>77</v>
      </c>
    </row>
    <row r="101" spans="1:51" ht="12.75">
      <c r="A101" s="265">
        <v>2011</v>
      </c>
      <c r="B101" s="146" t="s">
        <v>80</v>
      </c>
      <c r="C101" s="266" t="s">
        <v>77</v>
      </c>
      <c r="D101" s="266" t="s">
        <v>77</v>
      </c>
      <c r="E101" s="132">
        <v>2.51</v>
      </c>
      <c r="F101" s="132">
        <v>2.71</v>
      </c>
      <c r="G101" s="266" t="s">
        <v>77</v>
      </c>
      <c r="H101" s="266" t="s">
        <v>77</v>
      </c>
      <c r="I101" s="267" t="s">
        <v>77</v>
      </c>
      <c r="J101" s="133">
        <v>597.2</v>
      </c>
      <c r="K101" s="133">
        <v>498.6</v>
      </c>
      <c r="L101" s="133">
        <v>541</v>
      </c>
      <c r="M101" s="268" t="s">
        <v>77</v>
      </c>
      <c r="N101" s="268" t="s">
        <v>77</v>
      </c>
      <c r="O101" s="133">
        <v>533.6</v>
      </c>
      <c r="P101" s="269" t="s">
        <v>77</v>
      </c>
      <c r="Q101" s="133">
        <v>556.9</v>
      </c>
      <c r="R101" s="267" t="s">
        <v>77</v>
      </c>
      <c r="S101" s="148">
        <v>740.3</v>
      </c>
      <c r="T101" s="148">
        <v>743.9</v>
      </c>
      <c r="U101" s="148">
        <v>701.8</v>
      </c>
      <c r="V101" s="148">
        <v>709.1</v>
      </c>
      <c r="W101" s="269" t="s">
        <v>77</v>
      </c>
      <c r="X101" s="148">
        <v>743.8</v>
      </c>
      <c r="Y101" s="267" t="s">
        <v>77</v>
      </c>
      <c r="Z101" s="275">
        <v>8.08</v>
      </c>
      <c r="AA101" s="275">
        <v>7.6</v>
      </c>
      <c r="AB101" s="275">
        <v>6.35</v>
      </c>
      <c r="AC101" s="275">
        <v>5.67</v>
      </c>
      <c r="AD101" s="275">
        <v>6.88</v>
      </c>
      <c r="AE101" s="275">
        <v>6.77</v>
      </c>
      <c r="AF101" s="275">
        <v>6.49</v>
      </c>
      <c r="AG101" s="275">
        <v>7.66</v>
      </c>
      <c r="AH101" s="335">
        <v>9.32</v>
      </c>
      <c r="AI101" s="270">
        <v>2.658</v>
      </c>
      <c r="AJ101" s="270">
        <v>2.261</v>
      </c>
      <c r="AK101" s="270">
        <v>1.963</v>
      </c>
      <c r="AL101" s="270">
        <v>2.03</v>
      </c>
      <c r="AM101" s="270">
        <v>2.129</v>
      </c>
      <c r="AN101" s="270">
        <v>1.925</v>
      </c>
      <c r="AO101" s="267" t="s">
        <v>77</v>
      </c>
      <c r="AP101" s="271">
        <v>1.872</v>
      </c>
      <c r="AQ101" s="271">
        <v>2.293</v>
      </c>
      <c r="AR101" s="271">
        <v>3.992</v>
      </c>
      <c r="AS101" s="272" t="s">
        <v>77</v>
      </c>
      <c r="AT101" s="267" t="s">
        <v>77</v>
      </c>
      <c r="AU101" s="267" t="s">
        <v>77</v>
      </c>
      <c r="AV101" s="267" t="s">
        <v>77</v>
      </c>
      <c r="AW101" s="250"/>
      <c r="AX101" s="273" t="s">
        <v>77</v>
      </c>
      <c r="AY101" s="273" t="s">
        <v>77</v>
      </c>
    </row>
    <row r="102" spans="1:51" ht="12.75">
      <c r="A102" s="265">
        <v>2011</v>
      </c>
      <c r="B102" s="146" t="s">
        <v>74</v>
      </c>
      <c r="C102" s="266" t="s">
        <v>77</v>
      </c>
      <c r="D102" s="266" t="s">
        <v>77</v>
      </c>
      <c r="E102" s="132">
        <v>2.7</v>
      </c>
      <c r="F102" s="132">
        <v>2.97</v>
      </c>
      <c r="G102" s="266" t="s">
        <v>77</v>
      </c>
      <c r="H102" s="266" t="s">
        <v>77</v>
      </c>
      <c r="I102" s="267" t="s">
        <v>77</v>
      </c>
      <c r="J102" s="133">
        <v>632.9</v>
      </c>
      <c r="K102" s="133">
        <v>540</v>
      </c>
      <c r="L102" s="133">
        <v>604.6</v>
      </c>
      <c r="M102" s="268" t="s">
        <v>77</v>
      </c>
      <c r="N102" s="268" t="s">
        <v>77</v>
      </c>
      <c r="O102" s="133">
        <v>585.7</v>
      </c>
      <c r="P102" s="269" t="s">
        <v>77</v>
      </c>
      <c r="Q102" s="133">
        <v>597.4</v>
      </c>
      <c r="R102" s="267" t="s">
        <v>77</v>
      </c>
      <c r="S102" s="148">
        <v>798.8</v>
      </c>
      <c r="T102" s="148">
        <v>763.1</v>
      </c>
      <c r="U102" s="148">
        <v>749.2</v>
      </c>
      <c r="V102" s="148">
        <v>752.6</v>
      </c>
      <c r="W102" s="269" t="s">
        <v>77</v>
      </c>
      <c r="X102" s="148">
        <v>784.1</v>
      </c>
      <c r="Y102" s="267" t="s">
        <v>77</v>
      </c>
      <c r="Z102" s="275">
        <v>8.53</v>
      </c>
      <c r="AA102" s="275">
        <v>7.61</v>
      </c>
      <c r="AB102" s="275">
        <v>6.38</v>
      </c>
      <c r="AC102" s="275">
        <v>5.66</v>
      </c>
      <c r="AD102" s="275">
        <v>6.93</v>
      </c>
      <c r="AE102" s="275">
        <v>6.82</v>
      </c>
      <c r="AF102" s="275">
        <v>6.56</v>
      </c>
      <c r="AG102" s="275">
        <v>7.9</v>
      </c>
      <c r="AH102" s="335">
        <v>9.89</v>
      </c>
      <c r="AI102" s="270">
        <v>2.998</v>
      </c>
      <c r="AJ102" s="270">
        <v>2.438</v>
      </c>
      <c r="AK102" s="270">
        <v>2.032</v>
      </c>
      <c r="AL102" s="270">
        <v>2.099</v>
      </c>
      <c r="AM102" s="270">
        <v>2.193</v>
      </c>
      <c r="AN102" s="270">
        <v>2.005</v>
      </c>
      <c r="AO102" s="267" t="s">
        <v>77</v>
      </c>
      <c r="AP102" s="271">
        <v>1.971</v>
      </c>
      <c r="AQ102" s="271">
        <v>2.499</v>
      </c>
      <c r="AR102" s="271">
        <v>4.165</v>
      </c>
      <c r="AS102" s="272" t="s">
        <v>77</v>
      </c>
      <c r="AT102" s="267" t="s">
        <v>77</v>
      </c>
      <c r="AU102" s="267" t="s">
        <v>77</v>
      </c>
      <c r="AV102" s="267" t="s">
        <v>77</v>
      </c>
      <c r="AW102" s="250"/>
      <c r="AX102" s="273" t="s">
        <v>77</v>
      </c>
      <c r="AY102" s="273" t="s">
        <v>77</v>
      </c>
    </row>
    <row r="103" spans="1:51" ht="12.75">
      <c r="A103" s="265">
        <v>2011</v>
      </c>
      <c r="B103" s="146" t="s">
        <v>75</v>
      </c>
      <c r="C103" s="266" t="s">
        <v>77</v>
      </c>
      <c r="D103" s="266" t="s">
        <v>77</v>
      </c>
      <c r="E103" s="132">
        <v>2.65</v>
      </c>
      <c r="F103" s="132">
        <v>2.95</v>
      </c>
      <c r="G103" s="266" t="s">
        <v>77</v>
      </c>
      <c r="H103" s="266" t="s">
        <v>77</v>
      </c>
      <c r="I103" s="267" t="s">
        <v>77</v>
      </c>
      <c r="J103" s="133">
        <v>629.9</v>
      </c>
      <c r="K103" s="133">
        <v>544.9</v>
      </c>
      <c r="L103" s="133">
        <v>596.6</v>
      </c>
      <c r="M103" s="268" t="s">
        <v>77</v>
      </c>
      <c r="N103" s="268" t="s">
        <v>77</v>
      </c>
      <c r="O103" s="133">
        <v>582.9</v>
      </c>
      <c r="P103" s="269" t="s">
        <v>77</v>
      </c>
      <c r="Q103" s="133">
        <v>590.6</v>
      </c>
      <c r="R103" s="267" t="s">
        <v>77</v>
      </c>
      <c r="S103" s="148">
        <v>795.8</v>
      </c>
      <c r="T103" s="148">
        <v>774.8</v>
      </c>
      <c r="U103" s="148">
        <v>727.1</v>
      </c>
      <c r="V103" s="148">
        <v>735.9</v>
      </c>
      <c r="W103" s="269" t="s">
        <v>77</v>
      </c>
      <c r="X103" s="148">
        <v>779.3</v>
      </c>
      <c r="Y103" s="267" t="s">
        <v>77</v>
      </c>
      <c r="Z103" s="275">
        <v>8.49</v>
      </c>
      <c r="AA103" s="275">
        <v>7.67</v>
      </c>
      <c r="AB103" s="275">
        <v>6.33</v>
      </c>
      <c r="AC103" s="275">
        <v>5.66</v>
      </c>
      <c r="AD103" s="275">
        <v>6.85</v>
      </c>
      <c r="AE103" s="275">
        <v>6.8</v>
      </c>
      <c r="AF103" s="275">
        <v>6.62</v>
      </c>
      <c r="AG103" s="275">
        <v>7.88</v>
      </c>
      <c r="AH103" s="335">
        <v>10.18</v>
      </c>
      <c r="AI103" s="270">
        <v>3.391</v>
      </c>
      <c r="AJ103" s="270">
        <v>2.525</v>
      </c>
      <c r="AK103" s="270">
        <v>1.99</v>
      </c>
      <c r="AL103" s="270">
        <v>2.048</v>
      </c>
      <c r="AM103" s="270">
        <v>2.152</v>
      </c>
      <c r="AN103" s="270">
        <v>1.965</v>
      </c>
      <c r="AO103" s="267" t="s">
        <v>77</v>
      </c>
      <c r="AP103" s="271">
        <v>1.978</v>
      </c>
      <c r="AQ103" s="271">
        <v>2.717</v>
      </c>
      <c r="AR103" s="271">
        <v>6.501</v>
      </c>
      <c r="AS103" s="272" t="s">
        <v>77</v>
      </c>
      <c r="AT103" s="267" t="s">
        <v>77</v>
      </c>
      <c r="AU103" s="267" t="s">
        <v>77</v>
      </c>
      <c r="AV103" s="267" t="s">
        <v>77</v>
      </c>
      <c r="AW103" s="250"/>
      <c r="AX103" s="273" t="s">
        <v>77</v>
      </c>
      <c r="AY103" s="273" t="s">
        <v>77</v>
      </c>
    </row>
    <row r="104" spans="1:51" ht="12.75">
      <c r="A104" s="265">
        <v>2011</v>
      </c>
      <c r="B104" s="146" t="s">
        <v>76</v>
      </c>
      <c r="C104" s="266" t="s">
        <v>77</v>
      </c>
      <c r="D104" s="266" t="s">
        <v>77</v>
      </c>
      <c r="E104" s="132">
        <v>2.63</v>
      </c>
      <c r="F104" s="132">
        <v>2.91</v>
      </c>
      <c r="G104" s="266" t="s">
        <v>77</v>
      </c>
      <c r="H104" s="266" t="s">
        <v>77</v>
      </c>
      <c r="I104" s="267" t="s">
        <v>77</v>
      </c>
      <c r="J104" s="133">
        <v>645.5</v>
      </c>
      <c r="K104" s="133">
        <v>569</v>
      </c>
      <c r="L104" s="133">
        <v>587.8</v>
      </c>
      <c r="M104" s="268" t="s">
        <v>77</v>
      </c>
      <c r="N104" s="268" t="s">
        <v>77</v>
      </c>
      <c r="O104" s="133">
        <v>588.8</v>
      </c>
      <c r="P104" s="269" t="s">
        <v>77</v>
      </c>
      <c r="Q104" s="133">
        <v>606.6</v>
      </c>
      <c r="R104" s="267" t="s">
        <v>77</v>
      </c>
      <c r="S104" s="148">
        <v>829.9</v>
      </c>
      <c r="T104" s="148">
        <v>795.7</v>
      </c>
      <c r="U104" s="148">
        <v>751.5</v>
      </c>
      <c r="V104" s="148">
        <v>760.1</v>
      </c>
      <c r="W104" s="269" t="s">
        <v>77</v>
      </c>
      <c r="X104" s="148">
        <v>803.5</v>
      </c>
      <c r="Y104" s="267" t="s">
        <v>77</v>
      </c>
      <c r="Z104" s="275">
        <v>9.08</v>
      </c>
      <c r="AA104" s="275">
        <v>8.31</v>
      </c>
      <c r="AB104" s="275">
        <v>6.82</v>
      </c>
      <c r="AC104" s="275">
        <v>6.16</v>
      </c>
      <c r="AD104" s="275">
        <v>7.32</v>
      </c>
      <c r="AE104" s="275">
        <v>7.32</v>
      </c>
      <c r="AF104" s="275">
        <v>6.96</v>
      </c>
      <c r="AG104" s="275">
        <v>8.48</v>
      </c>
      <c r="AH104" s="335">
        <v>10.63</v>
      </c>
      <c r="AI104" s="270">
        <v>3.036</v>
      </c>
      <c r="AJ104" s="270">
        <v>2.524</v>
      </c>
      <c r="AK104" s="270">
        <v>2.233</v>
      </c>
      <c r="AL104" s="270">
        <v>2.289</v>
      </c>
      <c r="AM104" s="270">
        <v>2.394</v>
      </c>
      <c r="AN104" s="270">
        <v>2.193</v>
      </c>
      <c r="AO104" s="267" t="s">
        <v>77</v>
      </c>
      <c r="AP104" s="271">
        <v>2.133</v>
      </c>
      <c r="AQ104" s="271">
        <v>2.679</v>
      </c>
      <c r="AR104" s="271">
        <v>4.864</v>
      </c>
      <c r="AS104" s="272" t="s">
        <v>77</v>
      </c>
      <c r="AT104" s="267" t="s">
        <v>77</v>
      </c>
      <c r="AU104" s="267" t="s">
        <v>77</v>
      </c>
      <c r="AV104" s="267" t="s">
        <v>77</v>
      </c>
      <c r="AW104" s="250"/>
      <c r="AX104" s="273" t="s">
        <v>77</v>
      </c>
      <c r="AY104" s="273" t="s">
        <v>77</v>
      </c>
    </row>
    <row r="105" spans="1:51" ht="12.75">
      <c r="A105" s="265">
        <v>2012</v>
      </c>
      <c r="B105" s="146" t="s">
        <v>80</v>
      </c>
      <c r="C105" s="266" t="s">
        <v>77</v>
      </c>
      <c r="D105" s="266" t="s">
        <v>77</v>
      </c>
      <c r="E105" s="132">
        <v>2.51</v>
      </c>
      <c r="F105" s="132">
        <v>2.85</v>
      </c>
      <c r="G105" s="266" t="s">
        <v>77</v>
      </c>
      <c r="H105" s="266" t="s">
        <v>77</v>
      </c>
      <c r="I105" s="267" t="s">
        <v>77</v>
      </c>
      <c r="J105" s="133">
        <v>680.7</v>
      </c>
      <c r="K105" s="133">
        <v>597</v>
      </c>
      <c r="L105" s="133">
        <v>634.6</v>
      </c>
      <c r="M105" s="268" t="s">
        <v>77</v>
      </c>
      <c r="N105" s="268" t="s">
        <v>77</v>
      </c>
      <c r="O105" s="133">
        <v>627.5</v>
      </c>
      <c r="P105" s="269" t="s">
        <v>77</v>
      </c>
      <c r="Q105" s="133">
        <v>642.7</v>
      </c>
      <c r="R105" s="267" t="s">
        <v>77</v>
      </c>
      <c r="S105" s="148">
        <v>833.8</v>
      </c>
      <c r="T105" s="148">
        <v>811.9</v>
      </c>
      <c r="U105" s="148">
        <v>797.7</v>
      </c>
      <c r="V105" s="148">
        <v>800.8</v>
      </c>
      <c r="W105" s="269" t="s">
        <v>77</v>
      </c>
      <c r="X105" s="148">
        <v>822.4</v>
      </c>
      <c r="Y105" s="267" t="s">
        <v>77</v>
      </c>
      <c r="Z105" s="275">
        <v>8.96</v>
      </c>
      <c r="AA105" s="275">
        <v>8.45</v>
      </c>
      <c r="AB105" s="275">
        <v>6.76</v>
      </c>
      <c r="AC105" s="275">
        <v>6.19</v>
      </c>
      <c r="AD105" s="275">
        <v>7.21</v>
      </c>
      <c r="AE105" s="275">
        <v>7.32</v>
      </c>
      <c r="AF105" s="275">
        <v>6.87</v>
      </c>
      <c r="AG105" s="275">
        <v>8.52</v>
      </c>
      <c r="AH105" s="335">
        <v>10.63</v>
      </c>
      <c r="AI105" s="270">
        <v>3.029</v>
      </c>
      <c r="AJ105" s="270">
        <v>2.514</v>
      </c>
      <c r="AK105" s="270">
        <v>2.271</v>
      </c>
      <c r="AL105" s="270">
        <v>2.334</v>
      </c>
      <c r="AM105" s="270">
        <v>2.379</v>
      </c>
      <c r="AN105" s="270">
        <v>2.281</v>
      </c>
      <c r="AO105" s="267" t="s">
        <v>77</v>
      </c>
      <c r="AP105" s="271">
        <v>2.161</v>
      </c>
      <c r="AQ105" s="271">
        <v>2.688</v>
      </c>
      <c r="AR105" s="271">
        <v>4.104</v>
      </c>
      <c r="AS105" s="272" t="s">
        <v>77</v>
      </c>
      <c r="AT105" s="267" t="s">
        <v>77</v>
      </c>
      <c r="AU105" s="267" t="s">
        <v>77</v>
      </c>
      <c r="AV105" s="267" t="s">
        <v>77</v>
      </c>
      <c r="AW105" s="250"/>
      <c r="AX105" s="273" t="s">
        <v>77</v>
      </c>
      <c r="AY105" s="273" t="s">
        <v>77</v>
      </c>
    </row>
    <row r="106" spans="1:51" ht="12" customHeight="1">
      <c r="A106" s="265">
        <v>2012</v>
      </c>
      <c r="B106" s="146" t="s">
        <v>74</v>
      </c>
      <c r="C106" s="266" t="s">
        <v>77</v>
      </c>
      <c r="D106" s="266" t="s">
        <v>77</v>
      </c>
      <c r="E106" s="132">
        <v>2.63</v>
      </c>
      <c r="F106" s="132">
        <v>2.9</v>
      </c>
      <c r="G106" s="266" t="s">
        <v>77</v>
      </c>
      <c r="H106" s="266" t="s">
        <v>77</v>
      </c>
      <c r="I106" s="267" t="s">
        <v>77</v>
      </c>
      <c r="J106" s="133">
        <v>644.9</v>
      </c>
      <c r="K106" s="133">
        <v>596.2</v>
      </c>
      <c r="L106" s="133">
        <v>627.9</v>
      </c>
      <c r="M106" s="268" t="s">
        <v>77</v>
      </c>
      <c r="N106" s="268" t="s">
        <v>77</v>
      </c>
      <c r="O106" s="133">
        <v>619</v>
      </c>
      <c r="P106" s="269" t="s">
        <v>77</v>
      </c>
      <c r="Q106" s="133">
        <v>617.8</v>
      </c>
      <c r="R106" s="267" t="s">
        <v>77</v>
      </c>
      <c r="S106" s="148">
        <v>820.8</v>
      </c>
      <c r="T106" s="148">
        <v>811.5</v>
      </c>
      <c r="U106" s="148">
        <v>742.2</v>
      </c>
      <c r="V106" s="148">
        <v>754.5</v>
      </c>
      <c r="W106" s="269" t="s">
        <v>77</v>
      </c>
      <c r="X106" s="148">
        <v>805.9</v>
      </c>
      <c r="Y106" s="267" t="s">
        <v>77</v>
      </c>
      <c r="Z106" s="275">
        <v>9.14</v>
      </c>
      <c r="AA106" s="275">
        <v>8.4</v>
      </c>
      <c r="AB106" s="275">
        <v>6.59</v>
      </c>
      <c r="AC106" s="275">
        <v>5.93</v>
      </c>
      <c r="AD106" s="275">
        <v>7.11</v>
      </c>
      <c r="AE106" s="275">
        <v>7.2</v>
      </c>
      <c r="AF106" s="275">
        <v>7.01</v>
      </c>
      <c r="AG106" s="275">
        <v>8.66</v>
      </c>
      <c r="AH106" s="335">
        <v>10.82</v>
      </c>
      <c r="AI106" s="270">
        <v>3.398</v>
      </c>
      <c r="AJ106" s="270">
        <v>2.6</v>
      </c>
      <c r="AK106" s="270">
        <v>2.158</v>
      </c>
      <c r="AL106" s="270">
        <v>2.237</v>
      </c>
      <c r="AM106" s="270">
        <v>2.313</v>
      </c>
      <c r="AN106" s="270">
        <v>2.158</v>
      </c>
      <c r="AO106" s="267" t="s">
        <v>77</v>
      </c>
      <c r="AP106" s="271">
        <v>2.128</v>
      </c>
      <c r="AQ106" s="271">
        <v>2.804</v>
      </c>
      <c r="AR106" s="271">
        <v>4.427</v>
      </c>
      <c r="AS106" s="272" t="s">
        <v>77</v>
      </c>
      <c r="AT106" s="267" t="s">
        <v>77</v>
      </c>
      <c r="AU106" s="267" t="s">
        <v>77</v>
      </c>
      <c r="AV106" s="267" t="s">
        <v>77</v>
      </c>
      <c r="AW106" s="250"/>
      <c r="AX106" s="273" t="s">
        <v>77</v>
      </c>
      <c r="AY106" s="273" t="s">
        <v>77</v>
      </c>
    </row>
    <row r="107" spans="1:51" ht="12" customHeight="1">
      <c r="A107" s="265">
        <v>2012</v>
      </c>
      <c r="B107" s="146" t="s">
        <v>75</v>
      </c>
      <c r="C107" s="266" t="s">
        <v>77</v>
      </c>
      <c r="D107" s="266" t="s">
        <v>77</v>
      </c>
      <c r="E107" s="132">
        <v>2.57</v>
      </c>
      <c r="F107" s="132">
        <v>2.83</v>
      </c>
      <c r="G107" s="266" t="s">
        <v>77</v>
      </c>
      <c r="H107" s="266" t="s">
        <v>77</v>
      </c>
      <c r="I107" s="267" t="s">
        <v>77</v>
      </c>
      <c r="J107" s="133">
        <v>666.4</v>
      </c>
      <c r="K107" s="133">
        <v>591.6</v>
      </c>
      <c r="L107" s="133">
        <v>613.8</v>
      </c>
      <c r="M107" s="268" t="s">
        <v>77</v>
      </c>
      <c r="N107" s="268" t="s">
        <v>77</v>
      </c>
      <c r="O107" s="133">
        <v>612.9</v>
      </c>
      <c r="P107" s="269" t="s">
        <v>77</v>
      </c>
      <c r="Q107" s="133">
        <v>634.4</v>
      </c>
      <c r="R107" s="267" t="s">
        <v>77</v>
      </c>
      <c r="S107" s="148">
        <v>817.6</v>
      </c>
      <c r="T107" s="148">
        <v>791.5</v>
      </c>
      <c r="U107" s="148">
        <v>735.2</v>
      </c>
      <c r="V107" s="148">
        <v>745.7</v>
      </c>
      <c r="W107" s="269" t="s">
        <v>77</v>
      </c>
      <c r="X107" s="148">
        <v>793.7</v>
      </c>
      <c r="Y107" s="267" t="s">
        <v>77</v>
      </c>
      <c r="Z107" s="275">
        <v>9.98</v>
      </c>
      <c r="AA107" s="275">
        <v>8.52</v>
      </c>
      <c r="AB107" s="275">
        <v>6.58</v>
      </c>
      <c r="AC107" s="275">
        <v>5.89</v>
      </c>
      <c r="AD107" s="275">
        <v>7.11</v>
      </c>
      <c r="AE107" s="275">
        <v>7.26</v>
      </c>
      <c r="AF107" s="275">
        <v>6.98</v>
      </c>
      <c r="AG107" s="275">
        <v>8.75</v>
      </c>
      <c r="AH107" s="335">
        <v>11</v>
      </c>
      <c r="AI107" s="270">
        <v>3.862</v>
      </c>
      <c r="AJ107" s="270">
        <v>2.683</v>
      </c>
      <c r="AK107" s="270">
        <v>2.133</v>
      </c>
      <c r="AL107" s="270">
        <v>2.197</v>
      </c>
      <c r="AM107" s="270">
        <v>2.295</v>
      </c>
      <c r="AN107" s="270">
        <v>2.119</v>
      </c>
      <c r="AO107" s="267" t="s">
        <v>77</v>
      </c>
      <c r="AP107" s="271">
        <v>2.097</v>
      </c>
      <c r="AQ107" s="271">
        <v>2.937</v>
      </c>
      <c r="AR107" s="271">
        <v>6.668</v>
      </c>
      <c r="AS107" s="272" t="s">
        <v>77</v>
      </c>
      <c r="AT107" s="267" t="s">
        <v>77</v>
      </c>
      <c r="AU107" s="267" t="s">
        <v>77</v>
      </c>
      <c r="AV107" s="267" t="s">
        <v>77</v>
      </c>
      <c r="AW107" s="250"/>
      <c r="AX107" s="273" t="s">
        <v>77</v>
      </c>
      <c r="AY107" s="273" t="s">
        <v>77</v>
      </c>
    </row>
    <row r="108" spans="1:51" ht="12" customHeight="1">
      <c r="A108" s="265">
        <v>2012</v>
      </c>
      <c r="B108" s="146" t="s">
        <v>76</v>
      </c>
      <c r="C108" s="266" t="s">
        <v>77</v>
      </c>
      <c r="D108" s="266" t="s">
        <v>77</v>
      </c>
      <c r="E108" s="132">
        <v>2.55</v>
      </c>
      <c r="F108" s="132">
        <v>2.72</v>
      </c>
      <c r="G108" s="266" t="s">
        <v>77</v>
      </c>
      <c r="H108" s="266" t="s">
        <v>77</v>
      </c>
      <c r="I108" s="267" t="s">
        <v>77</v>
      </c>
      <c r="J108" s="133">
        <v>613.7</v>
      </c>
      <c r="K108" s="133">
        <v>583.4</v>
      </c>
      <c r="L108" s="133">
        <v>560.6</v>
      </c>
      <c r="M108" s="268" t="s">
        <v>77</v>
      </c>
      <c r="N108" s="268" t="s">
        <v>77</v>
      </c>
      <c r="O108" s="133">
        <v>575.5</v>
      </c>
      <c r="P108" s="269" t="s">
        <v>77</v>
      </c>
      <c r="Q108" s="133">
        <v>600.6</v>
      </c>
      <c r="R108" s="267" t="s">
        <v>77</v>
      </c>
      <c r="S108" s="148">
        <v>826.2</v>
      </c>
      <c r="T108" s="148">
        <v>806.4</v>
      </c>
      <c r="U108" s="148">
        <v>756.9</v>
      </c>
      <c r="V108" s="148">
        <v>766.1</v>
      </c>
      <c r="W108" s="269" t="s">
        <v>77</v>
      </c>
      <c r="X108" s="148">
        <v>811.2</v>
      </c>
      <c r="Y108" s="267" t="s">
        <v>77</v>
      </c>
      <c r="Z108" s="275">
        <v>9.96</v>
      </c>
      <c r="AA108" s="275">
        <v>8.6</v>
      </c>
      <c r="AB108" s="275">
        <v>7.05</v>
      </c>
      <c r="AC108" s="275">
        <v>6.38</v>
      </c>
      <c r="AD108" s="275">
        <v>7.57</v>
      </c>
      <c r="AE108" s="275">
        <v>7.61</v>
      </c>
      <c r="AF108" s="275">
        <v>7.31</v>
      </c>
      <c r="AG108" s="275">
        <v>8.88</v>
      </c>
      <c r="AH108" s="335">
        <v>11.06</v>
      </c>
      <c r="AI108" s="270">
        <v>3.131</v>
      </c>
      <c r="AJ108" s="270">
        <v>2.713</v>
      </c>
      <c r="AK108" s="270">
        <v>2.419</v>
      </c>
      <c r="AL108" s="270">
        <v>2.471</v>
      </c>
      <c r="AM108" s="270">
        <v>2.524</v>
      </c>
      <c r="AN108" s="270">
        <v>2.423</v>
      </c>
      <c r="AO108" s="267" t="s">
        <v>77</v>
      </c>
      <c r="AP108" s="271">
        <v>2.37</v>
      </c>
      <c r="AQ108" s="271">
        <v>2.833</v>
      </c>
      <c r="AR108" s="271">
        <v>4.46</v>
      </c>
      <c r="AS108" s="272" t="s">
        <v>77</v>
      </c>
      <c r="AT108" s="267" t="s">
        <v>77</v>
      </c>
      <c r="AU108" s="267" t="s">
        <v>77</v>
      </c>
      <c r="AV108" s="267" t="s">
        <v>77</v>
      </c>
      <c r="AW108" s="250"/>
      <c r="AX108" s="273" t="s">
        <v>77</v>
      </c>
      <c r="AY108" s="273" t="s">
        <v>77</v>
      </c>
    </row>
    <row r="109" spans="1:51" ht="12" customHeight="1">
      <c r="A109" s="265">
        <v>2013</v>
      </c>
      <c r="B109" s="146" t="s">
        <v>80</v>
      </c>
      <c r="C109" s="266" t="s">
        <v>77</v>
      </c>
      <c r="D109" s="266" t="s">
        <v>77</v>
      </c>
      <c r="E109" s="132">
        <v>2.65</v>
      </c>
      <c r="F109" s="132">
        <v>2.95</v>
      </c>
      <c r="G109" s="266" t="s">
        <v>77</v>
      </c>
      <c r="H109" s="266" t="s">
        <v>77</v>
      </c>
      <c r="I109" s="267" t="s">
        <v>77</v>
      </c>
      <c r="J109" s="133">
        <v>711.3</v>
      </c>
      <c r="K109" s="133">
        <v>589.2</v>
      </c>
      <c r="L109" s="133">
        <v>596.5</v>
      </c>
      <c r="M109" s="268" t="s">
        <v>77</v>
      </c>
      <c r="N109" s="268" t="s">
        <v>77</v>
      </c>
      <c r="O109" s="133">
        <v>609</v>
      </c>
      <c r="P109" s="269" t="s">
        <v>77</v>
      </c>
      <c r="Q109" s="133">
        <v>677.7</v>
      </c>
      <c r="R109" s="267" t="s">
        <v>77</v>
      </c>
      <c r="S109" s="148">
        <v>852.4</v>
      </c>
      <c r="T109" s="148">
        <v>817.3</v>
      </c>
      <c r="U109" s="148">
        <v>756</v>
      </c>
      <c r="V109" s="148">
        <v>767.6</v>
      </c>
      <c r="W109" s="269" t="s">
        <v>77</v>
      </c>
      <c r="X109" s="148">
        <v>823.8</v>
      </c>
      <c r="Y109" s="267" t="s">
        <v>77</v>
      </c>
      <c r="Z109" s="275">
        <v>9.72</v>
      </c>
      <c r="AA109" s="275">
        <v>8.45</v>
      </c>
      <c r="AB109" s="275">
        <v>7.3</v>
      </c>
      <c r="AC109" s="275">
        <v>6.75</v>
      </c>
      <c r="AD109" s="275">
        <v>7.72</v>
      </c>
      <c r="AE109" s="275">
        <v>7.73</v>
      </c>
      <c r="AF109" s="275">
        <v>7.42</v>
      </c>
      <c r="AG109" s="275">
        <v>8.73</v>
      </c>
      <c r="AH109" s="335">
        <v>11.08</v>
      </c>
      <c r="AI109" s="270">
        <v>3.119</v>
      </c>
      <c r="AJ109" s="270">
        <v>2.695</v>
      </c>
      <c r="AK109" s="270">
        <v>2.555</v>
      </c>
      <c r="AL109" s="270">
        <v>2.597</v>
      </c>
      <c r="AM109" s="270">
        <v>2.623</v>
      </c>
      <c r="AN109" s="270">
        <v>2.564</v>
      </c>
      <c r="AO109" s="267" t="s">
        <v>77</v>
      </c>
      <c r="AP109" s="271">
        <v>2.442</v>
      </c>
      <c r="AQ109" s="271">
        <v>2.82</v>
      </c>
      <c r="AR109" s="271">
        <v>4.49</v>
      </c>
      <c r="AS109" s="272" t="s">
        <v>77</v>
      </c>
      <c r="AT109" s="267" t="s">
        <v>77</v>
      </c>
      <c r="AU109" s="267" t="s">
        <v>77</v>
      </c>
      <c r="AV109" s="267" t="s">
        <v>77</v>
      </c>
      <c r="AW109" s="250"/>
      <c r="AX109" s="273" t="s">
        <v>77</v>
      </c>
      <c r="AY109" s="273" t="s">
        <v>77</v>
      </c>
    </row>
    <row r="110" spans="1:51" ht="12" customHeight="1">
      <c r="A110" s="265">
        <v>2013</v>
      </c>
      <c r="B110" s="146" t="s">
        <v>74</v>
      </c>
      <c r="C110" s="266" t="s">
        <v>77</v>
      </c>
      <c r="D110" s="266" t="s">
        <v>77</v>
      </c>
      <c r="E110" s="132">
        <v>2.86</v>
      </c>
      <c r="F110" s="132">
        <v>3.16</v>
      </c>
      <c r="G110" s="266" t="s">
        <v>77</v>
      </c>
      <c r="H110" s="266" t="s">
        <v>77</v>
      </c>
      <c r="I110" s="267" t="s">
        <v>77</v>
      </c>
      <c r="J110" s="133">
        <v>665</v>
      </c>
      <c r="K110" s="133">
        <v>580.3</v>
      </c>
      <c r="L110" s="133">
        <v>576.5</v>
      </c>
      <c r="M110" s="268" t="s">
        <v>77</v>
      </c>
      <c r="N110" s="268" t="s">
        <v>77</v>
      </c>
      <c r="O110" s="133">
        <v>589.4</v>
      </c>
      <c r="P110" s="269" t="s">
        <v>77</v>
      </c>
      <c r="Q110" s="133">
        <v>647.2</v>
      </c>
      <c r="R110" s="267" t="s">
        <v>77</v>
      </c>
      <c r="S110" s="148">
        <v>764.3</v>
      </c>
      <c r="T110" s="148">
        <v>794.3</v>
      </c>
      <c r="U110" s="148">
        <v>727.6</v>
      </c>
      <c r="V110" s="148">
        <v>738.4</v>
      </c>
      <c r="W110" s="269" t="s">
        <v>77</v>
      </c>
      <c r="X110" s="148">
        <v>786.5</v>
      </c>
      <c r="Y110" s="267" t="s">
        <v>77</v>
      </c>
      <c r="Z110" s="275">
        <v>9.53</v>
      </c>
      <c r="AA110" s="275">
        <v>8.53</v>
      </c>
      <c r="AB110" s="275">
        <v>7.14</v>
      </c>
      <c r="AC110" s="275">
        <v>6.37</v>
      </c>
      <c r="AD110" s="275">
        <v>7.74</v>
      </c>
      <c r="AE110" s="275">
        <v>7.63</v>
      </c>
      <c r="AF110" s="275">
        <v>7.27</v>
      </c>
      <c r="AG110" s="275">
        <v>8.89</v>
      </c>
      <c r="AH110" s="335">
        <v>10.76</v>
      </c>
      <c r="AI110" s="270">
        <v>3.493</v>
      </c>
      <c r="AJ110" s="270">
        <v>2.808</v>
      </c>
      <c r="AK110" s="270">
        <v>2.442</v>
      </c>
      <c r="AL110" s="270">
        <v>2.508</v>
      </c>
      <c r="AM110" s="270">
        <v>2.561</v>
      </c>
      <c r="AN110" s="270">
        <v>2.452</v>
      </c>
      <c r="AO110" s="267" t="s">
        <v>77</v>
      </c>
      <c r="AP110" s="271">
        <v>2.382</v>
      </c>
      <c r="AQ110" s="271">
        <v>2.96</v>
      </c>
      <c r="AR110" s="271">
        <v>4.622</v>
      </c>
      <c r="AS110" s="272" t="s">
        <v>77</v>
      </c>
      <c r="AT110" s="267" t="s">
        <v>77</v>
      </c>
      <c r="AU110" s="267" t="s">
        <v>77</v>
      </c>
      <c r="AV110" s="267" t="s">
        <v>77</v>
      </c>
      <c r="AW110" s="250"/>
      <c r="AX110" s="273" t="s">
        <v>77</v>
      </c>
      <c r="AY110" s="273" t="s">
        <v>77</v>
      </c>
    </row>
    <row r="111" spans="1:51" ht="12" customHeight="1">
      <c r="A111" s="265">
        <v>2013</v>
      </c>
      <c r="B111" s="146" t="s">
        <v>75</v>
      </c>
      <c r="C111" s="266" t="s">
        <v>77</v>
      </c>
      <c r="D111" s="266" t="s">
        <v>77</v>
      </c>
      <c r="E111" s="132">
        <v>2.7</v>
      </c>
      <c r="F111" s="132">
        <v>3.02</v>
      </c>
      <c r="G111" s="266" t="s">
        <v>77</v>
      </c>
      <c r="H111" s="266" t="s">
        <v>77</v>
      </c>
      <c r="I111" s="267" t="s">
        <v>77</v>
      </c>
      <c r="J111" s="133">
        <v>656.7</v>
      </c>
      <c r="K111" s="133">
        <v>586.3</v>
      </c>
      <c r="L111" s="133">
        <v>572.7</v>
      </c>
      <c r="M111" s="268" t="s">
        <v>77</v>
      </c>
      <c r="N111" s="268" t="s">
        <v>77</v>
      </c>
      <c r="O111" s="133">
        <v>588.4</v>
      </c>
      <c r="P111" s="269" t="s">
        <v>77</v>
      </c>
      <c r="Q111" s="133">
        <v>646.5</v>
      </c>
      <c r="R111" s="267" t="s">
        <v>77</v>
      </c>
      <c r="S111" s="148">
        <v>813.5</v>
      </c>
      <c r="T111" s="148">
        <v>813.4</v>
      </c>
      <c r="U111" s="148">
        <v>757.9</v>
      </c>
      <c r="V111" s="148">
        <v>767.6</v>
      </c>
      <c r="W111" s="269" t="s">
        <v>77</v>
      </c>
      <c r="X111" s="148">
        <v>805.7</v>
      </c>
      <c r="Y111" s="267" t="s">
        <v>77</v>
      </c>
      <c r="Z111" s="275">
        <v>9.76</v>
      </c>
      <c r="AA111" s="275">
        <v>8.7</v>
      </c>
      <c r="AB111" s="275">
        <v>7.09</v>
      </c>
      <c r="AC111" s="275">
        <v>6.32</v>
      </c>
      <c r="AD111" s="275">
        <v>7.68</v>
      </c>
      <c r="AE111" s="275">
        <v>7.65</v>
      </c>
      <c r="AF111" s="275">
        <v>7.41</v>
      </c>
      <c r="AG111" s="275">
        <v>9.03</v>
      </c>
      <c r="AH111" s="335">
        <v>10.78</v>
      </c>
      <c r="AI111" s="270">
        <v>4.276</v>
      </c>
      <c r="AJ111" s="270">
        <v>2.968</v>
      </c>
      <c r="AK111" s="270">
        <v>2.392</v>
      </c>
      <c r="AL111" s="270">
        <v>2.461</v>
      </c>
      <c r="AM111" s="270">
        <v>2.547</v>
      </c>
      <c r="AN111" s="270">
        <v>2.393</v>
      </c>
      <c r="AO111" s="267" t="s">
        <v>77</v>
      </c>
      <c r="AP111" s="271">
        <v>2.348</v>
      </c>
      <c r="AQ111" s="271">
        <v>3.091</v>
      </c>
      <c r="AR111" s="271">
        <v>7.991</v>
      </c>
      <c r="AS111" s="272" t="s">
        <v>77</v>
      </c>
      <c r="AT111" s="267" t="s">
        <v>77</v>
      </c>
      <c r="AU111" s="267" t="s">
        <v>77</v>
      </c>
      <c r="AV111" s="267" t="s">
        <v>77</v>
      </c>
      <c r="AW111" s="250"/>
      <c r="AX111" s="273" t="s">
        <v>77</v>
      </c>
      <c r="AY111" s="273" t="s">
        <v>77</v>
      </c>
    </row>
    <row r="112" spans="1:51" ht="12" customHeight="1">
      <c r="A112" s="265">
        <v>2013</v>
      </c>
      <c r="B112" s="146" t="s">
        <v>76</v>
      </c>
      <c r="C112" s="266" t="s">
        <v>77</v>
      </c>
      <c r="D112" s="266" t="s">
        <v>77</v>
      </c>
      <c r="E112" s="132">
        <v>2.51</v>
      </c>
      <c r="F112" s="132">
        <v>2.86</v>
      </c>
      <c r="G112" s="266" t="s">
        <v>77</v>
      </c>
      <c r="H112" s="266" t="s">
        <v>77</v>
      </c>
      <c r="I112" s="267" t="s">
        <v>77</v>
      </c>
      <c r="J112" s="133">
        <v>647</v>
      </c>
      <c r="K112" s="133">
        <v>569</v>
      </c>
      <c r="L112" s="133">
        <v>538.5</v>
      </c>
      <c r="M112" s="268" t="s">
        <v>77</v>
      </c>
      <c r="N112" s="268" t="s">
        <v>77</v>
      </c>
      <c r="O112" s="133">
        <v>563.4</v>
      </c>
      <c r="P112" s="269" t="s">
        <v>77</v>
      </c>
      <c r="Q112" s="133">
        <v>637.8</v>
      </c>
      <c r="R112" s="267" t="s">
        <v>77</v>
      </c>
      <c r="S112" s="148">
        <v>805.7</v>
      </c>
      <c r="T112" s="148">
        <v>784.2</v>
      </c>
      <c r="U112" s="148">
        <v>726.1</v>
      </c>
      <c r="V112" s="148">
        <v>736.8</v>
      </c>
      <c r="W112" s="269" t="s">
        <v>77</v>
      </c>
      <c r="X112" s="148">
        <v>782</v>
      </c>
      <c r="Y112" s="267" t="s">
        <v>77</v>
      </c>
      <c r="Z112" s="275">
        <v>10.37</v>
      </c>
      <c r="AA112" s="275">
        <v>9.04</v>
      </c>
      <c r="AB112" s="275">
        <v>7.44</v>
      </c>
      <c r="AC112" s="275">
        <v>6.74</v>
      </c>
      <c r="AD112" s="275">
        <v>7.97</v>
      </c>
      <c r="AE112" s="275">
        <v>8.01</v>
      </c>
      <c r="AF112" s="275">
        <v>7.88</v>
      </c>
      <c r="AG112" s="275">
        <v>9.33</v>
      </c>
      <c r="AH112" s="335">
        <v>11.27</v>
      </c>
      <c r="AI112" s="270">
        <v>3.356</v>
      </c>
      <c r="AJ112" s="270">
        <v>2.88</v>
      </c>
      <c r="AK112" s="270">
        <v>2.513</v>
      </c>
      <c r="AL112" s="270">
        <v>2.577</v>
      </c>
      <c r="AM112" s="270">
        <v>2.626</v>
      </c>
      <c r="AN112" s="270">
        <v>2.533</v>
      </c>
      <c r="AO112" s="267" t="s">
        <v>77</v>
      </c>
      <c r="AP112" s="271">
        <v>2.471</v>
      </c>
      <c r="AQ112" s="271">
        <v>2.968</v>
      </c>
      <c r="AR112" s="271">
        <v>4.806</v>
      </c>
      <c r="AS112" s="272" t="s">
        <v>77</v>
      </c>
      <c r="AT112" s="267" t="s">
        <v>77</v>
      </c>
      <c r="AU112" s="267" t="s">
        <v>77</v>
      </c>
      <c r="AV112" s="267" t="s">
        <v>77</v>
      </c>
      <c r="AW112" s="250"/>
      <c r="AX112" s="273" t="s">
        <v>77</v>
      </c>
      <c r="AY112" s="273" t="s">
        <v>77</v>
      </c>
    </row>
    <row r="113" spans="1:51" ht="12" customHeight="1">
      <c r="A113" s="265">
        <v>2014</v>
      </c>
      <c r="B113" s="146" t="s">
        <v>80</v>
      </c>
      <c r="C113" s="266" t="s">
        <v>77</v>
      </c>
      <c r="D113" s="266" t="s">
        <v>77</v>
      </c>
      <c r="E113" s="132">
        <v>2.62</v>
      </c>
      <c r="F113" s="132">
        <v>2.97</v>
      </c>
      <c r="G113" s="266" t="s">
        <v>77</v>
      </c>
      <c r="H113" s="266" t="s">
        <v>77</v>
      </c>
      <c r="I113" s="267" t="s">
        <v>77</v>
      </c>
      <c r="J113" s="133">
        <v>599.9</v>
      </c>
      <c r="K113" s="133">
        <v>557.2</v>
      </c>
      <c r="L113" s="133">
        <v>547.7</v>
      </c>
      <c r="M113" s="268" t="s">
        <v>77</v>
      </c>
      <c r="N113" s="268" t="s">
        <v>77</v>
      </c>
      <c r="O113" s="133">
        <v>557.9</v>
      </c>
      <c r="P113" s="269" t="s">
        <v>77</v>
      </c>
      <c r="Q113" s="133">
        <v>612.7</v>
      </c>
      <c r="R113" s="267" t="s">
        <v>77</v>
      </c>
      <c r="S113" s="148">
        <v>771.4</v>
      </c>
      <c r="T113" s="148">
        <v>781.5</v>
      </c>
      <c r="U113" s="148">
        <v>709.9</v>
      </c>
      <c r="V113" s="148">
        <v>722.1</v>
      </c>
      <c r="W113" s="269" t="s">
        <v>77</v>
      </c>
      <c r="X113" s="148">
        <v>760.5</v>
      </c>
      <c r="Y113" s="267" t="s">
        <v>77</v>
      </c>
      <c r="Z113" s="275">
        <v>10.29</v>
      </c>
      <c r="AA113" s="275">
        <v>9.12</v>
      </c>
      <c r="AB113" s="275">
        <v>7.26</v>
      </c>
      <c r="AC113" s="275">
        <v>6.21</v>
      </c>
      <c r="AD113" s="275">
        <v>8.07</v>
      </c>
      <c r="AE113" s="275">
        <v>7.9</v>
      </c>
      <c r="AF113" s="275">
        <v>7.82</v>
      </c>
      <c r="AG113" s="275">
        <v>9.42</v>
      </c>
      <c r="AH113" s="335">
        <v>11.21</v>
      </c>
      <c r="AI113" s="270">
        <v>3.175</v>
      </c>
      <c r="AJ113" s="270">
        <v>2.832</v>
      </c>
      <c r="AK113" s="270">
        <v>2.385</v>
      </c>
      <c r="AL113" s="270">
        <v>2.474</v>
      </c>
      <c r="AM113" s="270">
        <v>2.584</v>
      </c>
      <c r="AN113" s="270">
        <v>2.353</v>
      </c>
      <c r="AO113" s="267" t="s">
        <v>77</v>
      </c>
      <c r="AP113" s="271">
        <v>2.423</v>
      </c>
      <c r="AQ113" s="271">
        <v>2.871</v>
      </c>
      <c r="AR113" s="271">
        <v>3.968</v>
      </c>
      <c r="AS113" s="272" t="s">
        <v>77</v>
      </c>
      <c r="AT113" s="267" t="s">
        <v>77</v>
      </c>
      <c r="AU113" s="267" t="s">
        <v>77</v>
      </c>
      <c r="AV113" s="267" t="s">
        <v>77</v>
      </c>
      <c r="AW113" s="250"/>
      <c r="AX113" s="273" t="s">
        <v>77</v>
      </c>
      <c r="AY113" s="273" t="s">
        <v>77</v>
      </c>
    </row>
    <row r="114" spans="1:51" ht="12" customHeight="1">
      <c r="A114" s="265">
        <v>2014</v>
      </c>
      <c r="B114" s="146" t="s">
        <v>74</v>
      </c>
      <c r="C114" s="266" t="s">
        <v>77</v>
      </c>
      <c r="D114" s="266" t="s">
        <v>77</v>
      </c>
      <c r="E114" s="132">
        <v>2.93</v>
      </c>
      <c r="F114" s="132">
        <v>3.28</v>
      </c>
      <c r="G114" s="266" t="s">
        <v>77</v>
      </c>
      <c r="H114" s="266" t="s">
        <v>77</v>
      </c>
      <c r="I114" s="267" t="s">
        <v>77</v>
      </c>
      <c r="J114" s="133">
        <v>566.6</v>
      </c>
      <c r="K114" s="133">
        <v>524.5</v>
      </c>
      <c r="L114" s="133">
        <v>559.7</v>
      </c>
      <c r="M114" s="268" t="s">
        <v>77</v>
      </c>
      <c r="N114" s="268" t="s">
        <v>77</v>
      </c>
      <c r="O114" s="133">
        <v>548.4</v>
      </c>
      <c r="P114" s="269" t="s">
        <v>77</v>
      </c>
      <c r="Q114" s="133">
        <v>605.9</v>
      </c>
      <c r="R114" s="267" t="s">
        <v>77</v>
      </c>
      <c r="S114" s="148">
        <v>773.1</v>
      </c>
      <c r="T114" s="148">
        <v>764.7</v>
      </c>
      <c r="U114" s="148">
        <v>697.9</v>
      </c>
      <c r="V114" s="148">
        <v>709.7</v>
      </c>
      <c r="W114" s="269" t="s">
        <v>77</v>
      </c>
      <c r="X114" s="148">
        <v>747.8</v>
      </c>
      <c r="Y114" s="267" t="s">
        <v>77</v>
      </c>
      <c r="Z114" s="275">
        <v>10.14</v>
      </c>
      <c r="AA114" s="275">
        <v>9.01</v>
      </c>
      <c r="AB114" s="275">
        <v>6.97</v>
      </c>
      <c r="AC114" s="275">
        <v>5.95</v>
      </c>
      <c r="AD114" s="275">
        <v>7.76</v>
      </c>
      <c r="AE114" s="275">
        <v>7.67</v>
      </c>
      <c r="AF114" s="275">
        <v>7.57</v>
      </c>
      <c r="AG114" s="275">
        <v>9.36</v>
      </c>
      <c r="AH114" s="335">
        <v>11.32</v>
      </c>
      <c r="AI114" s="270">
        <v>3.411</v>
      </c>
      <c r="AJ114" s="270">
        <v>2.839</v>
      </c>
      <c r="AK114" s="270">
        <v>2.046</v>
      </c>
      <c r="AL114" s="270">
        <v>2.161</v>
      </c>
      <c r="AM114" s="270">
        <v>2.279</v>
      </c>
      <c r="AN114" s="270">
        <v>2.033</v>
      </c>
      <c r="AO114" s="267" t="s">
        <v>77</v>
      </c>
      <c r="AP114" s="271">
        <v>2.075</v>
      </c>
      <c r="AQ114" s="271">
        <v>2.951</v>
      </c>
      <c r="AR114" s="271">
        <v>4.669</v>
      </c>
      <c r="AS114" s="272" t="s">
        <v>77</v>
      </c>
      <c r="AT114" s="267" t="s">
        <v>77</v>
      </c>
      <c r="AU114" s="267" t="s">
        <v>77</v>
      </c>
      <c r="AV114" s="267" t="s">
        <v>77</v>
      </c>
      <c r="AW114" s="250"/>
      <c r="AX114" s="273" t="s">
        <v>77</v>
      </c>
      <c r="AY114" s="273" t="s">
        <v>77</v>
      </c>
    </row>
    <row r="115" spans="1:51" ht="12" customHeight="1">
      <c r="A115" s="265">
        <v>2014</v>
      </c>
      <c r="B115" s="146" t="s">
        <v>75</v>
      </c>
      <c r="C115" s="266" t="s">
        <v>77</v>
      </c>
      <c r="D115" s="266" t="s">
        <v>77</v>
      </c>
      <c r="E115" s="132">
        <v>2.88</v>
      </c>
      <c r="F115" s="132">
        <v>3.26</v>
      </c>
      <c r="G115" s="266" t="s">
        <v>77</v>
      </c>
      <c r="H115" s="266" t="s">
        <v>77</v>
      </c>
      <c r="I115" s="267" t="s">
        <v>77</v>
      </c>
      <c r="J115" s="133">
        <v>581.6</v>
      </c>
      <c r="K115" s="133">
        <v>525.9</v>
      </c>
      <c r="L115" s="133">
        <v>537.8</v>
      </c>
      <c r="M115" s="268" t="s">
        <v>77</v>
      </c>
      <c r="N115" s="268" t="s">
        <v>77</v>
      </c>
      <c r="O115" s="133">
        <v>539.4</v>
      </c>
      <c r="P115" s="269" t="s">
        <v>77</v>
      </c>
      <c r="Q115" s="133">
        <v>591.8</v>
      </c>
      <c r="R115" s="267" t="s">
        <v>77</v>
      </c>
      <c r="S115" s="148">
        <v>749.3</v>
      </c>
      <c r="T115" s="148">
        <v>739.8</v>
      </c>
      <c r="U115" s="148">
        <v>663.5</v>
      </c>
      <c r="V115" s="148">
        <v>677</v>
      </c>
      <c r="W115" s="269" t="s">
        <v>77</v>
      </c>
      <c r="X115" s="148">
        <v>726</v>
      </c>
      <c r="Y115" s="267" t="s">
        <v>77</v>
      </c>
      <c r="Z115" s="275">
        <v>10.55</v>
      </c>
      <c r="AA115" s="275">
        <v>8.99</v>
      </c>
      <c r="AB115" s="275">
        <v>6.86</v>
      </c>
      <c r="AC115" s="275">
        <v>5.89</v>
      </c>
      <c r="AD115" s="275">
        <v>7.61</v>
      </c>
      <c r="AE115" s="275">
        <v>7.61</v>
      </c>
      <c r="AF115" s="275">
        <v>7.48</v>
      </c>
      <c r="AG115" s="275">
        <v>9.38</v>
      </c>
      <c r="AH115" s="335">
        <v>11.34</v>
      </c>
      <c r="AI115" s="270">
        <v>4.408</v>
      </c>
      <c r="AJ115" s="270">
        <v>2.841</v>
      </c>
      <c r="AK115" s="270">
        <v>1.893</v>
      </c>
      <c r="AL115" s="270">
        <v>1.996</v>
      </c>
      <c r="AM115" s="270">
        <v>2.151</v>
      </c>
      <c r="AN115" s="270">
        <v>1.873</v>
      </c>
      <c r="AO115" s="267" t="s">
        <v>77</v>
      </c>
      <c r="AP115" s="271">
        <v>1.943</v>
      </c>
      <c r="AQ115" s="271">
        <v>3.081</v>
      </c>
      <c r="AR115" s="271">
        <v>7.964</v>
      </c>
      <c r="AS115" s="272" t="s">
        <v>77</v>
      </c>
      <c r="AT115" s="267" t="s">
        <v>77</v>
      </c>
      <c r="AU115" s="267" t="s">
        <v>77</v>
      </c>
      <c r="AV115" s="267" t="s">
        <v>77</v>
      </c>
      <c r="AW115" s="250"/>
      <c r="AX115" s="273" t="s">
        <v>77</v>
      </c>
      <c r="AY115" s="273" t="s">
        <v>77</v>
      </c>
    </row>
    <row r="116" spans="1:51" ht="12" customHeight="1">
      <c r="A116" s="265">
        <v>2014</v>
      </c>
      <c r="B116" s="146" t="s">
        <v>76</v>
      </c>
      <c r="C116" s="266" t="s">
        <v>77</v>
      </c>
      <c r="D116" s="266" t="s">
        <v>77</v>
      </c>
      <c r="E116" s="132">
        <v>2.38</v>
      </c>
      <c r="F116" s="132">
        <v>2.6</v>
      </c>
      <c r="G116" s="266" t="s">
        <v>77</v>
      </c>
      <c r="H116" s="266" t="s">
        <v>77</v>
      </c>
      <c r="I116" s="267" t="s">
        <v>77</v>
      </c>
      <c r="J116" s="133">
        <v>509.2</v>
      </c>
      <c r="K116" s="133">
        <v>486</v>
      </c>
      <c r="L116" s="133">
        <v>431.7</v>
      </c>
      <c r="M116" s="268" t="s">
        <v>77</v>
      </c>
      <c r="N116" s="268" t="s">
        <v>77</v>
      </c>
      <c r="O116" s="133">
        <v>460.8</v>
      </c>
      <c r="P116" s="269" t="s">
        <v>77</v>
      </c>
      <c r="Q116" s="133">
        <v>515.6</v>
      </c>
      <c r="R116" s="267" t="s">
        <v>77</v>
      </c>
      <c r="S116" s="148">
        <v>680.7</v>
      </c>
      <c r="T116" s="148">
        <v>697.6</v>
      </c>
      <c r="U116" s="148">
        <v>614.9</v>
      </c>
      <c r="V116" s="148">
        <v>628.9</v>
      </c>
      <c r="W116" s="269" t="s">
        <v>77</v>
      </c>
      <c r="X116" s="148">
        <v>661.2</v>
      </c>
      <c r="Y116" s="267" t="s">
        <v>77</v>
      </c>
      <c r="Z116" s="275">
        <v>10.86</v>
      </c>
      <c r="AA116" s="275">
        <v>9.38</v>
      </c>
      <c r="AB116" s="275">
        <v>7.39</v>
      </c>
      <c r="AC116" s="275">
        <v>6.32</v>
      </c>
      <c r="AD116" s="275">
        <v>8.21</v>
      </c>
      <c r="AE116" s="275">
        <v>8.09</v>
      </c>
      <c r="AF116" s="275">
        <v>8.05</v>
      </c>
      <c r="AG116" s="275">
        <v>9.59</v>
      </c>
      <c r="AH116" s="335">
        <v>11.54</v>
      </c>
      <c r="AI116" s="270">
        <v>3.31</v>
      </c>
      <c r="AJ116" s="270">
        <v>2.708</v>
      </c>
      <c r="AK116" s="270">
        <v>2.177</v>
      </c>
      <c r="AL116" s="270">
        <v>2.267</v>
      </c>
      <c r="AM116" s="270">
        <v>2.356</v>
      </c>
      <c r="AN116" s="270">
        <v>2.185</v>
      </c>
      <c r="AO116" s="267" t="s">
        <v>77</v>
      </c>
      <c r="AP116" s="271">
        <v>2.208</v>
      </c>
      <c r="AQ116" s="271">
        <v>2.848</v>
      </c>
      <c r="AR116" s="271">
        <v>4.511</v>
      </c>
      <c r="AS116" s="272" t="s">
        <v>77</v>
      </c>
      <c r="AT116" s="267" t="s">
        <v>77</v>
      </c>
      <c r="AU116" s="267" t="s">
        <v>77</v>
      </c>
      <c r="AV116" s="267" t="s">
        <v>77</v>
      </c>
      <c r="AW116" s="250"/>
      <c r="AX116" s="273" t="s">
        <v>77</v>
      </c>
      <c r="AY116" s="273" t="s">
        <v>77</v>
      </c>
    </row>
    <row r="117" spans="1:51" ht="12" customHeight="1">
      <c r="A117" s="265">
        <v>2015</v>
      </c>
      <c r="B117" s="146" t="s">
        <v>80</v>
      </c>
      <c r="C117" s="266" t="s">
        <v>77</v>
      </c>
      <c r="D117" s="266" t="s">
        <v>77</v>
      </c>
      <c r="E117" s="132">
        <v>2.39</v>
      </c>
      <c r="F117" s="132">
        <v>2.59</v>
      </c>
      <c r="G117" s="266" t="s">
        <v>77</v>
      </c>
      <c r="H117" s="266" t="s">
        <v>77</v>
      </c>
      <c r="I117" s="267" t="s">
        <v>77</v>
      </c>
      <c r="J117" s="133">
        <v>419.2</v>
      </c>
      <c r="K117" s="133">
        <v>414.6</v>
      </c>
      <c r="L117" s="133">
        <v>326.5</v>
      </c>
      <c r="M117" s="268" t="s">
        <v>77</v>
      </c>
      <c r="N117" s="268" t="s">
        <v>77</v>
      </c>
      <c r="O117" s="133">
        <v>369.4</v>
      </c>
      <c r="P117" s="269" t="s">
        <v>77</v>
      </c>
      <c r="Q117" s="133">
        <v>452.1</v>
      </c>
      <c r="R117" s="267" t="s">
        <v>77</v>
      </c>
      <c r="S117" s="148">
        <v>561.3</v>
      </c>
      <c r="T117" s="148">
        <v>595.3</v>
      </c>
      <c r="U117" s="148">
        <v>521.3</v>
      </c>
      <c r="V117" s="148">
        <v>533.3</v>
      </c>
      <c r="W117" s="269" t="s">
        <v>77</v>
      </c>
      <c r="X117" s="148">
        <v>564.5</v>
      </c>
      <c r="Y117" s="267" t="s">
        <v>77</v>
      </c>
      <c r="Z117" s="275">
        <v>10.8</v>
      </c>
      <c r="AA117" s="275">
        <v>9.13</v>
      </c>
      <c r="AB117" s="275">
        <v>7.32</v>
      </c>
      <c r="AC117" s="275">
        <v>6.29</v>
      </c>
      <c r="AD117" s="275">
        <v>8.12</v>
      </c>
      <c r="AE117" s="275">
        <v>7.98</v>
      </c>
      <c r="AF117" s="275">
        <v>7.96</v>
      </c>
      <c r="AG117" s="275">
        <v>9.63</v>
      </c>
      <c r="AH117" s="335">
        <v>11.56</v>
      </c>
      <c r="AI117" s="270">
        <v>2.964</v>
      </c>
      <c r="AJ117" s="270">
        <v>2.538</v>
      </c>
      <c r="AK117" s="270">
        <v>2.026</v>
      </c>
      <c r="AL117" s="270">
        <v>2.13</v>
      </c>
      <c r="AM117" s="270">
        <v>2.241</v>
      </c>
      <c r="AN117" s="270">
        <v>2.005</v>
      </c>
      <c r="AO117" s="267" t="s">
        <v>77</v>
      </c>
      <c r="AP117" s="271">
        <v>2.096</v>
      </c>
      <c r="AQ117" s="271">
        <v>2.743</v>
      </c>
      <c r="AR117" s="271">
        <v>3.758</v>
      </c>
      <c r="AS117" s="272" t="s">
        <v>77</v>
      </c>
      <c r="AT117" s="267" t="s">
        <v>77</v>
      </c>
      <c r="AU117" s="267" t="s">
        <v>77</v>
      </c>
      <c r="AV117" s="267" t="s">
        <v>77</v>
      </c>
      <c r="AW117" s="250"/>
      <c r="AX117" s="273" t="s">
        <v>77</v>
      </c>
      <c r="AY117" s="273" t="s">
        <v>77</v>
      </c>
    </row>
    <row r="118" spans="1:51" ht="12" customHeight="1">
      <c r="A118" s="265">
        <v>2015</v>
      </c>
      <c r="B118" s="146" t="s">
        <v>74</v>
      </c>
      <c r="C118" s="266" t="s">
        <v>77</v>
      </c>
      <c r="D118" s="266" t="s">
        <v>77</v>
      </c>
      <c r="E118" s="132">
        <v>2.55</v>
      </c>
      <c r="F118" s="132">
        <v>2.75</v>
      </c>
      <c r="G118" s="266" t="s">
        <v>77</v>
      </c>
      <c r="H118" s="266" t="s">
        <v>77</v>
      </c>
      <c r="I118" s="267" t="s">
        <v>77</v>
      </c>
      <c r="J118" s="133">
        <v>422.4</v>
      </c>
      <c r="K118" s="133">
        <v>435.3</v>
      </c>
      <c r="L118" s="133">
        <v>324.6</v>
      </c>
      <c r="M118" s="268" t="s">
        <v>77</v>
      </c>
      <c r="N118" s="268" t="s">
        <v>77</v>
      </c>
      <c r="O118" s="133">
        <v>376.1</v>
      </c>
      <c r="P118" s="269" t="s">
        <v>77</v>
      </c>
      <c r="Q118" s="133">
        <v>448.1</v>
      </c>
      <c r="R118" s="267" t="s">
        <v>77</v>
      </c>
      <c r="S118" s="148">
        <v>591.7</v>
      </c>
      <c r="T118" s="148">
        <v>604.4</v>
      </c>
      <c r="U118" s="148">
        <v>541.3</v>
      </c>
      <c r="V118" s="148">
        <v>552</v>
      </c>
      <c r="W118" s="269" t="s">
        <v>77</v>
      </c>
      <c r="X118" s="148">
        <v>569.9</v>
      </c>
      <c r="Y118" s="267" t="s">
        <v>77</v>
      </c>
      <c r="Z118" s="275">
        <v>10.85</v>
      </c>
      <c r="AA118" s="275">
        <v>9.14</v>
      </c>
      <c r="AB118" s="275">
        <v>7.18</v>
      </c>
      <c r="AC118" s="275">
        <v>6.21</v>
      </c>
      <c r="AD118" s="275">
        <v>7.93</v>
      </c>
      <c r="AE118" s="275">
        <v>7.88</v>
      </c>
      <c r="AF118" s="275">
        <v>7.91</v>
      </c>
      <c r="AG118" s="275">
        <v>9.55</v>
      </c>
      <c r="AH118" s="335">
        <v>11.73</v>
      </c>
      <c r="AI118" s="270">
        <v>3.281</v>
      </c>
      <c r="AJ118" s="270">
        <v>2.562</v>
      </c>
      <c r="AK118" s="270">
        <v>1.842</v>
      </c>
      <c r="AL118" s="270">
        <v>1.953</v>
      </c>
      <c r="AM118" s="270">
        <v>2.062</v>
      </c>
      <c r="AN118" s="270">
        <v>1.836</v>
      </c>
      <c r="AO118" s="267" t="s">
        <v>77</v>
      </c>
      <c r="AP118" s="271">
        <v>1.955</v>
      </c>
      <c r="AQ118" s="271">
        <v>2.751</v>
      </c>
      <c r="AR118" s="271">
        <v>4.694</v>
      </c>
      <c r="AS118" s="272" t="s">
        <v>77</v>
      </c>
      <c r="AT118" s="267" t="s">
        <v>77</v>
      </c>
      <c r="AU118" s="267" t="s">
        <v>77</v>
      </c>
      <c r="AV118" s="267" t="s">
        <v>77</v>
      </c>
      <c r="AW118" s="250"/>
      <c r="AX118" s="273" t="s">
        <v>77</v>
      </c>
      <c r="AY118" s="273" t="s">
        <v>77</v>
      </c>
    </row>
    <row r="119" spans="1:51" ht="12" customHeight="1">
      <c r="A119" s="265">
        <v>2015</v>
      </c>
      <c r="B119" s="146" t="s">
        <v>75</v>
      </c>
      <c r="C119" s="266" t="s">
        <v>77</v>
      </c>
      <c r="D119" s="266" t="s">
        <v>77</v>
      </c>
      <c r="E119" s="132">
        <v>2.4</v>
      </c>
      <c r="F119" s="132">
        <v>2.59</v>
      </c>
      <c r="G119" s="266" t="s">
        <v>77</v>
      </c>
      <c r="H119" s="266" t="s">
        <v>77</v>
      </c>
      <c r="I119" s="267" t="s">
        <v>77</v>
      </c>
      <c r="J119" s="133">
        <v>410.1</v>
      </c>
      <c r="K119" s="133">
        <v>404.4</v>
      </c>
      <c r="L119" s="133">
        <v>306.7</v>
      </c>
      <c r="M119" s="268" t="s">
        <v>77</v>
      </c>
      <c r="N119" s="268" t="s">
        <v>77</v>
      </c>
      <c r="O119" s="133">
        <v>354.3</v>
      </c>
      <c r="P119" s="269" t="s">
        <v>77</v>
      </c>
      <c r="Q119" s="133">
        <v>435.4</v>
      </c>
      <c r="R119" s="267" t="s">
        <v>77</v>
      </c>
      <c r="S119" s="148">
        <v>541.4</v>
      </c>
      <c r="T119" s="148">
        <v>566.4</v>
      </c>
      <c r="U119" s="148">
        <v>487.2</v>
      </c>
      <c r="V119" s="148">
        <v>500.3</v>
      </c>
      <c r="W119" s="269" t="s">
        <v>77</v>
      </c>
      <c r="X119" s="148">
        <v>531.5</v>
      </c>
      <c r="Y119" s="267" t="s">
        <v>77</v>
      </c>
      <c r="Z119" s="275">
        <v>10.93</v>
      </c>
      <c r="AA119" s="275">
        <v>9.12</v>
      </c>
      <c r="AB119" s="275">
        <v>7.31</v>
      </c>
      <c r="AC119" s="275">
        <v>6.49</v>
      </c>
      <c r="AD119" s="275">
        <v>7.95</v>
      </c>
      <c r="AE119" s="275">
        <v>7.98</v>
      </c>
      <c r="AF119" s="275">
        <v>7.9</v>
      </c>
      <c r="AG119" s="275">
        <v>9.58</v>
      </c>
      <c r="AH119" s="335">
        <v>11.73</v>
      </c>
      <c r="AI119" s="270">
        <v>4.042</v>
      </c>
      <c r="AJ119" s="270">
        <v>2.633</v>
      </c>
      <c r="AK119" s="270">
        <v>1.727</v>
      </c>
      <c r="AL119" s="270">
        <v>1.824</v>
      </c>
      <c r="AM119" s="270">
        <v>1.973</v>
      </c>
      <c r="AN119" s="270">
        <v>1.706</v>
      </c>
      <c r="AO119" s="267" t="s">
        <v>77</v>
      </c>
      <c r="AP119" s="271">
        <v>1.802</v>
      </c>
      <c r="AQ119" s="271">
        <v>2.862</v>
      </c>
      <c r="AR119" s="271">
        <v>8.415</v>
      </c>
      <c r="AS119" s="272" t="s">
        <v>77</v>
      </c>
      <c r="AT119" s="267" t="s">
        <v>77</v>
      </c>
      <c r="AU119" s="267" t="s">
        <v>77</v>
      </c>
      <c r="AV119" s="267" t="s">
        <v>77</v>
      </c>
      <c r="AW119" s="250"/>
      <c r="AX119" s="273" t="s">
        <v>77</v>
      </c>
      <c r="AY119" s="273" t="s">
        <v>77</v>
      </c>
    </row>
    <row r="120" spans="1:51" ht="12" customHeight="1">
      <c r="A120" s="265">
        <v>2015</v>
      </c>
      <c r="B120" s="146" t="s">
        <v>76</v>
      </c>
      <c r="C120" s="266" t="s">
        <v>77</v>
      </c>
      <c r="D120" s="266" t="s">
        <v>77</v>
      </c>
      <c r="E120" s="132">
        <v>2.37</v>
      </c>
      <c r="F120" s="132">
        <v>2.58</v>
      </c>
      <c r="G120" s="266" t="s">
        <v>77</v>
      </c>
      <c r="H120" s="266" t="s">
        <v>77</v>
      </c>
      <c r="I120" s="267" t="s">
        <v>77</v>
      </c>
      <c r="J120" s="278">
        <v>373.5</v>
      </c>
      <c r="K120" s="278">
        <v>389.6</v>
      </c>
      <c r="L120" s="278">
        <v>289.4</v>
      </c>
      <c r="M120" s="268" t="s">
        <v>77</v>
      </c>
      <c r="N120" s="268" t="s">
        <v>77</v>
      </c>
      <c r="O120" s="278">
        <v>335.4</v>
      </c>
      <c r="P120" s="269" t="s">
        <v>77</v>
      </c>
      <c r="Q120" s="278">
        <v>375.7</v>
      </c>
      <c r="R120" s="267" t="s">
        <v>77</v>
      </c>
      <c r="S120" s="148">
        <v>517.042</v>
      </c>
      <c r="T120" s="148">
        <v>509.483</v>
      </c>
      <c r="U120" s="148">
        <v>470.114</v>
      </c>
      <c r="V120" s="148">
        <v>477.161</v>
      </c>
      <c r="W120" s="269" t="s">
        <v>77</v>
      </c>
      <c r="X120" s="148">
        <v>499.057</v>
      </c>
      <c r="Y120" s="267" t="s">
        <v>77</v>
      </c>
      <c r="Z120" s="275">
        <v>10.814</v>
      </c>
      <c r="AA120" s="275">
        <v>9.121</v>
      </c>
      <c r="AB120" s="275">
        <v>7.2</v>
      </c>
      <c r="AC120" s="275">
        <v>6.185</v>
      </c>
      <c r="AD120" s="275">
        <v>7.984</v>
      </c>
      <c r="AE120" s="275">
        <v>7.893</v>
      </c>
      <c r="AF120" s="275">
        <v>7.815</v>
      </c>
      <c r="AG120" s="275">
        <v>9.634</v>
      </c>
      <c r="AH120" s="335">
        <v>11.77</v>
      </c>
      <c r="AI120" s="270">
        <v>2.944</v>
      </c>
      <c r="AJ120" s="270">
        <v>2.456</v>
      </c>
      <c r="AK120" s="270">
        <v>1.676</v>
      </c>
      <c r="AL120" s="270">
        <v>1.793</v>
      </c>
      <c r="AM120" s="270">
        <v>1.933</v>
      </c>
      <c r="AN120" s="270">
        <v>1.666</v>
      </c>
      <c r="AO120" s="267" t="s">
        <v>77</v>
      </c>
      <c r="AP120" s="271">
        <v>1.754</v>
      </c>
      <c r="AQ120" s="271">
        <v>2.573</v>
      </c>
      <c r="AR120" s="271">
        <v>4.243</v>
      </c>
      <c r="AS120" s="272" t="s">
        <v>77</v>
      </c>
      <c r="AT120" s="267" t="s">
        <v>77</v>
      </c>
      <c r="AU120" s="267" t="s">
        <v>77</v>
      </c>
      <c r="AV120" s="267" t="s">
        <v>77</v>
      </c>
      <c r="AW120" s="250"/>
      <c r="AX120" s="273" t="s">
        <v>77</v>
      </c>
      <c r="AY120" s="273" t="s">
        <v>77</v>
      </c>
    </row>
    <row r="121" spans="1:52" s="427" customFormat="1" ht="12" customHeight="1">
      <c r="A121" s="265">
        <v>2016</v>
      </c>
      <c r="B121" s="146" t="s">
        <v>80</v>
      </c>
      <c r="C121" s="266" t="s">
        <v>77</v>
      </c>
      <c r="D121" s="266" t="s">
        <v>77</v>
      </c>
      <c r="E121" s="132">
        <v>2.215</v>
      </c>
      <c r="F121" s="275">
        <v>2.446</v>
      </c>
      <c r="G121" s="266" t="s">
        <v>77</v>
      </c>
      <c r="H121" s="266" t="s">
        <v>77</v>
      </c>
      <c r="I121" s="267" t="s">
        <v>77</v>
      </c>
      <c r="J121" s="278">
        <v>364.962</v>
      </c>
      <c r="K121" s="278">
        <v>359.518</v>
      </c>
      <c r="L121" s="278">
        <v>255.89</v>
      </c>
      <c r="M121" s="269" t="s">
        <v>77</v>
      </c>
      <c r="N121" s="269" t="s">
        <v>77</v>
      </c>
      <c r="O121" s="278">
        <v>306.345</v>
      </c>
      <c r="P121" s="269" t="s">
        <v>77</v>
      </c>
      <c r="Q121" s="278">
        <v>351.203</v>
      </c>
      <c r="R121" s="267" t="s">
        <v>77</v>
      </c>
      <c r="S121" s="148">
        <v>450.37</v>
      </c>
      <c r="T121" s="148">
        <v>445.071</v>
      </c>
      <c r="U121" s="148">
        <v>422.109</v>
      </c>
      <c r="V121" s="148">
        <v>426.242</v>
      </c>
      <c r="W121" s="269" t="s">
        <v>77</v>
      </c>
      <c r="X121" s="148">
        <v>438.01</v>
      </c>
      <c r="Y121" s="267" t="s">
        <v>77</v>
      </c>
      <c r="Z121" s="275">
        <v>10.891</v>
      </c>
      <c r="AA121" s="275">
        <v>9.136</v>
      </c>
      <c r="AB121" s="275">
        <v>6.825</v>
      </c>
      <c r="AC121" s="275">
        <v>5.601</v>
      </c>
      <c r="AD121" s="275">
        <v>7.771</v>
      </c>
      <c r="AE121" s="275">
        <v>7.643</v>
      </c>
      <c r="AF121" s="275">
        <v>7.583</v>
      </c>
      <c r="AG121" s="275">
        <v>9.554</v>
      </c>
      <c r="AH121" s="335">
        <v>11.644</v>
      </c>
      <c r="AI121" s="270">
        <v>2.571</v>
      </c>
      <c r="AJ121" s="270">
        <v>2.252</v>
      </c>
      <c r="AK121" s="270">
        <v>1.503</v>
      </c>
      <c r="AL121" s="270">
        <v>1.641</v>
      </c>
      <c r="AM121" s="270">
        <v>1.788</v>
      </c>
      <c r="AN121" s="270">
        <v>1.475</v>
      </c>
      <c r="AO121" s="267" t="s">
        <v>77</v>
      </c>
      <c r="AP121" s="271">
        <v>1.586</v>
      </c>
      <c r="AQ121" s="271">
        <v>2.385</v>
      </c>
      <c r="AR121" s="271">
        <v>4.003</v>
      </c>
      <c r="AS121" s="272" t="s">
        <v>77</v>
      </c>
      <c r="AT121" s="267" t="s">
        <v>77</v>
      </c>
      <c r="AU121" s="267" t="s">
        <v>77</v>
      </c>
      <c r="AV121" s="267" t="s">
        <v>77</v>
      </c>
      <c r="AW121" s="250"/>
      <c r="AX121" s="273" t="s">
        <v>77</v>
      </c>
      <c r="AY121" s="273" t="s">
        <v>77</v>
      </c>
      <c r="AZ121" s="281"/>
    </row>
    <row r="122" spans="1:52" s="428" customFormat="1" ht="12" customHeight="1">
      <c r="A122" s="265">
        <v>2016</v>
      </c>
      <c r="B122" s="146" t="s">
        <v>74</v>
      </c>
      <c r="C122" s="266" t="s">
        <v>77</v>
      </c>
      <c r="D122" s="266" t="s">
        <v>77</v>
      </c>
      <c r="E122" s="275">
        <v>2.201</v>
      </c>
      <c r="F122" s="275">
        <v>2.435</v>
      </c>
      <c r="G122" s="266" t="s">
        <v>77</v>
      </c>
      <c r="H122" s="266" t="s">
        <v>77</v>
      </c>
      <c r="I122" s="267" t="s">
        <v>77</v>
      </c>
      <c r="J122" s="278">
        <v>394.304</v>
      </c>
      <c r="K122" s="278">
        <v>353.489</v>
      </c>
      <c r="L122" s="278">
        <v>333.467</v>
      </c>
      <c r="M122" s="268" t="s">
        <v>77</v>
      </c>
      <c r="N122" s="268" t="s">
        <v>77</v>
      </c>
      <c r="O122" s="278">
        <v>348.424</v>
      </c>
      <c r="P122" s="269" t="s">
        <v>77</v>
      </c>
      <c r="Q122" s="278">
        <v>381.093</v>
      </c>
      <c r="R122" s="267" t="s">
        <v>77</v>
      </c>
      <c r="S122" s="148">
        <v>515.733</v>
      </c>
      <c r="T122" s="148">
        <v>464.415</v>
      </c>
      <c r="U122" s="148">
        <v>469.248</v>
      </c>
      <c r="V122" s="148">
        <v>469.741</v>
      </c>
      <c r="W122" s="269" t="s">
        <v>77</v>
      </c>
      <c r="X122" s="148">
        <v>475.662</v>
      </c>
      <c r="Y122" s="267" t="s">
        <v>77</v>
      </c>
      <c r="Z122" s="275">
        <v>10.678</v>
      </c>
      <c r="AA122" s="275">
        <v>8.883</v>
      </c>
      <c r="AB122" s="275">
        <v>6.825</v>
      </c>
      <c r="AC122" s="275">
        <v>5.686</v>
      </c>
      <c r="AD122" s="275">
        <v>7.706</v>
      </c>
      <c r="AE122" s="275">
        <v>7.567</v>
      </c>
      <c r="AF122" s="275">
        <v>7.529</v>
      </c>
      <c r="AG122" s="275">
        <v>9.558</v>
      </c>
      <c r="AH122" s="335">
        <v>11.632</v>
      </c>
      <c r="AI122" s="270">
        <v>2.634</v>
      </c>
      <c r="AJ122" s="270">
        <v>2.234</v>
      </c>
      <c r="AK122" s="270">
        <v>1.357</v>
      </c>
      <c r="AL122" s="270">
        <v>1.478</v>
      </c>
      <c r="AM122" s="270">
        <v>1.597</v>
      </c>
      <c r="AN122" s="270">
        <v>1.346</v>
      </c>
      <c r="AO122" s="267" t="s">
        <v>77</v>
      </c>
      <c r="AP122" s="271">
        <v>1.483</v>
      </c>
      <c r="AQ122" s="271">
        <v>2.464</v>
      </c>
      <c r="AR122" s="271">
        <v>4.341</v>
      </c>
      <c r="AS122" s="272" t="s">
        <v>77</v>
      </c>
      <c r="AT122" s="267" t="s">
        <v>77</v>
      </c>
      <c r="AU122" s="267" t="s">
        <v>77</v>
      </c>
      <c r="AV122" s="267" t="s">
        <v>77</v>
      </c>
      <c r="AW122" s="250"/>
      <c r="AX122" s="273" t="s">
        <v>77</v>
      </c>
      <c r="AY122" s="273" t="s">
        <v>77</v>
      </c>
      <c r="AZ122" s="249"/>
    </row>
    <row r="123" spans="1:52" s="428" customFormat="1" ht="12" customHeight="1">
      <c r="A123" s="265">
        <v>2016</v>
      </c>
      <c r="B123" s="146" t="s">
        <v>75</v>
      </c>
      <c r="C123" s="266" t="s">
        <v>77</v>
      </c>
      <c r="D123" s="266" t="s">
        <v>77</v>
      </c>
      <c r="E123" s="275">
        <v>2.26</v>
      </c>
      <c r="F123" s="275">
        <v>2.527</v>
      </c>
      <c r="G123" s="266" t="s">
        <v>77</v>
      </c>
      <c r="H123" s="266" t="s">
        <v>77</v>
      </c>
      <c r="I123" s="267" t="s">
        <v>77</v>
      </c>
      <c r="J123" s="278">
        <v>460.814</v>
      </c>
      <c r="K123" s="278">
        <v>388.481</v>
      </c>
      <c r="L123" s="278">
        <v>361.811</v>
      </c>
      <c r="M123" s="268" t="s">
        <v>77</v>
      </c>
      <c r="N123" s="268" t="s">
        <v>77</v>
      </c>
      <c r="O123" s="278">
        <v>384.088</v>
      </c>
      <c r="P123" s="269" t="s">
        <v>77</v>
      </c>
      <c r="Q123" s="278">
        <v>422.739</v>
      </c>
      <c r="R123" s="267" t="s">
        <v>77</v>
      </c>
      <c r="S123" s="148">
        <v>603.157</v>
      </c>
      <c r="T123" s="148">
        <v>508.656</v>
      </c>
      <c r="U123" s="148">
        <v>475.12</v>
      </c>
      <c r="V123" s="148">
        <v>483.412</v>
      </c>
      <c r="W123" s="269" t="s">
        <v>77</v>
      </c>
      <c r="X123" s="148">
        <v>513.993</v>
      </c>
      <c r="Y123" s="267" t="s">
        <v>77</v>
      </c>
      <c r="Z123" s="275">
        <v>11.1</v>
      </c>
      <c r="AA123" s="275">
        <v>9.012</v>
      </c>
      <c r="AB123" s="275">
        <v>6.949</v>
      </c>
      <c r="AC123" s="275">
        <v>5.71</v>
      </c>
      <c r="AD123" s="275">
        <v>7.908</v>
      </c>
      <c r="AE123" s="275">
        <v>7.71</v>
      </c>
      <c r="AF123" s="275">
        <v>7.697</v>
      </c>
      <c r="AG123" s="275">
        <v>9.443</v>
      </c>
      <c r="AH123" s="335">
        <v>11.699</v>
      </c>
      <c r="AI123" s="270">
        <v>3.907</v>
      </c>
      <c r="AJ123" s="270">
        <v>2.481</v>
      </c>
      <c r="AK123" s="270">
        <v>1.36</v>
      </c>
      <c r="AL123" s="270">
        <v>1.474</v>
      </c>
      <c r="AM123" s="270">
        <v>1.624</v>
      </c>
      <c r="AN123" s="270">
        <v>1.354</v>
      </c>
      <c r="AO123" s="267" t="s">
        <v>77</v>
      </c>
      <c r="AP123" s="271">
        <v>1.5234</v>
      </c>
      <c r="AQ123" s="271">
        <v>2.831</v>
      </c>
      <c r="AR123" s="271">
        <v>7.109</v>
      </c>
      <c r="AS123" s="272" t="s">
        <v>77</v>
      </c>
      <c r="AT123" s="267" t="s">
        <v>77</v>
      </c>
      <c r="AU123" s="267" t="s">
        <v>77</v>
      </c>
      <c r="AV123" s="267" t="s">
        <v>77</v>
      </c>
      <c r="AW123" s="250"/>
      <c r="AX123" s="273" t="s">
        <v>77</v>
      </c>
      <c r="AY123" s="273" t="s">
        <v>77</v>
      </c>
      <c r="AZ123" s="249"/>
    </row>
    <row r="124" spans="1:52" s="428" customFormat="1" ht="12" customHeight="1">
      <c r="A124" s="265">
        <v>2016</v>
      </c>
      <c r="B124" s="146" t="s">
        <v>76</v>
      </c>
      <c r="C124" s="266" t="s">
        <v>77</v>
      </c>
      <c r="D124" s="266" t="s">
        <v>77</v>
      </c>
      <c r="E124" s="275">
        <v>2.106</v>
      </c>
      <c r="F124" s="275">
        <v>2.361</v>
      </c>
      <c r="G124" s="266" t="s">
        <v>77</v>
      </c>
      <c r="H124" s="266" t="s">
        <v>77</v>
      </c>
      <c r="I124" s="267" t="s">
        <v>77</v>
      </c>
      <c r="J124" s="278">
        <v>471.139</v>
      </c>
      <c r="K124" s="278">
        <v>437.814</v>
      </c>
      <c r="L124" s="278">
        <v>380.392</v>
      </c>
      <c r="M124" s="268" t="s">
        <v>77</v>
      </c>
      <c r="N124" s="268" t="s">
        <v>77</v>
      </c>
      <c r="O124" s="278">
        <v>412.32</v>
      </c>
      <c r="P124" s="269" t="s">
        <v>77</v>
      </c>
      <c r="Q124" s="278">
        <v>470.135</v>
      </c>
      <c r="R124" s="267" t="s">
        <v>77</v>
      </c>
      <c r="S124" s="148">
        <v>620.202</v>
      </c>
      <c r="T124" s="148">
        <v>565.004</v>
      </c>
      <c r="U124" s="148">
        <v>531.221</v>
      </c>
      <c r="V124" s="148">
        <v>538.535</v>
      </c>
      <c r="W124" s="269" t="s">
        <v>77</v>
      </c>
      <c r="X124" s="148">
        <v>562.638</v>
      </c>
      <c r="Y124" s="267" t="s">
        <v>77</v>
      </c>
      <c r="Z124" s="275">
        <v>10.81</v>
      </c>
      <c r="AA124" s="275">
        <v>9.47</v>
      </c>
      <c r="AB124" s="275">
        <v>7.702</v>
      </c>
      <c r="AC124" s="275">
        <v>6.526</v>
      </c>
      <c r="AD124" s="275">
        <v>8.611</v>
      </c>
      <c r="AE124" s="275">
        <v>8.328</v>
      </c>
      <c r="AF124" s="275">
        <v>8.286</v>
      </c>
      <c r="AG124" s="275">
        <v>9.898</v>
      </c>
      <c r="AH124" s="335">
        <v>11.79</v>
      </c>
      <c r="AI124" s="270">
        <v>2.558</v>
      </c>
      <c r="AJ124" s="270">
        <v>2.223</v>
      </c>
      <c r="AK124" s="270">
        <v>1.656</v>
      </c>
      <c r="AL124" s="270">
        <v>1.741</v>
      </c>
      <c r="AM124" s="270">
        <v>1.857</v>
      </c>
      <c r="AN124" s="270">
        <v>1.636</v>
      </c>
      <c r="AO124" s="267" t="s">
        <v>77</v>
      </c>
      <c r="AP124" s="271">
        <v>1.616</v>
      </c>
      <c r="AQ124" s="271">
        <v>2.344</v>
      </c>
      <c r="AR124" s="271">
        <v>3.781</v>
      </c>
      <c r="AS124" s="272" t="s">
        <v>77</v>
      </c>
      <c r="AT124" s="267" t="s">
        <v>77</v>
      </c>
      <c r="AU124" s="267" t="s">
        <v>77</v>
      </c>
      <c r="AV124" s="267" t="s">
        <v>77</v>
      </c>
      <c r="AW124" s="250"/>
      <c r="AX124" s="273" t="s">
        <v>77</v>
      </c>
      <c r="AY124" s="273" t="s">
        <v>77</v>
      </c>
      <c r="AZ124" s="249"/>
    </row>
    <row r="125" spans="1:52" s="428" customFormat="1" ht="12" customHeight="1">
      <c r="A125" s="265">
        <v>2017</v>
      </c>
      <c r="B125" s="146" t="s">
        <v>80</v>
      </c>
      <c r="C125" s="266" t="s">
        <v>77</v>
      </c>
      <c r="D125" s="266" t="s">
        <v>77</v>
      </c>
      <c r="E125" s="266" t="s">
        <v>77</v>
      </c>
      <c r="F125" s="275">
        <v>2.581</v>
      </c>
      <c r="G125" s="266" t="s">
        <v>77</v>
      </c>
      <c r="H125" s="266" t="s">
        <v>77</v>
      </c>
      <c r="I125" s="267" t="s">
        <v>77</v>
      </c>
      <c r="J125" s="278">
        <v>546.461</v>
      </c>
      <c r="K125" s="278">
        <v>487.517</v>
      </c>
      <c r="L125" s="278">
        <v>417.827</v>
      </c>
      <c r="M125" s="268" t="s">
        <v>77</v>
      </c>
      <c r="N125" s="268" t="s">
        <v>77</v>
      </c>
      <c r="O125" s="278">
        <v>459</v>
      </c>
      <c r="P125" s="269" t="s">
        <v>77</v>
      </c>
      <c r="Q125" s="278">
        <v>512.219</v>
      </c>
      <c r="R125" s="267" t="s">
        <v>77</v>
      </c>
      <c r="S125" s="148">
        <v>618.906</v>
      </c>
      <c r="T125" s="148">
        <v>582.299</v>
      </c>
      <c r="U125" s="148">
        <v>558.119</v>
      </c>
      <c r="V125" s="148">
        <v>563.278</v>
      </c>
      <c r="W125" s="269" t="s">
        <v>77</v>
      </c>
      <c r="X125" s="148">
        <v>584.952</v>
      </c>
      <c r="Y125" s="267" t="s">
        <v>77</v>
      </c>
      <c r="Z125" s="270">
        <v>10.781</v>
      </c>
      <c r="AA125" s="275">
        <v>9.577</v>
      </c>
      <c r="AB125" s="275">
        <v>7.773</v>
      </c>
      <c r="AC125" s="275">
        <v>6.567</v>
      </c>
      <c r="AD125" s="275">
        <v>8.705</v>
      </c>
      <c r="AE125" s="275">
        <v>8.401</v>
      </c>
      <c r="AF125" s="275">
        <v>8.343</v>
      </c>
      <c r="AG125" s="275">
        <v>9.859</v>
      </c>
      <c r="AH125" s="274">
        <v>12.055</v>
      </c>
      <c r="AI125" s="270">
        <v>2.719310062790924</v>
      </c>
      <c r="AJ125" s="270">
        <v>2.185514233759853</v>
      </c>
      <c r="AK125" s="270">
        <v>1.7441357252828735</v>
      </c>
      <c r="AL125" s="270">
        <v>1.8389429259040269</v>
      </c>
      <c r="AM125" s="270">
        <v>1.915507611650205</v>
      </c>
      <c r="AN125" s="270">
        <v>1.7623782401578487</v>
      </c>
      <c r="AO125" s="267"/>
      <c r="AP125" s="271">
        <v>1.7037</v>
      </c>
      <c r="AQ125" s="271">
        <v>2.315</v>
      </c>
      <c r="AR125" s="271">
        <v>3.858</v>
      </c>
      <c r="AS125" s="272" t="s">
        <v>77</v>
      </c>
      <c r="AT125" s="267" t="s">
        <v>77</v>
      </c>
      <c r="AU125" s="267" t="s">
        <v>77</v>
      </c>
      <c r="AV125" s="267" t="s">
        <v>77</v>
      </c>
      <c r="AW125" s="250"/>
      <c r="AX125" s="273" t="s">
        <v>77</v>
      </c>
      <c r="AY125" s="273" t="s">
        <v>77</v>
      </c>
      <c r="AZ125" s="249"/>
    </row>
    <row r="126" spans="1:51" ht="12" customHeight="1">
      <c r="A126" s="265"/>
      <c r="B126" s="146"/>
      <c r="C126" s="266"/>
      <c r="D126" s="266"/>
      <c r="E126" s="266"/>
      <c r="F126" s="132"/>
      <c r="G126" s="266"/>
      <c r="H126" s="266"/>
      <c r="I126" s="269"/>
      <c r="J126" s="133"/>
      <c r="K126" s="133"/>
      <c r="L126" s="133"/>
      <c r="M126" s="268"/>
      <c r="N126" s="268"/>
      <c r="O126" s="216"/>
      <c r="P126" s="269"/>
      <c r="Q126" s="133"/>
      <c r="R126" s="269"/>
      <c r="S126" s="347"/>
      <c r="T126" s="241"/>
      <c r="U126" s="241"/>
      <c r="V126" s="241"/>
      <c r="W126" s="269"/>
      <c r="X126" s="241"/>
      <c r="Y126" s="269"/>
      <c r="Z126" s="270"/>
      <c r="AA126" s="270"/>
      <c r="AB126" s="270"/>
      <c r="AC126" s="270"/>
      <c r="AD126" s="270"/>
      <c r="AE126" s="270"/>
      <c r="AF126" s="241"/>
      <c r="AG126" s="241"/>
      <c r="AH126" s="283"/>
      <c r="AI126" s="241"/>
      <c r="AJ126" s="241"/>
      <c r="AK126" s="241"/>
      <c r="AL126" s="134"/>
      <c r="AM126" s="241"/>
      <c r="AN126" s="270"/>
      <c r="AO126" s="269"/>
      <c r="AP126" s="241"/>
      <c r="AQ126" s="241"/>
      <c r="AR126" s="241"/>
      <c r="AS126" s="269"/>
      <c r="AT126" s="269"/>
      <c r="AU126" s="269"/>
      <c r="AV126" s="269"/>
      <c r="AW126" s="250"/>
      <c r="AX126" s="273"/>
      <c r="AY126" s="273"/>
    </row>
    <row r="127" spans="1:59" s="349" customFormat="1" ht="12.75">
      <c r="A127" s="348" t="s">
        <v>141</v>
      </c>
      <c r="B127" s="348"/>
      <c r="C127" s="216"/>
      <c r="D127" s="216"/>
      <c r="E127" s="216"/>
      <c r="F127" s="216">
        <f>F125/F121-1</f>
        <v>0.055192150449713706</v>
      </c>
      <c r="G127" s="216"/>
      <c r="H127" s="216"/>
      <c r="I127" s="216"/>
      <c r="J127" s="216">
        <f>J125/J121-1</f>
        <v>0.49730930891435277</v>
      </c>
      <c r="K127" s="216">
        <f>K125/K121-1</f>
        <v>0.3560294616681223</v>
      </c>
      <c r="L127" s="216">
        <f>L125/L121-1</f>
        <v>0.6328383289694792</v>
      </c>
      <c r="M127" s="216"/>
      <c r="N127" s="216"/>
      <c r="O127" s="216">
        <f>O125/O121-1</f>
        <v>0.4983107281006707</v>
      </c>
      <c r="P127" s="216"/>
      <c r="Q127" s="216">
        <f>Q125/Q121-1</f>
        <v>0.45846988778569675</v>
      </c>
      <c r="R127" s="216"/>
      <c r="S127" s="216">
        <f>S125/S121-1</f>
        <v>0.3742167551124629</v>
      </c>
      <c r="T127" s="216">
        <f>T125/T121-1</f>
        <v>0.30832833413095884</v>
      </c>
      <c r="U127" s="216">
        <f>U125/U121-1</f>
        <v>0.3222153519588544</v>
      </c>
      <c r="V127" s="216">
        <f>V125/V121-1</f>
        <v>0.3214981160936745</v>
      </c>
      <c r="W127" s="216"/>
      <c r="X127" s="216">
        <f>X125/X121-1</f>
        <v>0.3354763589872378</v>
      </c>
      <c r="Y127" s="216"/>
      <c r="Z127" s="216">
        <f>Z125/Z121-1</f>
        <v>-0.010100082637039653</v>
      </c>
      <c r="AA127" s="216">
        <f aca="true" t="shared" si="0" ref="AA127:AN127">AA125/AA121-1</f>
        <v>0.04827057793345024</v>
      </c>
      <c r="AB127" s="216">
        <f t="shared" si="0"/>
        <v>0.1389010989010988</v>
      </c>
      <c r="AC127" s="216">
        <f t="shared" si="0"/>
        <v>0.17246920192822723</v>
      </c>
      <c r="AD127" s="216">
        <f t="shared" si="0"/>
        <v>0.12019045167932063</v>
      </c>
      <c r="AE127" s="216">
        <f t="shared" si="0"/>
        <v>0.0991757163417506</v>
      </c>
      <c r="AF127" s="216">
        <f t="shared" si="0"/>
        <v>0.10022418567849134</v>
      </c>
      <c r="AG127" s="216">
        <f t="shared" si="0"/>
        <v>0.03192380154908925</v>
      </c>
      <c r="AH127" s="216">
        <f t="shared" si="0"/>
        <v>0.03529714874613532</v>
      </c>
      <c r="AI127" s="216">
        <f t="shared" si="0"/>
        <v>0.0576857498214407</v>
      </c>
      <c r="AJ127" s="216">
        <f t="shared" si="0"/>
        <v>-0.029522986785144978</v>
      </c>
      <c r="AK127" s="216">
        <f t="shared" si="0"/>
        <v>0.1604362776333157</v>
      </c>
      <c r="AL127" s="216">
        <f t="shared" si="0"/>
        <v>0.12062335521269163</v>
      </c>
      <c r="AM127" s="216">
        <f t="shared" si="0"/>
        <v>0.07131298190727353</v>
      </c>
      <c r="AN127" s="216">
        <f t="shared" si="0"/>
        <v>0.19483270519176177</v>
      </c>
      <c r="AO127" s="216"/>
      <c r="AP127" s="216">
        <f>AP125/AP121-1</f>
        <v>0.07421185372005046</v>
      </c>
      <c r="AQ127" s="216">
        <f>AQ125/AQ121-1</f>
        <v>-0.02935010482180289</v>
      </c>
      <c r="AR127" s="216">
        <f>AR125/AR121-1</f>
        <v>-0.03622283287534345</v>
      </c>
      <c r="AS127" s="273" t="s">
        <v>77</v>
      </c>
      <c r="AT127" s="273" t="s">
        <v>77</v>
      </c>
      <c r="AU127" s="273" t="s">
        <v>77</v>
      </c>
      <c r="AV127" s="273" t="s">
        <v>77</v>
      </c>
      <c r="AW127" s="250"/>
      <c r="AX127" s="273" t="s">
        <v>77</v>
      </c>
      <c r="AY127" s="273" t="s">
        <v>77</v>
      </c>
      <c r="AZ127" s="216"/>
      <c r="BA127" s="216"/>
      <c r="BB127" s="216"/>
      <c r="BC127" s="216"/>
      <c r="BD127" s="216"/>
      <c r="BE127" s="216"/>
      <c r="BF127" s="216"/>
      <c r="BG127" s="216"/>
    </row>
    <row r="128" spans="1:51" s="349" customFormat="1" ht="12.75">
      <c r="A128" s="348" t="s">
        <v>142</v>
      </c>
      <c r="B128" s="348"/>
      <c r="C128" s="216"/>
      <c r="D128" s="216"/>
      <c r="E128" s="216"/>
      <c r="F128" s="216">
        <f>F125/F124-1</f>
        <v>0.09318085556967381</v>
      </c>
      <c r="G128" s="216"/>
      <c r="H128" s="216"/>
      <c r="I128" s="216"/>
      <c r="J128" s="216">
        <f>J125/J124-1</f>
        <v>0.15987213964456348</v>
      </c>
      <c r="K128" s="216">
        <f>K125/K124-1</f>
        <v>0.11352537835701915</v>
      </c>
      <c r="L128" s="216">
        <f>L125/L124-1</f>
        <v>0.09841163852026336</v>
      </c>
      <c r="M128" s="216"/>
      <c r="N128" s="216"/>
      <c r="O128" s="216">
        <f>O125/O124-1</f>
        <v>0.11321303841676378</v>
      </c>
      <c r="P128" s="216"/>
      <c r="Q128" s="216">
        <f>Q125/Q124-1</f>
        <v>0.08951471385878529</v>
      </c>
      <c r="R128" s="216"/>
      <c r="S128" s="216">
        <f>S125/S124-1</f>
        <v>-0.0020896417618776475</v>
      </c>
      <c r="T128" s="216">
        <f>T125/T124-1</f>
        <v>0.030610402758210586</v>
      </c>
      <c r="U128" s="216">
        <f>U125/U124-1</f>
        <v>0.050634293448489576</v>
      </c>
      <c r="V128" s="216">
        <f>V125/V124-1</f>
        <v>0.04594501750118396</v>
      </c>
      <c r="W128" s="216"/>
      <c r="X128" s="216">
        <f>X125/X124-1</f>
        <v>0.03965960351060538</v>
      </c>
      <c r="Y128" s="216"/>
      <c r="Z128" s="216">
        <f>Z125/Z124-1</f>
        <v>-0.0026827012025901764</v>
      </c>
      <c r="AA128" s="216">
        <f aca="true" t="shared" si="1" ref="AA128:AN128">AA125/AA124-1</f>
        <v>0.011298838437169945</v>
      </c>
      <c r="AB128" s="216">
        <f t="shared" si="1"/>
        <v>0.009218384835107729</v>
      </c>
      <c r="AC128" s="216">
        <f t="shared" si="1"/>
        <v>0.006282562059454655</v>
      </c>
      <c r="AD128" s="216">
        <f t="shared" si="1"/>
        <v>0.01091626988735328</v>
      </c>
      <c r="AE128" s="216">
        <f t="shared" si="1"/>
        <v>0.008765609990393886</v>
      </c>
      <c r="AF128" s="216">
        <f t="shared" si="1"/>
        <v>0.006879073135409142</v>
      </c>
      <c r="AG128" s="216">
        <f t="shared" si="1"/>
        <v>-0.003940189937361005</v>
      </c>
      <c r="AH128" s="216">
        <f t="shared" si="1"/>
        <v>0.02247667514843088</v>
      </c>
      <c r="AI128" s="216">
        <f t="shared" si="1"/>
        <v>0.06306100969152628</v>
      </c>
      <c r="AJ128" s="216">
        <f t="shared" si="1"/>
        <v>-0.016862692865563078</v>
      </c>
      <c r="AK128" s="216">
        <f t="shared" si="1"/>
        <v>0.05322205633023769</v>
      </c>
      <c r="AL128" s="216">
        <f t="shared" si="1"/>
        <v>0.056256706435397374</v>
      </c>
      <c r="AM128" s="216">
        <f t="shared" si="1"/>
        <v>0.03150652215950722</v>
      </c>
      <c r="AN128" s="216">
        <f t="shared" si="1"/>
        <v>0.07724831305491975</v>
      </c>
      <c r="AO128" s="216"/>
      <c r="AP128" s="216">
        <f>AP125/AP124-1</f>
        <v>0.05426980198019793</v>
      </c>
      <c r="AQ128" s="216">
        <f>AQ125/AQ124-1</f>
        <v>-0.012372013651877123</v>
      </c>
      <c r="AR128" s="216">
        <f>AR125/AR124-1</f>
        <v>0.02036498280878063</v>
      </c>
      <c r="AS128" s="273" t="s">
        <v>77</v>
      </c>
      <c r="AT128" s="273" t="s">
        <v>77</v>
      </c>
      <c r="AU128" s="273" t="s">
        <v>77</v>
      </c>
      <c r="AV128" s="273" t="s">
        <v>77</v>
      </c>
      <c r="AW128" s="250"/>
      <c r="AX128" s="273" t="s">
        <v>77</v>
      </c>
      <c r="AY128" s="273" t="s">
        <v>77</v>
      </c>
    </row>
    <row r="129" spans="2:51" ht="12.75">
      <c r="B129" s="313"/>
      <c r="C129" s="275"/>
      <c r="D129" s="250"/>
      <c r="E129" s="275"/>
      <c r="F129" s="275"/>
      <c r="G129" s="241"/>
      <c r="H129" s="241"/>
      <c r="I129" s="241"/>
      <c r="J129" s="133"/>
      <c r="K129" s="133"/>
      <c r="L129" s="278"/>
      <c r="M129" s="133"/>
      <c r="N129" s="133"/>
      <c r="O129" s="133"/>
      <c r="P129" s="133"/>
      <c r="Q129" s="133"/>
      <c r="R129" s="133"/>
      <c r="S129" s="347"/>
      <c r="T129" s="241"/>
      <c r="U129" s="241"/>
      <c r="V129" s="241"/>
      <c r="W129" s="241"/>
      <c r="X129" s="241"/>
      <c r="Y129" s="283"/>
      <c r="Z129" s="351"/>
      <c r="AA129" s="351"/>
      <c r="AB129" s="351"/>
      <c r="AC129" s="351"/>
      <c r="AD129" s="351"/>
      <c r="AE129" s="351"/>
      <c r="AF129" s="283"/>
      <c r="AG129" s="283"/>
      <c r="AH129" s="283"/>
      <c r="AI129" s="350"/>
      <c r="AJ129" s="350"/>
      <c r="AK129" s="350" t="s">
        <v>173</v>
      </c>
      <c r="AL129" s="216">
        <f>(AL123-AL83)/AL83</f>
        <v>-0.039739413680781724</v>
      </c>
      <c r="AM129" s="134"/>
      <c r="AN129" s="241"/>
      <c r="AO129" s="347"/>
      <c r="AP129" s="241"/>
      <c r="AQ129" s="241"/>
      <c r="AR129" s="241"/>
      <c r="AS129" s="133"/>
      <c r="AT129" s="133"/>
      <c r="AU129" s="133"/>
      <c r="AV129" s="133"/>
      <c r="AW129" s="241"/>
      <c r="AX129" s="241"/>
      <c r="AY129" s="241"/>
    </row>
    <row r="130" spans="2:51" ht="12.75">
      <c r="B130" s="313"/>
      <c r="C130" s="132"/>
      <c r="D130" s="241"/>
      <c r="E130" s="275"/>
      <c r="F130" s="216"/>
      <c r="G130" s="250"/>
      <c r="H130" s="250"/>
      <c r="I130" s="241"/>
      <c r="J130" s="133"/>
      <c r="K130" s="133"/>
      <c r="L130" s="278"/>
      <c r="M130" s="133"/>
      <c r="N130" s="133"/>
      <c r="O130" s="429"/>
      <c r="P130" s="133"/>
      <c r="Q130" s="133"/>
      <c r="R130" s="133"/>
      <c r="S130" s="421"/>
      <c r="T130" s="422"/>
      <c r="U130" s="422"/>
      <c r="V130" s="216"/>
      <c r="W130" s="422"/>
      <c r="X130" s="422"/>
      <c r="Y130" s="331"/>
      <c r="Z130" s="275"/>
      <c r="AA130" s="275"/>
      <c r="AB130" s="275"/>
      <c r="AC130" s="275"/>
      <c r="AD130" s="275"/>
      <c r="AE130" s="275"/>
      <c r="AF130" s="283"/>
      <c r="AG130" s="283"/>
      <c r="AH130" s="283"/>
      <c r="AI130" s="352"/>
      <c r="AJ130" s="352"/>
      <c r="AK130" s="352"/>
      <c r="AL130" s="216"/>
      <c r="AM130" s="352"/>
      <c r="AN130" s="216"/>
      <c r="AO130" s="347"/>
      <c r="AP130" s="241"/>
      <c r="AQ130" s="241"/>
      <c r="AR130" s="241"/>
      <c r="AS130" s="133"/>
      <c r="AT130" s="133"/>
      <c r="AU130" s="133"/>
      <c r="AV130" s="133"/>
      <c r="AW130" s="241"/>
      <c r="AX130" s="241"/>
      <c r="AY130" s="241"/>
    </row>
    <row r="131" spans="2:51" ht="12.75">
      <c r="B131" s="313"/>
      <c r="C131" s="132"/>
      <c r="D131" s="241"/>
      <c r="E131" s="275"/>
      <c r="F131" s="216"/>
      <c r="G131" s="241"/>
      <c r="H131" s="241"/>
      <c r="I131" s="241"/>
      <c r="J131" s="133"/>
      <c r="K131" s="133"/>
      <c r="L131" s="278"/>
      <c r="M131" s="133"/>
      <c r="N131" s="133"/>
      <c r="O131" s="429"/>
      <c r="P131" s="133"/>
      <c r="Q131" s="133"/>
      <c r="R131" s="133"/>
      <c r="S131" s="421"/>
      <c r="T131" s="422"/>
      <c r="U131" s="422"/>
      <c r="V131" s="422"/>
      <c r="W131" s="422"/>
      <c r="X131" s="422"/>
      <c r="Y131" s="331"/>
      <c r="Z131" s="275"/>
      <c r="AA131" s="275"/>
      <c r="AB131" s="275"/>
      <c r="AC131" s="275"/>
      <c r="AD131" s="275"/>
      <c r="AE131" s="275"/>
      <c r="AF131" s="275"/>
      <c r="AG131" s="275"/>
      <c r="AH131" s="275"/>
      <c r="AI131"/>
      <c r="AJ131"/>
      <c r="AK131"/>
      <c r="AL131"/>
      <c r="AM131"/>
      <c r="AN131"/>
      <c r="AQ131"/>
      <c r="AR131"/>
      <c r="AS131" s="133"/>
      <c r="AT131" s="133"/>
      <c r="AU131" s="133"/>
      <c r="AV131" s="133"/>
      <c r="AW131" s="241"/>
      <c r="AX131" s="241"/>
      <c r="AY131" s="241"/>
    </row>
    <row r="132" spans="2:51" ht="12.75">
      <c r="B132" s="313"/>
      <c r="C132" s="132"/>
      <c r="D132" s="241"/>
      <c r="E132" s="275"/>
      <c r="F132" s="241"/>
      <c r="G132" s="241"/>
      <c r="H132" s="241"/>
      <c r="I132" s="241"/>
      <c r="J132" s="133"/>
      <c r="K132" s="133"/>
      <c r="L132" s="133"/>
      <c r="M132" s="133"/>
      <c r="N132" s="133"/>
      <c r="O132" s="429"/>
      <c r="P132" s="133"/>
      <c r="Q132" s="133"/>
      <c r="R132" s="133"/>
      <c r="S132" s="421"/>
      <c r="T132" s="422"/>
      <c r="U132" s="422"/>
      <c r="V132" s="422"/>
      <c r="W132" s="422"/>
      <c r="X132" s="422"/>
      <c r="Y132" s="423"/>
      <c r="Z132" s="275"/>
      <c r="AA132" s="275"/>
      <c r="AB132" s="275"/>
      <c r="AC132" s="275"/>
      <c r="AD132" s="275"/>
      <c r="AE132" s="275"/>
      <c r="AF132" s="275"/>
      <c r="AG132" s="275"/>
      <c r="AH132" s="275"/>
      <c r="AI132"/>
      <c r="AJ132"/>
      <c r="AK132"/>
      <c r="AL132"/>
      <c r="AM132"/>
      <c r="AN132"/>
      <c r="AQ132"/>
      <c r="AR132"/>
      <c r="AS132" s="133"/>
      <c r="AT132" s="133"/>
      <c r="AU132" s="133"/>
      <c r="AV132" s="133"/>
      <c r="AW132" s="241"/>
      <c r="AX132" s="241"/>
      <c r="AY132" s="241"/>
    </row>
    <row r="133" spans="2:51" ht="15" customHeight="1">
      <c r="B133" s="313"/>
      <c r="C133" s="132"/>
      <c r="D133" s="241"/>
      <c r="E133" s="275"/>
      <c r="F133" s="241"/>
      <c r="G133" s="241"/>
      <c r="H133" s="241"/>
      <c r="I133" s="241"/>
      <c r="J133" s="133"/>
      <c r="K133" s="133"/>
      <c r="L133" s="133"/>
      <c r="M133" s="133"/>
      <c r="N133" s="133"/>
      <c r="O133" s="429"/>
      <c r="P133" s="133"/>
      <c r="Q133" s="133"/>
      <c r="R133" s="133"/>
      <c r="S133" s="421"/>
      <c r="T133" s="422"/>
      <c r="U133" s="422"/>
      <c r="V133" s="422"/>
      <c r="W133" s="422"/>
      <c r="X133" s="422"/>
      <c r="Y133" s="423"/>
      <c r="Z133" s="275"/>
      <c r="AA133" s="275"/>
      <c r="AB133" s="275"/>
      <c r="AC133" s="275"/>
      <c r="AD133" s="275"/>
      <c r="AE133" s="275"/>
      <c r="AF133" s="275"/>
      <c r="AG133" s="275"/>
      <c r="AH133" s="275"/>
      <c r="AI133"/>
      <c r="AJ133"/>
      <c r="AK133"/>
      <c r="AL133"/>
      <c r="AM133"/>
      <c r="AN133"/>
      <c r="AP133"/>
      <c r="AQ133"/>
      <c r="AR133"/>
      <c r="AS133" s="133"/>
      <c r="AT133" s="133"/>
      <c r="AU133" s="133"/>
      <c r="AV133" s="133"/>
      <c r="AW133" s="241"/>
      <c r="AX133" s="241"/>
      <c r="AY133" s="241"/>
    </row>
    <row r="134" spans="2:51" ht="12.75">
      <c r="B134" s="313"/>
      <c r="C134" s="132"/>
      <c r="D134" s="241"/>
      <c r="E134" s="241"/>
      <c r="F134" s="241"/>
      <c r="G134" s="241"/>
      <c r="H134" s="241"/>
      <c r="I134" s="241"/>
      <c r="J134" s="133"/>
      <c r="K134" s="133"/>
      <c r="L134" s="133"/>
      <c r="M134" s="133"/>
      <c r="N134" s="133"/>
      <c r="O134" s="429"/>
      <c r="P134" s="133"/>
      <c r="Q134" s="133"/>
      <c r="R134" s="133"/>
      <c r="S134" s="347"/>
      <c r="T134" s="241"/>
      <c r="U134" s="241"/>
      <c r="V134" s="241"/>
      <c r="W134" s="241"/>
      <c r="X134" s="241"/>
      <c r="Y134" s="313"/>
      <c r="Z134" s="275"/>
      <c r="AA134" s="275"/>
      <c r="AB134" s="275"/>
      <c r="AC134" s="275"/>
      <c r="AD134" s="275"/>
      <c r="AE134" s="275"/>
      <c r="AF134" s="275"/>
      <c r="AG134" s="275"/>
      <c r="AH134" s="275"/>
      <c r="AI134"/>
      <c r="AJ134"/>
      <c r="AK134"/>
      <c r="AL134"/>
      <c r="AM134"/>
      <c r="AN134"/>
      <c r="AP134"/>
      <c r="AQ134"/>
      <c r="AR134"/>
      <c r="AS134" s="133"/>
      <c r="AT134" s="133"/>
      <c r="AU134" s="133"/>
      <c r="AV134" s="133"/>
      <c r="AW134" s="241"/>
      <c r="AX134" s="241"/>
      <c r="AY134" s="241"/>
    </row>
    <row r="135" spans="2:51" ht="12.75">
      <c r="B135" s="313"/>
      <c r="C135" s="132"/>
      <c r="D135" s="241"/>
      <c r="E135" s="241"/>
      <c r="F135" s="241"/>
      <c r="G135" s="241"/>
      <c r="H135" s="241"/>
      <c r="I135" s="241"/>
      <c r="J135" s="133"/>
      <c r="K135" s="133"/>
      <c r="L135" s="133"/>
      <c r="M135" s="133"/>
      <c r="N135" s="133"/>
      <c r="O135" s="429"/>
      <c r="P135" s="133"/>
      <c r="Q135" s="133"/>
      <c r="R135" s="133"/>
      <c r="S135" s="347"/>
      <c r="T135" s="241"/>
      <c r="U135" s="241"/>
      <c r="V135" s="241"/>
      <c r="W135" s="241"/>
      <c r="X135" s="241"/>
      <c r="Y135" s="241"/>
      <c r="Z135" s="241"/>
      <c r="AA135" s="241"/>
      <c r="AB135" s="241"/>
      <c r="AC135" s="241"/>
      <c r="AD135" s="241"/>
      <c r="AE135" s="270"/>
      <c r="AF135" s="241"/>
      <c r="AG135" s="241"/>
      <c r="AH135" s="241"/>
      <c r="AI135" s="241"/>
      <c r="AJ135" s="241"/>
      <c r="AK135" s="241"/>
      <c r="AL135" s="241"/>
      <c r="AM135" s="241"/>
      <c r="AN135" s="241"/>
      <c r="AO135" s="241"/>
      <c r="AP135" s="241"/>
      <c r="AQ135" s="241"/>
      <c r="AR135" s="241"/>
      <c r="AS135" s="133"/>
      <c r="AT135" s="133"/>
      <c r="AU135" s="133"/>
      <c r="AV135" s="133"/>
      <c r="AW135" s="241"/>
      <c r="AX135" s="241"/>
      <c r="AY135" s="241"/>
    </row>
    <row r="136" spans="2:51" ht="12.75">
      <c r="B136" s="313"/>
      <c r="C136" s="132"/>
      <c r="D136" s="241"/>
      <c r="E136" s="241"/>
      <c r="F136" s="241"/>
      <c r="G136" s="241"/>
      <c r="H136" s="241"/>
      <c r="I136" s="241"/>
      <c r="J136" s="133"/>
      <c r="K136" s="133"/>
      <c r="L136" s="133"/>
      <c r="M136" s="133"/>
      <c r="N136" s="133"/>
      <c r="O136" s="429"/>
      <c r="P136" s="133"/>
      <c r="Q136" s="133"/>
      <c r="R136" s="133"/>
      <c r="S136" s="347"/>
      <c r="T136" s="241"/>
      <c r="U136" s="241"/>
      <c r="V136" s="241"/>
      <c r="W136" s="241"/>
      <c r="X136" s="241"/>
      <c r="Y136" s="241"/>
      <c r="Z136" s="241"/>
      <c r="AA136" s="241"/>
      <c r="AB136" s="241"/>
      <c r="AC136" s="241"/>
      <c r="AD136" s="241"/>
      <c r="AE136" s="241"/>
      <c r="AF136" s="241"/>
      <c r="AG136" s="241"/>
      <c r="AH136" s="241"/>
      <c r="AI136" s="241"/>
      <c r="AJ136" s="241"/>
      <c r="AK136" s="241"/>
      <c r="AL136" s="241"/>
      <c r="AM136" s="241"/>
      <c r="AN136" s="241"/>
      <c r="AO136" s="241"/>
      <c r="AP136" s="241"/>
      <c r="AQ136" s="241"/>
      <c r="AR136" s="241"/>
      <c r="AS136" s="133"/>
      <c r="AT136" s="133"/>
      <c r="AU136" s="133"/>
      <c r="AV136" s="133"/>
      <c r="AW136" s="241"/>
      <c r="AX136" s="241"/>
      <c r="AY136" s="241"/>
    </row>
    <row r="137" spans="1:51" ht="12.75">
      <c r="A137" s="255" t="s">
        <v>189</v>
      </c>
      <c r="B137" s="313"/>
      <c r="C137" s="132"/>
      <c r="D137" s="241"/>
      <c r="E137" s="241"/>
      <c r="F137" s="241"/>
      <c r="G137" s="241"/>
      <c r="H137" s="241"/>
      <c r="I137" s="241"/>
      <c r="J137" s="133"/>
      <c r="K137" s="133"/>
      <c r="L137" s="133"/>
      <c r="M137" s="133"/>
      <c r="N137" s="133"/>
      <c r="O137" s="429"/>
      <c r="P137" s="133"/>
      <c r="Q137" s="133"/>
      <c r="R137" s="133"/>
      <c r="S137" s="347"/>
      <c r="T137" s="241"/>
      <c r="U137" s="241"/>
      <c r="V137" s="241"/>
      <c r="W137" s="241"/>
      <c r="X137" s="241"/>
      <c r="Y137" s="241"/>
      <c r="Z137" s="241"/>
      <c r="AA137" s="241"/>
      <c r="AB137" s="241"/>
      <c r="AC137" s="241"/>
      <c r="AD137" s="241"/>
      <c r="AE137" s="241"/>
      <c r="AF137" s="241"/>
      <c r="AG137" s="241"/>
      <c r="AH137" s="241"/>
      <c r="AI137" s="241"/>
      <c r="AJ137" s="241"/>
      <c r="AK137" s="241"/>
      <c r="AL137" s="241"/>
      <c r="AM137" s="241"/>
      <c r="AN137" s="241"/>
      <c r="AO137" s="241"/>
      <c r="AP137" s="241"/>
      <c r="AQ137" s="241"/>
      <c r="AR137" s="241"/>
      <c r="AS137" s="133"/>
      <c r="AT137" s="133"/>
      <c r="AU137" s="133"/>
      <c r="AV137" s="133"/>
      <c r="AW137" s="241"/>
      <c r="AX137" s="241"/>
      <c r="AY137" s="241"/>
    </row>
    <row r="138" spans="1:51" ht="12.75">
      <c r="A138" s="249"/>
      <c r="B138" s="313"/>
      <c r="C138" s="132"/>
      <c r="D138" s="241"/>
      <c r="E138" s="241"/>
      <c r="F138" s="241"/>
      <c r="G138" s="241"/>
      <c r="H138" s="241"/>
      <c r="I138" s="241"/>
      <c r="J138" s="133"/>
      <c r="K138" s="133"/>
      <c r="L138" s="133"/>
      <c r="M138" s="133"/>
      <c r="N138" s="133"/>
      <c r="O138" s="429"/>
      <c r="P138" s="133"/>
      <c r="Q138" s="133"/>
      <c r="R138" s="133"/>
      <c r="S138" s="347"/>
      <c r="T138" s="241"/>
      <c r="U138" s="241"/>
      <c r="V138" s="241"/>
      <c r="W138" s="241"/>
      <c r="X138" s="241"/>
      <c r="Y138" s="241"/>
      <c r="Z138" s="241"/>
      <c r="AA138" s="241"/>
      <c r="AB138" s="241"/>
      <c r="AC138" s="241"/>
      <c r="AD138" s="241"/>
      <c r="AE138" s="241"/>
      <c r="AF138" s="241"/>
      <c r="AG138" s="241"/>
      <c r="AH138" s="241"/>
      <c r="AI138" s="241"/>
      <c r="AJ138" s="241"/>
      <c r="AK138" s="241"/>
      <c r="AL138" s="241"/>
      <c r="AM138" s="241"/>
      <c r="AN138" s="241"/>
      <c r="AO138" s="241"/>
      <c r="AP138" s="241"/>
      <c r="AQ138" s="241"/>
      <c r="AR138" s="241"/>
      <c r="AS138" s="133"/>
      <c r="AT138" s="133"/>
      <c r="AU138" s="133"/>
      <c r="AV138" s="133"/>
      <c r="AW138" s="241"/>
      <c r="AX138" s="241"/>
      <c r="AY138" s="241"/>
    </row>
    <row r="139" spans="1:51" ht="12.75">
      <c r="A139" s="249"/>
      <c r="B139" s="313"/>
      <c r="C139" s="132"/>
      <c r="D139" s="241"/>
      <c r="E139" s="241"/>
      <c r="F139" s="241"/>
      <c r="G139" s="241"/>
      <c r="H139" s="241"/>
      <c r="I139" s="241"/>
      <c r="J139" s="133"/>
      <c r="K139" s="133"/>
      <c r="L139" s="133"/>
      <c r="M139" s="133"/>
      <c r="N139" s="133"/>
      <c r="O139" s="429"/>
      <c r="P139" s="133"/>
      <c r="Q139" s="133"/>
      <c r="R139" s="133"/>
      <c r="S139" s="347"/>
      <c r="T139" s="241"/>
      <c r="U139" s="241"/>
      <c r="V139" s="241"/>
      <c r="W139" s="241"/>
      <c r="X139" s="241"/>
      <c r="Y139" s="241"/>
      <c r="Z139" s="241"/>
      <c r="AA139" s="241"/>
      <c r="AB139" s="241"/>
      <c r="AC139" s="241"/>
      <c r="AD139" s="241"/>
      <c r="AE139" s="241"/>
      <c r="AF139" s="241"/>
      <c r="AG139" s="241"/>
      <c r="AH139" s="241"/>
      <c r="AI139" s="241"/>
      <c r="AJ139" s="241"/>
      <c r="AK139" s="241"/>
      <c r="AL139" s="241"/>
      <c r="AM139" s="241"/>
      <c r="AN139" s="241"/>
      <c r="AO139" s="241"/>
      <c r="AP139" s="241"/>
      <c r="AQ139" s="241"/>
      <c r="AR139" s="241"/>
      <c r="AS139" s="133"/>
      <c r="AT139" s="133"/>
      <c r="AU139" s="133"/>
      <c r="AV139" s="133"/>
      <c r="AW139" s="241"/>
      <c r="AX139" s="241"/>
      <c r="AY139" s="241"/>
    </row>
    <row r="140" spans="1:51" ht="12.75">
      <c r="A140" s="249"/>
      <c r="B140" s="313"/>
      <c r="C140" s="132"/>
      <c r="D140" s="241"/>
      <c r="E140" s="241"/>
      <c r="F140" s="241"/>
      <c r="G140" s="241"/>
      <c r="H140" s="241"/>
      <c r="I140" s="241"/>
      <c r="J140" s="133"/>
      <c r="K140" s="133"/>
      <c r="L140" s="133"/>
      <c r="M140" s="133"/>
      <c r="N140" s="133"/>
      <c r="O140" s="133"/>
      <c r="P140" s="133"/>
      <c r="Q140" s="133"/>
      <c r="R140" s="133"/>
      <c r="S140" s="347"/>
      <c r="T140" s="241"/>
      <c r="U140" s="241"/>
      <c r="V140" s="241"/>
      <c r="W140" s="241"/>
      <c r="X140" s="241"/>
      <c r="Y140" s="241"/>
      <c r="Z140" s="241"/>
      <c r="AA140" s="241"/>
      <c r="AB140" s="241"/>
      <c r="AC140" s="241"/>
      <c r="AD140" s="241"/>
      <c r="AE140" s="241"/>
      <c r="AF140" s="241"/>
      <c r="AG140" s="241"/>
      <c r="AH140" s="241"/>
      <c r="AI140" s="241"/>
      <c r="AJ140" s="241"/>
      <c r="AK140" s="241"/>
      <c r="AL140" s="241"/>
      <c r="AM140" s="241"/>
      <c r="AN140" s="241"/>
      <c r="AO140" s="241"/>
      <c r="AP140" s="241"/>
      <c r="AQ140" s="241"/>
      <c r="AR140" s="241"/>
      <c r="AS140" s="133"/>
      <c r="AT140" s="133"/>
      <c r="AU140" s="133"/>
      <c r="AV140" s="133"/>
      <c r="AW140" s="241"/>
      <c r="AX140" s="241"/>
      <c r="AY140" s="241"/>
    </row>
    <row r="141" spans="1:51" ht="12.75">
      <c r="A141" s="249"/>
      <c r="B141" s="313"/>
      <c r="C141" s="132"/>
      <c r="D141" s="241"/>
      <c r="E141" s="241"/>
      <c r="F141" s="241"/>
      <c r="G141" s="241"/>
      <c r="H141" s="241"/>
      <c r="I141" s="241"/>
      <c r="J141" s="133"/>
      <c r="K141" s="133"/>
      <c r="L141" s="133"/>
      <c r="M141" s="133"/>
      <c r="N141" s="133"/>
      <c r="O141" s="133"/>
      <c r="P141" s="133"/>
      <c r="Q141" s="133"/>
      <c r="R141" s="133"/>
      <c r="S141" s="347"/>
      <c r="T141" s="241"/>
      <c r="U141" s="241"/>
      <c r="V141" s="241"/>
      <c r="W141" s="241"/>
      <c r="X141" s="241"/>
      <c r="Y141" s="241"/>
      <c r="Z141" s="241"/>
      <c r="AA141" s="241"/>
      <c r="AB141" s="241"/>
      <c r="AC141" s="241"/>
      <c r="AD141" s="241"/>
      <c r="AE141" s="241"/>
      <c r="AF141" s="241"/>
      <c r="AG141" s="241"/>
      <c r="AH141" s="241"/>
      <c r="AI141" s="241"/>
      <c r="AJ141" s="241"/>
      <c r="AK141" s="241"/>
      <c r="AL141" s="241"/>
      <c r="AM141" s="241"/>
      <c r="AN141" s="241"/>
      <c r="AO141" s="241"/>
      <c r="AP141" s="241"/>
      <c r="AQ141" s="241"/>
      <c r="AR141" s="241"/>
      <c r="AS141" s="133"/>
      <c r="AT141" s="133"/>
      <c r="AU141" s="133"/>
      <c r="AV141" s="133"/>
      <c r="AW141" s="241"/>
      <c r="AX141" s="241"/>
      <c r="AY141" s="241"/>
    </row>
    <row r="142" spans="1:51" ht="12.75">
      <c r="A142" s="249"/>
      <c r="B142" s="313"/>
      <c r="C142" s="132"/>
      <c r="D142" s="241"/>
      <c r="E142" s="241"/>
      <c r="F142" s="241"/>
      <c r="G142" s="241"/>
      <c r="H142" s="241"/>
      <c r="I142" s="241"/>
      <c r="J142" s="133"/>
      <c r="K142" s="133"/>
      <c r="L142" s="133"/>
      <c r="M142" s="133"/>
      <c r="N142" s="133"/>
      <c r="O142" s="133"/>
      <c r="P142" s="133"/>
      <c r="Q142" s="133"/>
      <c r="R142" s="133"/>
      <c r="S142" s="347"/>
      <c r="T142" s="241"/>
      <c r="U142" s="241"/>
      <c r="V142" s="241"/>
      <c r="W142" s="241"/>
      <c r="X142" s="241"/>
      <c r="Y142" s="241"/>
      <c r="Z142" s="241"/>
      <c r="AA142" s="241"/>
      <c r="AB142" s="241"/>
      <c r="AC142" s="241"/>
      <c r="AD142" s="241"/>
      <c r="AE142" s="241"/>
      <c r="AF142" s="241"/>
      <c r="AG142" s="241"/>
      <c r="AH142" s="241"/>
      <c r="AI142" s="241"/>
      <c r="AJ142" s="241"/>
      <c r="AK142" s="241"/>
      <c r="AL142" s="241"/>
      <c r="AM142" s="241"/>
      <c r="AN142" s="241"/>
      <c r="AO142" s="241"/>
      <c r="AP142" s="241"/>
      <c r="AQ142" s="241"/>
      <c r="AR142" s="241"/>
      <c r="AS142" s="241"/>
      <c r="AT142" s="241"/>
      <c r="AU142" s="241"/>
      <c r="AV142" s="241"/>
      <c r="AW142" s="241"/>
      <c r="AX142" s="241"/>
      <c r="AY142" s="241"/>
    </row>
    <row r="143" spans="1:51" ht="12.75">
      <c r="A143" s="249"/>
      <c r="B143" s="313"/>
      <c r="C143" s="132"/>
      <c r="D143" s="241"/>
      <c r="E143" s="241"/>
      <c r="F143" s="241"/>
      <c r="G143" s="241"/>
      <c r="H143" s="241"/>
      <c r="I143" s="241"/>
      <c r="J143" s="133"/>
      <c r="K143" s="133"/>
      <c r="L143" s="133"/>
      <c r="M143" s="133"/>
      <c r="N143" s="133"/>
      <c r="O143" s="133"/>
      <c r="P143" s="133"/>
      <c r="Q143" s="133"/>
      <c r="R143" s="133"/>
      <c r="S143" s="347"/>
      <c r="T143" s="241"/>
      <c r="U143" s="241"/>
      <c r="V143" s="241"/>
      <c r="W143" s="241"/>
      <c r="X143" s="241"/>
      <c r="Y143" s="241"/>
      <c r="Z143" s="241"/>
      <c r="AA143" s="241"/>
      <c r="AB143" s="241"/>
      <c r="AC143" s="241"/>
      <c r="AD143" s="241"/>
      <c r="AE143" s="241"/>
      <c r="AF143" s="241"/>
      <c r="AG143" s="241"/>
      <c r="AH143" s="241"/>
      <c r="AI143" s="241"/>
      <c r="AJ143" s="241"/>
      <c r="AK143" s="241"/>
      <c r="AL143" s="241"/>
      <c r="AM143" s="241"/>
      <c r="AN143" s="241"/>
      <c r="AO143" s="241"/>
      <c r="AP143" s="241"/>
      <c r="AQ143" s="241"/>
      <c r="AR143" s="241"/>
      <c r="AS143" s="133"/>
      <c r="AT143" s="133"/>
      <c r="AU143" s="133"/>
      <c r="AV143" s="133"/>
      <c r="AW143" s="241"/>
      <c r="AX143" s="241"/>
      <c r="AY143" s="241"/>
    </row>
    <row r="144" spans="1:51" ht="10.5" customHeight="1">
      <c r="A144" s="249"/>
      <c r="B144" s="313"/>
      <c r="C144" s="132"/>
      <c r="D144" s="241"/>
      <c r="E144" s="241"/>
      <c r="F144" s="241"/>
      <c r="G144" s="241"/>
      <c r="H144" s="241"/>
      <c r="I144" s="241"/>
      <c r="J144" s="133"/>
      <c r="K144" s="133"/>
      <c r="L144" s="133"/>
      <c r="M144" s="133"/>
      <c r="N144" s="133"/>
      <c r="O144" s="133"/>
      <c r="P144" s="133"/>
      <c r="Q144" s="133"/>
      <c r="R144" s="133"/>
      <c r="S144" s="347"/>
      <c r="T144" s="241"/>
      <c r="U144" s="241"/>
      <c r="V144" s="241"/>
      <c r="W144" s="241"/>
      <c r="X144" s="241"/>
      <c r="Y144" s="241"/>
      <c r="Z144" s="241"/>
      <c r="AA144" s="241"/>
      <c r="AB144" s="241"/>
      <c r="AC144" s="241"/>
      <c r="AD144" s="241"/>
      <c r="AE144" s="241"/>
      <c r="AF144" s="241"/>
      <c r="AG144" s="241"/>
      <c r="AH144" s="241"/>
      <c r="AI144" s="241"/>
      <c r="AJ144" s="241"/>
      <c r="AK144" s="241"/>
      <c r="AL144" s="241"/>
      <c r="AM144" s="241"/>
      <c r="AN144" s="241"/>
      <c r="AO144" s="241"/>
      <c r="AP144" s="241"/>
      <c r="AQ144" s="241"/>
      <c r="AR144" s="241"/>
      <c r="AS144" s="133"/>
      <c r="AT144" s="133"/>
      <c r="AU144" s="133"/>
      <c r="AV144" s="133"/>
      <c r="AW144" s="241"/>
      <c r="AX144" s="241"/>
      <c r="AY144" s="241"/>
    </row>
    <row r="145" spans="1:51" ht="12.75">
      <c r="A145" s="249"/>
      <c r="B145" s="313"/>
      <c r="C145" s="132"/>
      <c r="D145" s="241"/>
      <c r="E145" s="241"/>
      <c r="F145" s="241"/>
      <c r="G145" s="241"/>
      <c r="H145" s="241"/>
      <c r="I145" s="241"/>
      <c r="J145" s="133"/>
      <c r="K145" s="133"/>
      <c r="L145" s="133"/>
      <c r="M145" s="133"/>
      <c r="N145" s="133"/>
      <c r="O145" s="133"/>
      <c r="P145" s="133"/>
      <c r="Q145" s="133"/>
      <c r="R145" s="133"/>
      <c r="S145" s="347"/>
      <c r="T145" s="241"/>
      <c r="U145" s="241"/>
      <c r="V145" s="241"/>
      <c r="W145" s="241"/>
      <c r="X145" s="241"/>
      <c r="Y145" s="241"/>
      <c r="Z145" s="241"/>
      <c r="AA145" s="241"/>
      <c r="AB145" s="241"/>
      <c r="AC145" s="241"/>
      <c r="AD145" s="241"/>
      <c r="AE145" s="241"/>
      <c r="AF145" s="241"/>
      <c r="AG145" s="241"/>
      <c r="AH145" s="241"/>
      <c r="AI145" s="241"/>
      <c r="AJ145" s="241"/>
      <c r="AK145" s="241"/>
      <c r="AL145" s="241"/>
      <c r="AM145" s="241"/>
      <c r="AN145" s="241"/>
      <c r="AO145" s="241"/>
      <c r="AP145" s="241"/>
      <c r="AQ145" s="241"/>
      <c r="AR145" s="241"/>
      <c r="AS145" s="133"/>
      <c r="AT145" s="133"/>
      <c r="AU145" s="133"/>
      <c r="AV145" s="133"/>
      <c r="AW145" s="241"/>
      <c r="AX145" s="241"/>
      <c r="AY145" s="241"/>
    </row>
    <row r="146" spans="1:51" ht="12.75">
      <c r="A146" s="249"/>
      <c r="B146" s="313"/>
      <c r="C146" s="132"/>
      <c r="D146" s="241"/>
      <c r="E146" s="241"/>
      <c r="F146" s="241"/>
      <c r="G146" s="241"/>
      <c r="H146" s="241"/>
      <c r="I146" s="241"/>
      <c r="J146" s="133"/>
      <c r="K146" s="133"/>
      <c r="L146" s="133"/>
      <c r="M146" s="133"/>
      <c r="N146" s="133"/>
      <c r="O146" s="133"/>
      <c r="P146" s="133"/>
      <c r="Q146" s="133"/>
      <c r="R146" s="133"/>
      <c r="S146" s="347"/>
      <c r="T146" s="241"/>
      <c r="U146" s="241"/>
      <c r="V146" s="241"/>
      <c r="W146" s="241"/>
      <c r="X146" s="241"/>
      <c r="Y146" s="241"/>
      <c r="Z146" s="241"/>
      <c r="AA146" s="241"/>
      <c r="AB146" s="241"/>
      <c r="AC146" s="241"/>
      <c r="AD146" s="241"/>
      <c r="AE146" s="241"/>
      <c r="AF146" s="241"/>
      <c r="AG146" s="241"/>
      <c r="AH146" s="241"/>
      <c r="AI146" s="241"/>
      <c r="AJ146" s="241"/>
      <c r="AK146" s="241"/>
      <c r="AL146" s="241"/>
      <c r="AM146" s="241"/>
      <c r="AN146" s="241"/>
      <c r="AO146" s="241"/>
      <c r="AP146" s="241"/>
      <c r="AQ146" s="241"/>
      <c r="AR146" s="241"/>
      <c r="AS146" s="133"/>
      <c r="AT146" s="133"/>
      <c r="AU146" s="133"/>
      <c r="AV146" s="133"/>
      <c r="AW146" s="241"/>
      <c r="AX146" s="241"/>
      <c r="AY146" s="241"/>
    </row>
    <row r="147" spans="1:51" ht="12.75">
      <c r="A147" s="249"/>
      <c r="B147" s="313"/>
      <c r="C147" s="132"/>
      <c r="D147" s="241"/>
      <c r="E147" s="241"/>
      <c r="F147" s="241"/>
      <c r="G147" s="241"/>
      <c r="H147" s="241"/>
      <c r="I147" s="241"/>
      <c r="J147" s="133"/>
      <c r="K147" s="133"/>
      <c r="L147" s="133"/>
      <c r="M147" s="133"/>
      <c r="N147" s="133"/>
      <c r="O147" s="133"/>
      <c r="P147" s="133"/>
      <c r="Q147" s="133"/>
      <c r="R147" s="133"/>
      <c r="S147" s="347"/>
      <c r="T147" s="241"/>
      <c r="U147" s="241"/>
      <c r="V147" s="241"/>
      <c r="W147" s="241"/>
      <c r="X147" s="241"/>
      <c r="Y147" s="241"/>
      <c r="Z147" s="241"/>
      <c r="AA147" s="241"/>
      <c r="AB147" s="241"/>
      <c r="AC147" s="241"/>
      <c r="AD147" s="241"/>
      <c r="AE147" s="241"/>
      <c r="AF147" s="241"/>
      <c r="AG147" s="241"/>
      <c r="AH147" s="241"/>
      <c r="AI147" s="241"/>
      <c r="AJ147" s="241"/>
      <c r="AK147" s="241"/>
      <c r="AL147" s="241"/>
      <c r="AM147" s="241"/>
      <c r="AN147" s="241"/>
      <c r="AO147" s="241"/>
      <c r="AP147" s="241"/>
      <c r="AQ147" s="241"/>
      <c r="AR147" s="241"/>
      <c r="AS147" s="133"/>
      <c r="AT147" s="133"/>
      <c r="AU147" s="133"/>
      <c r="AV147" s="133"/>
      <c r="AW147" s="241"/>
      <c r="AX147" s="241"/>
      <c r="AY147" s="241"/>
    </row>
    <row r="148" spans="1:51" ht="12.75">
      <c r="A148" s="249"/>
      <c r="B148" s="313"/>
      <c r="C148" s="132"/>
      <c r="D148" s="241"/>
      <c r="E148" s="241"/>
      <c r="F148" s="241"/>
      <c r="G148" s="241"/>
      <c r="H148" s="241"/>
      <c r="I148" s="241"/>
      <c r="J148" s="133"/>
      <c r="K148" s="133"/>
      <c r="L148" s="133"/>
      <c r="M148" s="133"/>
      <c r="N148" s="133"/>
      <c r="O148" s="133"/>
      <c r="P148" s="133"/>
      <c r="Q148" s="133"/>
      <c r="R148" s="133"/>
      <c r="S148" s="347"/>
      <c r="T148" s="241"/>
      <c r="U148" s="241"/>
      <c r="V148" s="241"/>
      <c r="W148" s="241"/>
      <c r="X148" s="241"/>
      <c r="Y148" s="241"/>
      <c r="Z148" s="241"/>
      <c r="AA148" s="241"/>
      <c r="AB148" s="241"/>
      <c r="AC148" s="241"/>
      <c r="AD148" s="241"/>
      <c r="AE148" s="241"/>
      <c r="AF148" s="241"/>
      <c r="AG148" s="241"/>
      <c r="AH148" s="241"/>
      <c r="AI148" s="241"/>
      <c r="AJ148" s="241"/>
      <c r="AK148" s="241"/>
      <c r="AL148" s="241"/>
      <c r="AM148" s="241"/>
      <c r="AN148" s="241"/>
      <c r="AO148" s="241"/>
      <c r="AP148" s="241"/>
      <c r="AQ148" s="241"/>
      <c r="AR148" s="241"/>
      <c r="AS148" s="133"/>
      <c r="AT148" s="133"/>
      <c r="AU148" s="133"/>
      <c r="AV148" s="133"/>
      <c r="AW148" s="241"/>
      <c r="AX148" s="241"/>
      <c r="AY148" s="241"/>
    </row>
    <row r="149" spans="1:51" ht="12.75">
      <c r="A149" s="249"/>
      <c r="B149" s="313"/>
      <c r="C149" s="132"/>
      <c r="D149" s="241"/>
      <c r="E149" s="241"/>
      <c r="F149" s="241"/>
      <c r="G149" s="241"/>
      <c r="H149" s="241"/>
      <c r="I149" s="241"/>
      <c r="J149" s="133"/>
      <c r="K149" s="133"/>
      <c r="L149" s="133"/>
      <c r="M149" s="133"/>
      <c r="N149" s="133"/>
      <c r="O149" s="133"/>
      <c r="P149" s="133"/>
      <c r="Q149" s="133"/>
      <c r="R149" s="133"/>
      <c r="S149" s="347"/>
      <c r="T149" s="241"/>
      <c r="U149" s="241"/>
      <c r="V149" s="241"/>
      <c r="W149" s="241"/>
      <c r="X149" s="241"/>
      <c r="Y149" s="241"/>
      <c r="Z149" s="241"/>
      <c r="AA149" s="241"/>
      <c r="AB149" s="241"/>
      <c r="AC149" s="241"/>
      <c r="AD149" s="241"/>
      <c r="AE149" s="241"/>
      <c r="AF149" s="241"/>
      <c r="AG149" s="241"/>
      <c r="AH149" s="241"/>
      <c r="AI149" s="241"/>
      <c r="AJ149" s="241"/>
      <c r="AK149" s="241"/>
      <c r="AL149" s="241"/>
      <c r="AM149" s="241"/>
      <c r="AN149" s="241"/>
      <c r="AO149" s="241"/>
      <c r="AP149" s="241"/>
      <c r="AQ149" s="241"/>
      <c r="AR149" s="241"/>
      <c r="AS149" s="133"/>
      <c r="AT149" s="133"/>
      <c r="AU149" s="133"/>
      <c r="AV149" s="133"/>
      <c r="AW149" s="241"/>
      <c r="AX149" s="241"/>
      <c r="AY149" s="241"/>
    </row>
    <row r="150" spans="1:51" ht="12.75">
      <c r="A150" s="249"/>
      <c r="B150" s="313"/>
      <c r="C150" s="132"/>
      <c r="D150" s="241"/>
      <c r="E150" s="241"/>
      <c r="F150" s="241"/>
      <c r="G150" s="241"/>
      <c r="H150" s="241"/>
      <c r="I150" s="241"/>
      <c r="J150" s="133"/>
      <c r="K150" s="133"/>
      <c r="L150" s="133"/>
      <c r="M150" s="133"/>
      <c r="N150" s="133"/>
      <c r="O150" s="133"/>
      <c r="P150" s="133"/>
      <c r="Q150" s="133"/>
      <c r="R150" s="133"/>
      <c r="S150" s="347"/>
      <c r="T150" s="241"/>
      <c r="U150" s="241"/>
      <c r="V150" s="241"/>
      <c r="W150" s="241"/>
      <c r="X150" s="241"/>
      <c r="Y150" s="241"/>
      <c r="Z150" s="241"/>
      <c r="AA150" s="241"/>
      <c r="AB150" s="241"/>
      <c r="AC150" s="241"/>
      <c r="AD150" s="241"/>
      <c r="AE150" s="241"/>
      <c r="AF150" s="241"/>
      <c r="AG150" s="241"/>
      <c r="AH150" s="241"/>
      <c r="AI150" s="241"/>
      <c r="AJ150" s="241"/>
      <c r="AK150" s="241"/>
      <c r="AL150" s="241"/>
      <c r="AM150" s="241"/>
      <c r="AN150" s="241"/>
      <c r="AO150" s="241"/>
      <c r="AP150" s="241"/>
      <c r="AQ150" s="241"/>
      <c r="AR150" s="241"/>
      <c r="AS150" s="133"/>
      <c r="AT150" s="133"/>
      <c r="AU150" s="133"/>
      <c r="AV150" s="133"/>
      <c r="AW150" s="241"/>
      <c r="AX150" s="241"/>
      <c r="AY150" s="241"/>
    </row>
    <row r="151" spans="1:51" ht="12.75">
      <c r="A151" s="249"/>
      <c r="B151" s="313"/>
      <c r="C151" s="132"/>
      <c r="D151" s="241"/>
      <c r="E151" s="241"/>
      <c r="F151" s="241"/>
      <c r="G151" s="241"/>
      <c r="H151" s="241"/>
      <c r="I151" s="241"/>
      <c r="J151" s="133"/>
      <c r="K151" s="133"/>
      <c r="L151" s="133"/>
      <c r="M151" s="133"/>
      <c r="N151" s="133"/>
      <c r="O151" s="133"/>
      <c r="P151" s="133"/>
      <c r="Q151" s="133"/>
      <c r="R151" s="133"/>
      <c r="S151" s="347"/>
      <c r="T151" s="241"/>
      <c r="U151" s="241"/>
      <c r="V151" s="241"/>
      <c r="W151" s="241"/>
      <c r="X151" s="241"/>
      <c r="Y151" s="241"/>
      <c r="Z151" s="241"/>
      <c r="AA151" s="241"/>
      <c r="AB151" s="241"/>
      <c r="AC151" s="241"/>
      <c r="AD151" s="241"/>
      <c r="AE151" s="241"/>
      <c r="AF151" s="241"/>
      <c r="AG151" s="241"/>
      <c r="AH151" s="241"/>
      <c r="AI151" s="241"/>
      <c r="AJ151" s="241"/>
      <c r="AK151" s="241"/>
      <c r="AL151" s="241"/>
      <c r="AM151" s="241"/>
      <c r="AN151" s="241"/>
      <c r="AO151" s="241"/>
      <c r="AP151" s="241"/>
      <c r="AQ151" s="241"/>
      <c r="AR151" s="241"/>
      <c r="AS151" s="133"/>
      <c r="AT151" s="133"/>
      <c r="AU151" s="133"/>
      <c r="AV151" s="133"/>
      <c r="AW151" s="241"/>
      <c r="AX151" s="241"/>
      <c r="AY151" s="241"/>
    </row>
    <row r="152" spans="1:51" ht="12.75">
      <c r="A152" s="249"/>
      <c r="B152" s="313"/>
      <c r="C152" s="132"/>
      <c r="D152" s="241"/>
      <c r="E152" s="241"/>
      <c r="F152" s="241"/>
      <c r="G152" s="241"/>
      <c r="H152" s="241"/>
      <c r="I152" s="241"/>
      <c r="J152" s="133"/>
      <c r="K152" s="133"/>
      <c r="L152" s="133"/>
      <c r="M152" s="133"/>
      <c r="N152" s="133"/>
      <c r="O152" s="133"/>
      <c r="P152" s="133"/>
      <c r="Q152" s="133"/>
      <c r="R152" s="133"/>
      <c r="S152" s="347"/>
      <c r="T152" s="241"/>
      <c r="U152" s="241"/>
      <c r="V152" s="241"/>
      <c r="W152" s="241"/>
      <c r="X152" s="241"/>
      <c r="Y152" s="241"/>
      <c r="Z152" s="241"/>
      <c r="AA152" s="241"/>
      <c r="AB152" s="241"/>
      <c r="AC152" s="241"/>
      <c r="AD152" s="241"/>
      <c r="AE152" s="241"/>
      <c r="AF152" s="241"/>
      <c r="AG152" s="241"/>
      <c r="AH152" s="241"/>
      <c r="AI152" s="241"/>
      <c r="AJ152" s="241"/>
      <c r="AK152" s="241"/>
      <c r="AL152" s="241"/>
      <c r="AM152" s="241"/>
      <c r="AN152" s="241"/>
      <c r="AO152" s="241"/>
      <c r="AP152" s="241"/>
      <c r="AQ152" s="241"/>
      <c r="AR152" s="241"/>
      <c r="AS152" s="133"/>
      <c r="AT152" s="133"/>
      <c r="AU152" s="133"/>
      <c r="AV152" s="133"/>
      <c r="AW152" s="241"/>
      <c r="AX152" s="241"/>
      <c r="AY152" s="241"/>
    </row>
    <row r="153" spans="1:51" ht="12.75">
      <c r="A153" s="249"/>
      <c r="B153" s="313"/>
      <c r="C153" s="132"/>
      <c r="D153" s="241"/>
      <c r="E153" s="241"/>
      <c r="F153" s="241"/>
      <c r="G153" s="241"/>
      <c r="H153" s="241"/>
      <c r="I153" s="241"/>
      <c r="J153" s="133"/>
      <c r="K153" s="133"/>
      <c r="L153" s="133"/>
      <c r="M153" s="133"/>
      <c r="N153" s="133"/>
      <c r="O153" s="133"/>
      <c r="P153" s="133"/>
      <c r="Q153" s="133"/>
      <c r="R153" s="133"/>
      <c r="S153" s="347"/>
      <c r="T153" s="241"/>
      <c r="U153" s="241"/>
      <c r="V153" s="241"/>
      <c r="W153" s="241"/>
      <c r="X153" s="241"/>
      <c r="Y153" s="241"/>
      <c r="Z153" s="241"/>
      <c r="AA153" s="241"/>
      <c r="AB153" s="241"/>
      <c r="AC153" s="241"/>
      <c r="AD153" s="241"/>
      <c r="AE153" s="241"/>
      <c r="AF153" s="241"/>
      <c r="AG153" s="241"/>
      <c r="AH153" s="241"/>
      <c r="AI153" s="241"/>
      <c r="AJ153" s="241"/>
      <c r="AK153" s="241"/>
      <c r="AL153" s="241"/>
      <c r="AM153" s="241"/>
      <c r="AN153" s="241"/>
      <c r="AO153" s="241"/>
      <c r="AP153" s="241"/>
      <c r="AQ153" s="241"/>
      <c r="AR153" s="241"/>
      <c r="AS153" s="133"/>
      <c r="AT153" s="133"/>
      <c r="AU153" s="133"/>
      <c r="AV153" s="133"/>
      <c r="AW153" s="241"/>
      <c r="AX153" s="241"/>
      <c r="AY153" s="241"/>
    </row>
    <row r="154" spans="1:51" ht="12.75">
      <c r="A154" s="249"/>
      <c r="B154" s="313"/>
      <c r="C154" s="132"/>
      <c r="D154" s="241"/>
      <c r="E154" s="241"/>
      <c r="F154" s="241"/>
      <c r="G154" s="241"/>
      <c r="H154" s="241"/>
      <c r="I154" s="241"/>
      <c r="J154" s="133"/>
      <c r="K154" s="133"/>
      <c r="L154" s="133"/>
      <c r="M154" s="133"/>
      <c r="N154" s="133"/>
      <c r="O154" s="133"/>
      <c r="P154" s="133"/>
      <c r="Q154" s="133"/>
      <c r="R154" s="133"/>
      <c r="S154" s="347"/>
      <c r="T154" s="241"/>
      <c r="U154" s="241"/>
      <c r="V154" s="241"/>
      <c r="W154" s="241"/>
      <c r="X154" s="241"/>
      <c r="Y154" s="241"/>
      <c r="Z154" s="241"/>
      <c r="AA154" s="241"/>
      <c r="AB154" s="241"/>
      <c r="AC154" s="241"/>
      <c r="AD154" s="241"/>
      <c r="AE154" s="241"/>
      <c r="AF154" s="241"/>
      <c r="AG154" s="241"/>
      <c r="AH154" s="241"/>
      <c r="AI154" s="241"/>
      <c r="AJ154" s="241"/>
      <c r="AK154" s="241"/>
      <c r="AL154" s="241"/>
      <c r="AM154" s="241"/>
      <c r="AN154" s="241"/>
      <c r="AO154" s="241"/>
      <c r="AP154" s="241"/>
      <c r="AQ154" s="241"/>
      <c r="AR154" s="241"/>
      <c r="AS154" s="133"/>
      <c r="AT154" s="133"/>
      <c r="AU154" s="133"/>
      <c r="AV154" s="133"/>
      <c r="AW154" s="241"/>
      <c r="AX154" s="241"/>
      <c r="AY154" s="241"/>
    </row>
    <row r="155" spans="1:51" ht="12.75">
      <c r="A155" s="249"/>
      <c r="B155" s="313"/>
      <c r="C155" s="132"/>
      <c r="D155" s="241"/>
      <c r="E155" s="241"/>
      <c r="F155" s="241"/>
      <c r="G155" s="241"/>
      <c r="H155" s="241"/>
      <c r="I155" s="241"/>
      <c r="J155" s="133"/>
      <c r="K155" s="133"/>
      <c r="L155" s="133"/>
      <c r="M155" s="133"/>
      <c r="N155" s="133"/>
      <c r="O155" s="133"/>
      <c r="P155" s="133"/>
      <c r="Q155" s="133"/>
      <c r="R155" s="133"/>
      <c r="S155" s="347"/>
      <c r="T155" s="241"/>
      <c r="U155" s="241"/>
      <c r="V155" s="241"/>
      <c r="W155" s="241"/>
      <c r="X155" s="241"/>
      <c r="Y155" s="241"/>
      <c r="Z155" s="241"/>
      <c r="AA155" s="241"/>
      <c r="AB155" s="241"/>
      <c r="AC155" s="241"/>
      <c r="AD155" s="241"/>
      <c r="AE155" s="241"/>
      <c r="AF155" s="241"/>
      <c r="AG155" s="241"/>
      <c r="AH155" s="241"/>
      <c r="AI155" s="241"/>
      <c r="AJ155" s="241"/>
      <c r="AK155" s="241"/>
      <c r="AL155" s="241"/>
      <c r="AM155" s="241"/>
      <c r="AN155" s="241"/>
      <c r="AO155" s="241"/>
      <c r="AP155" s="241"/>
      <c r="AQ155" s="241"/>
      <c r="AR155" s="241"/>
      <c r="AS155" s="133"/>
      <c r="AT155" s="133"/>
      <c r="AU155" s="133"/>
      <c r="AV155" s="133"/>
      <c r="AW155" s="241"/>
      <c r="AX155" s="241"/>
      <c r="AY155" s="241"/>
    </row>
    <row r="156" spans="1:51" ht="12.75">
      <c r="A156" s="249"/>
      <c r="B156" s="313"/>
      <c r="C156" s="132"/>
      <c r="D156" s="241"/>
      <c r="E156" s="241"/>
      <c r="F156" s="241"/>
      <c r="G156" s="241"/>
      <c r="H156" s="241"/>
      <c r="I156" s="241"/>
      <c r="J156" s="133"/>
      <c r="K156" s="133"/>
      <c r="L156" s="133"/>
      <c r="M156" s="133"/>
      <c r="N156" s="133"/>
      <c r="O156" s="133"/>
      <c r="P156" s="133"/>
      <c r="Q156" s="133"/>
      <c r="R156" s="133"/>
      <c r="S156" s="347"/>
      <c r="T156" s="241"/>
      <c r="U156" s="241"/>
      <c r="V156" s="241"/>
      <c r="W156" s="241"/>
      <c r="X156" s="241"/>
      <c r="Y156" s="241"/>
      <c r="Z156" s="241"/>
      <c r="AA156" s="241"/>
      <c r="AB156" s="241"/>
      <c r="AC156" s="241"/>
      <c r="AD156" s="241"/>
      <c r="AE156" s="241"/>
      <c r="AF156" s="241"/>
      <c r="AG156" s="241"/>
      <c r="AH156" s="241"/>
      <c r="AI156" s="241"/>
      <c r="AJ156" s="241"/>
      <c r="AK156" s="241"/>
      <c r="AL156" s="241"/>
      <c r="AM156" s="241"/>
      <c r="AN156" s="241"/>
      <c r="AO156" s="241"/>
      <c r="AP156" s="241"/>
      <c r="AQ156" s="241"/>
      <c r="AR156" s="241"/>
      <c r="AS156" s="133"/>
      <c r="AT156" s="133"/>
      <c r="AU156" s="133"/>
      <c r="AV156" s="133"/>
      <c r="AW156" s="241"/>
      <c r="AX156" s="241"/>
      <c r="AY156" s="241"/>
    </row>
    <row r="157" spans="1:51" ht="12.75">
      <c r="A157" s="249"/>
      <c r="B157" s="313"/>
      <c r="C157" s="132"/>
      <c r="D157" s="241"/>
      <c r="E157" s="241"/>
      <c r="F157" s="241"/>
      <c r="G157" s="241"/>
      <c r="H157" s="241"/>
      <c r="I157" s="241"/>
      <c r="J157" s="133"/>
      <c r="K157" s="133"/>
      <c r="L157" s="133"/>
      <c r="M157" s="133"/>
      <c r="N157" s="133"/>
      <c r="O157" s="133"/>
      <c r="P157" s="133"/>
      <c r="Q157" s="133"/>
      <c r="R157" s="133"/>
      <c r="S157" s="347"/>
      <c r="T157" s="241"/>
      <c r="U157" s="241"/>
      <c r="V157" s="241"/>
      <c r="W157" s="241"/>
      <c r="X157" s="241"/>
      <c r="Y157" s="241"/>
      <c r="Z157" s="241"/>
      <c r="AA157" s="241"/>
      <c r="AB157" s="241"/>
      <c r="AC157" s="241"/>
      <c r="AD157" s="241"/>
      <c r="AE157" s="241"/>
      <c r="AF157" s="241"/>
      <c r="AG157" s="241"/>
      <c r="AH157" s="241"/>
      <c r="AI157" s="241"/>
      <c r="AJ157" s="241"/>
      <c r="AK157" s="241"/>
      <c r="AL157" s="241"/>
      <c r="AM157" s="241"/>
      <c r="AN157" s="241"/>
      <c r="AO157" s="241"/>
      <c r="AP157" s="241"/>
      <c r="AQ157" s="241"/>
      <c r="AR157" s="241"/>
      <c r="AS157" s="133"/>
      <c r="AT157" s="133"/>
      <c r="AU157" s="133"/>
      <c r="AV157" s="133"/>
      <c r="AW157" s="241"/>
      <c r="AX157" s="241"/>
      <c r="AY157" s="241"/>
    </row>
    <row r="158" spans="1:51" ht="12.75">
      <c r="A158" s="249"/>
      <c r="B158" s="313"/>
      <c r="C158" s="132"/>
      <c r="D158" s="241"/>
      <c r="E158" s="241"/>
      <c r="F158" s="241"/>
      <c r="G158" s="241"/>
      <c r="H158" s="241"/>
      <c r="I158" s="241"/>
      <c r="J158" s="133"/>
      <c r="K158" s="133"/>
      <c r="L158" s="133"/>
      <c r="M158" s="133"/>
      <c r="N158" s="133"/>
      <c r="O158" s="133"/>
      <c r="P158" s="133"/>
      <c r="Q158" s="133"/>
      <c r="R158" s="133"/>
      <c r="S158" s="347"/>
      <c r="T158" s="241"/>
      <c r="U158" s="241"/>
      <c r="V158" s="241"/>
      <c r="W158" s="241"/>
      <c r="X158" s="241"/>
      <c r="Y158" s="241"/>
      <c r="Z158" s="241"/>
      <c r="AA158" s="241"/>
      <c r="AB158" s="241"/>
      <c r="AC158" s="241"/>
      <c r="AD158" s="241"/>
      <c r="AE158" s="241"/>
      <c r="AF158" s="241"/>
      <c r="AG158" s="241"/>
      <c r="AH158" s="241"/>
      <c r="AI158" s="241"/>
      <c r="AJ158" s="241"/>
      <c r="AK158" s="241"/>
      <c r="AL158" s="241"/>
      <c r="AM158" s="241"/>
      <c r="AN158" s="241"/>
      <c r="AO158" s="241"/>
      <c r="AP158" s="241"/>
      <c r="AQ158" s="241"/>
      <c r="AR158" s="241"/>
      <c r="AS158" s="133"/>
      <c r="AT158" s="133"/>
      <c r="AU158" s="133"/>
      <c r="AV158" s="133"/>
      <c r="AW158" s="241"/>
      <c r="AX158" s="241"/>
      <c r="AY158" s="241"/>
    </row>
    <row r="159" spans="1:51" ht="12.75">
      <c r="A159" s="249"/>
      <c r="B159" s="313"/>
      <c r="C159" s="132"/>
      <c r="D159" s="241"/>
      <c r="E159" s="241"/>
      <c r="F159" s="241"/>
      <c r="G159" s="241"/>
      <c r="H159" s="241"/>
      <c r="I159" s="241"/>
      <c r="J159" s="133"/>
      <c r="K159" s="133"/>
      <c r="L159" s="133"/>
      <c r="M159" s="133"/>
      <c r="N159" s="133"/>
      <c r="O159" s="133"/>
      <c r="P159" s="133"/>
      <c r="Q159" s="133"/>
      <c r="R159" s="133"/>
      <c r="S159" s="347"/>
      <c r="T159" s="241"/>
      <c r="U159" s="241"/>
      <c r="V159" s="241"/>
      <c r="W159" s="241"/>
      <c r="X159" s="241"/>
      <c r="Y159" s="241"/>
      <c r="Z159" s="241"/>
      <c r="AA159" s="241"/>
      <c r="AB159" s="241"/>
      <c r="AC159" s="241"/>
      <c r="AD159" s="241"/>
      <c r="AE159" s="241"/>
      <c r="AF159" s="241"/>
      <c r="AG159" s="241"/>
      <c r="AH159" s="241"/>
      <c r="AI159" s="241"/>
      <c r="AJ159" s="241"/>
      <c r="AK159" s="241"/>
      <c r="AL159" s="241"/>
      <c r="AM159" s="241"/>
      <c r="AN159" s="241"/>
      <c r="AO159" s="241"/>
      <c r="AP159" s="241"/>
      <c r="AQ159" s="241"/>
      <c r="AR159" s="241"/>
      <c r="AS159" s="133"/>
      <c r="AT159" s="133"/>
      <c r="AU159" s="133"/>
      <c r="AV159" s="133"/>
      <c r="AW159" s="241"/>
      <c r="AX159" s="241"/>
      <c r="AY159" s="241"/>
    </row>
    <row r="160" spans="1:51" ht="12.75">
      <c r="A160" s="249"/>
      <c r="B160" s="313"/>
      <c r="C160" s="132"/>
      <c r="D160" s="241"/>
      <c r="E160" s="241"/>
      <c r="F160" s="241"/>
      <c r="G160" s="241"/>
      <c r="H160" s="241"/>
      <c r="I160" s="241"/>
      <c r="J160" s="133"/>
      <c r="K160" s="133"/>
      <c r="L160" s="133"/>
      <c r="M160" s="133"/>
      <c r="N160" s="133"/>
      <c r="O160" s="133"/>
      <c r="P160" s="133"/>
      <c r="Q160" s="133"/>
      <c r="R160" s="133"/>
      <c r="S160" s="347"/>
      <c r="T160" s="241"/>
      <c r="U160" s="241"/>
      <c r="V160" s="241"/>
      <c r="W160" s="241"/>
      <c r="X160" s="241"/>
      <c r="Y160" s="241"/>
      <c r="Z160" s="241"/>
      <c r="AA160" s="241"/>
      <c r="AB160" s="241"/>
      <c r="AC160" s="241"/>
      <c r="AD160" s="241"/>
      <c r="AE160" s="241"/>
      <c r="AF160" s="241"/>
      <c r="AG160" s="241"/>
      <c r="AH160" s="241"/>
      <c r="AI160" s="241"/>
      <c r="AJ160" s="241"/>
      <c r="AK160" s="241"/>
      <c r="AL160" s="241"/>
      <c r="AM160" s="241"/>
      <c r="AN160" s="241"/>
      <c r="AO160" s="241"/>
      <c r="AP160" s="241"/>
      <c r="AQ160" s="241"/>
      <c r="AR160" s="241"/>
      <c r="AS160" s="133"/>
      <c r="AT160" s="133"/>
      <c r="AU160" s="133"/>
      <c r="AV160" s="133"/>
      <c r="AW160" s="241"/>
      <c r="AX160" s="241"/>
      <c r="AY160" s="241"/>
    </row>
    <row r="161" spans="1:51" ht="12.75">
      <c r="A161" s="249"/>
      <c r="B161" s="313"/>
      <c r="C161" s="132"/>
      <c r="D161" s="241"/>
      <c r="E161" s="241"/>
      <c r="F161" s="241"/>
      <c r="G161" s="241"/>
      <c r="H161" s="241"/>
      <c r="I161" s="241"/>
      <c r="J161" s="133"/>
      <c r="K161" s="133"/>
      <c r="L161" s="133"/>
      <c r="M161" s="133"/>
      <c r="N161" s="133"/>
      <c r="O161" s="133"/>
      <c r="P161" s="133"/>
      <c r="Q161" s="133"/>
      <c r="R161" s="133"/>
      <c r="S161" s="347"/>
      <c r="T161" s="241"/>
      <c r="U161" s="241"/>
      <c r="V161" s="241"/>
      <c r="W161" s="241"/>
      <c r="X161" s="241"/>
      <c r="Y161" s="241"/>
      <c r="Z161" s="241"/>
      <c r="AA161" s="241"/>
      <c r="AB161" s="241"/>
      <c r="AC161" s="241"/>
      <c r="AD161" s="241"/>
      <c r="AE161" s="241"/>
      <c r="AF161" s="241"/>
      <c r="AG161" s="241"/>
      <c r="AH161" s="241"/>
      <c r="AI161" s="241"/>
      <c r="AJ161" s="241"/>
      <c r="AK161" s="241"/>
      <c r="AL161" s="241"/>
      <c r="AM161" s="241"/>
      <c r="AN161" s="241"/>
      <c r="AO161" s="241"/>
      <c r="AP161" s="241"/>
      <c r="AQ161" s="241"/>
      <c r="AR161" s="241"/>
      <c r="AS161" s="133"/>
      <c r="AT161" s="133"/>
      <c r="AU161" s="133"/>
      <c r="AV161" s="133"/>
      <c r="AW161" s="241"/>
      <c r="AX161" s="241"/>
      <c r="AY161" s="241"/>
    </row>
    <row r="162" spans="1:51" ht="12.75">
      <c r="A162" s="249"/>
      <c r="B162" s="313"/>
      <c r="C162" s="132"/>
      <c r="D162" s="241"/>
      <c r="E162" s="241"/>
      <c r="F162" s="241"/>
      <c r="G162" s="241"/>
      <c r="H162" s="241"/>
      <c r="I162" s="241"/>
      <c r="J162" s="133"/>
      <c r="K162" s="133"/>
      <c r="L162" s="133"/>
      <c r="M162" s="133"/>
      <c r="N162" s="133"/>
      <c r="O162" s="133"/>
      <c r="P162" s="133"/>
      <c r="Q162" s="133"/>
      <c r="R162" s="133"/>
      <c r="S162" s="347"/>
      <c r="T162" s="241"/>
      <c r="U162" s="241"/>
      <c r="V162" s="241"/>
      <c r="W162" s="241"/>
      <c r="X162" s="241"/>
      <c r="Y162" s="241"/>
      <c r="Z162" s="241"/>
      <c r="AA162" s="241"/>
      <c r="AB162" s="241"/>
      <c r="AC162" s="241"/>
      <c r="AD162" s="241"/>
      <c r="AE162" s="241"/>
      <c r="AF162" s="241"/>
      <c r="AG162" s="241"/>
      <c r="AH162" s="241"/>
      <c r="AI162" s="241"/>
      <c r="AJ162" s="241"/>
      <c r="AK162" s="241"/>
      <c r="AL162" s="241"/>
      <c r="AM162" s="241"/>
      <c r="AN162" s="241"/>
      <c r="AO162" s="241"/>
      <c r="AP162" s="241"/>
      <c r="AQ162" s="241"/>
      <c r="AR162" s="241"/>
      <c r="AS162" s="133"/>
      <c r="AT162" s="133"/>
      <c r="AU162" s="133"/>
      <c r="AV162" s="133"/>
      <c r="AW162" s="241"/>
      <c r="AX162" s="241"/>
      <c r="AY162" s="241"/>
    </row>
    <row r="163" spans="1:51" ht="12.75">
      <c r="A163" s="249"/>
      <c r="B163" s="313"/>
      <c r="C163" s="132"/>
      <c r="D163" s="241"/>
      <c r="E163" s="241"/>
      <c r="F163" s="241"/>
      <c r="G163" s="241"/>
      <c r="H163" s="241"/>
      <c r="I163" s="241"/>
      <c r="J163" s="133"/>
      <c r="K163" s="133"/>
      <c r="L163" s="133"/>
      <c r="M163" s="133"/>
      <c r="N163" s="133"/>
      <c r="O163" s="133"/>
      <c r="P163" s="133"/>
      <c r="Q163" s="133"/>
      <c r="R163" s="133"/>
      <c r="S163" s="347"/>
      <c r="T163" s="241"/>
      <c r="U163" s="241"/>
      <c r="V163" s="241"/>
      <c r="W163" s="241"/>
      <c r="X163" s="241"/>
      <c r="Y163" s="241"/>
      <c r="Z163" s="241"/>
      <c r="AA163" s="241"/>
      <c r="AB163" s="241"/>
      <c r="AC163" s="241"/>
      <c r="AD163" s="241"/>
      <c r="AE163" s="241"/>
      <c r="AF163" s="241"/>
      <c r="AG163" s="241"/>
      <c r="AH163" s="241"/>
      <c r="AI163" s="241"/>
      <c r="AJ163" s="241"/>
      <c r="AK163" s="241"/>
      <c r="AL163" s="241"/>
      <c r="AM163" s="241"/>
      <c r="AN163" s="241"/>
      <c r="AO163" s="241"/>
      <c r="AP163" s="241"/>
      <c r="AQ163" s="241"/>
      <c r="AR163" s="241"/>
      <c r="AS163" s="133"/>
      <c r="AT163" s="133"/>
      <c r="AU163" s="133"/>
      <c r="AV163" s="133"/>
      <c r="AW163" s="241"/>
      <c r="AX163" s="241"/>
      <c r="AY163" s="241"/>
    </row>
    <row r="164" spans="1:51" ht="12.75">
      <c r="A164" s="249"/>
      <c r="B164" s="313"/>
      <c r="C164" s="132"/>
      <c r="D164" s="241"/>
      <c r="E164" s="241"/>
      <c r="F164" s="241"/>
      <c r="G164" s="241"/>
      <c r="H164" s="241"/>
      <c r="I164" s="241"/>
      <c r="J164" s="133"/>
      <c r="K164" s="133"/>
      <c r="L164" s="133"/>
      <c r="M164" s="133"/>
      <c r="N164" s="133"/>
      <c r="O164" s="133"/>
      <c r="P164" s="133"/>
      <c r="Q164" s="133"/>
      <c r="R164" s="133"/>
      <c r="S164" s="347"/>
      <c r="T164" s="241"/>
      <c r="U164" s="241"/>
      <c r="V164" s="241"/>
      <c r="W164" s="241"/>
      <c r="X164" s="241"/>
      <c r="Y164" s="241"/>
      <c r="Z164" s="241"/>
      <c r="AA164" s="241"/>
      <c r="AB164" s="241"/>
      <c r="AC164" s="241"/>
      <c r="AD164" s="241"/>
      <c r="AE164" s="241"/>
      <c r="AF164" s="241"/>
      <c r="AG164" s="241"/>
      <c r="AH164" s="241"/>
      <c r="AI164" s="241"/>
      <c r="AJ164" s="241"/>
      <c r="AK164" s="241"/>
      <c r="AL164" s="241"/>
      <c r="AM164" s="241"/>
      <c r="AN164" s="241"/>
      <c r="AO164" s="241"/>
      <c r="AP164" s="241"/>
      <c r="AQ164" s="241"/>
      <c r="AR164" s="241"/>
      <c r="AS164" s="133"/>
      <c r="AT164" s="133"/>
      <c r="AU164" s="133"/>
      <c r="AV164" s="133"/>
      <c r="AW164" s="241"/>
      <c r="AX164" s="241"/>
      <c r="AY164" s="241"/>
    </row>
    <row r="165" spans="1:51" ht="12.75">
      <c r="A165" s="249"/>
      <c r="B165" s="313"/>
      <c r="C165" s="132"/>
      <c r="D165" s="241"/>
      <c r="E165" s="241"/>
      <c r="F165" s="241"/>
      <c r="G165" s="241"/>
      <c r="H165" s="241"/>
      <c r="I165" s="241"/>
      <c r="J165" s="133"/>
      <c r="K165" s="133"/>
      <c r="L165" s="133"/>
      <c r="M165" s="133"/>
      <c r="N165" s="133"/>
      <c r="O165" s="133"/>
      <c r="P165" s="133"/>
      <c r="Q165" s="133"/>
      <c r="R165" s="133"/>
      <c r="S165" s="347"/>
      <c r="T165" s="241"/>
      <c r="U165" s="241"/>
      <c r="V165" s="241"/>
      <c r="W165" s="241"/>
      <c r="X165" s="241"/>
      <c r="Y165" s="241"/>
      <c r="Z165" s="241"/>
      <c r="AA165" s="241"/>
      <c r="AB165" s="241"/>
      <c r="AC165" s="241"/>
      <c r="AD165" s="241"/>
      <c r="AE165" s="241"/>
      <c r="AF165" s="241"/>
      <c r="AG165" s="241"/>
      <c r="AH165" s="241"/>
      <c r="AI165" s="241"/>
      <c r="AJ165" s="241"/>
      <c r="AK165" s="241"/>
      <c r="AL165" s="241"/>
      <c r="AM165" s="241"/>
      <c r="AN165" s="241"/>
      <c r="AO165" s="241"/>
      <c r="AP165" s="241"/>
      <c r="AQ165" s="241"/>
      <c r="AR165" s="241"/>
      <c r="AS165" s="133"/>
      <c r="AT165" s="133"/>
      <c r="AU165" s="133"/>
      <c r="AV165" s="133"/>
      <c r="AW165" s="241"/>
      <c r="AX165" s="241"/>
      <c r="AY165" s="241"/>
    </row>
    <row r="166" spans="1:51" ht="12.75">
      <c r="A166" s="249"/>
      <c r="B166" s="313"/>
      <c r="C166" s="132"/>
      <c r="D166" s="241"/>
      <c r="E166" s="241"/>
      <c r="F166" s="241"/>
      <c r="G166" s="241"/>
      <c r="H166" s="241"/>
      <c r="I166" s="241"/>
      <c r="J166" s="133"/>
      <c r="K166" s="133"/>
      <c r="L166" s="133"/>
      <c r="M166" s="133"/>
      <c r="N166" s="133"/>
      <c r="O166" s="133"/>
      <c r="P166" s="133"/>
      <c r="Q166" s="133"/>
      <c r="R166" s="133"/>
      <c r="S166" s="347"/>
      <c r="T166" s="241"/>
      <c r="U166" s="241"/>
      <c r="V166" s="241"/>
      <c r="W166" s="241"/>
      <c r="X166" s="241"/>
      <c r="Y166" s="241"/>
      <c r="Z166" s="241"/>
      <c r="AA166" s="241"/>
      <c r="AB166" s="241"/>
      <c r="AC166" s="241"/>
      <c r="AD166" s="241"/>
      <c r="AE166" s="241"/>
      <c r="AF166" s="241"/>
      <c r="AG166" s="241"/>
      <c r="AH166" s="241"/>
      <c r="AI166" s="241"/>
      <c r="AJ166" s="241"/>
      <c r="AK166" s="241"/>
      <c r="AL166" s="241"/>
      <c r="AM166" s="241"/>
      <c r="AN166" s="241"/>
      <c r="AO166" s="241"/>
      <c r="AP166" s="241"/>
      <c r="AQ166" s="241"/>
      <c r="AR166" s="241"/>
      <c r="AS166" s="133"/>
      <c r="AT166" s="133"/>
      <c r="AU166" s="133"/>
      <c r="AV166" s="133"/>
      <c r="AW166" s="241"/>
      <c r="AX166" s="241"/>
      <c r="AY166" s="241"/>
    </row>
    <row r="167" spans="1:51" ht="12.75">
      <c r="A167" s="249"/>
      <c r="B167" s="313"/>
      <c r="C167" s="132"/>
      <c r="D167" s="241"/>
      <c r="E167" s="241"/>
      <c r="F167" s="241"/>
      <c r="G167" s="241"/>
      <c r="H167" s="241"/>
      <c r="I167" s="241"/>
      <c r="J167" s="133"/>
      <c r="K167" s="133"/>
      <c r="L167" s="133"/>
      <c r="M167" s="133"/>
      <c r="N167" s="133"/>
      <c r="O167" s="133"/>
      <c r="P167" s="133"/>
      <c r="Q167" s="133"/>
      <c r="R167" s="133"/>
      <c r="S167" s="347"/>
      <c r="T167" s="241"/>
      <c r="U167" s="241"/>
      <c r="V167" s="241"/>
      <c r="W167" s="241"/>
      <c r="X167" s="241"/>
      <c r="Y167" s="241"/>
      <c r="Z167" s="241"/>
      <c r="AA167" s="241"/>
      <c r="AB167" s="241"/>
      <c r="AC167" s="241"/>
      <c r="AD167" s="241"/>
      <c r="AE167" s="241"/>
      <c r="AF167" s="241"/>
      <c r="AG167" s="241"/>
      <c r="AH167" s="241"/>
      <c r="AI167" s="241"/>
      <c r="AJ167" s="241"/>
      <c r="AK167" s="241"/>
      <c r="AL167" s="241"/>
      <c r="AM167" s="241"/>
      <c r="AN167" s="241"/>
      <c r="AO167" s="241"/>
      <c r="AP167" s="241"/>
      <c r="AQ167" s="241"/>
      <c r="AR167" s="241"/>
      <c r="AS167" s="133"/>
      <c r="AT167" s="133"/>
      <c r="AU167" s="133"/>
      <c r="AV167" s="133"/>
      <c r="AW167" s="241"/>
      <c r="AX167" s="241"/>
      <c r="AY167" s="241"/>
    </row>
    <row r="168" spans="1:51" ht="12.75">
      <c r="A168" s="249"/>
      <c r="B168" s="313"/>
      <c r="C168" s="132"/>
      <c r="D168" s="241"/>
      <c r="E168" s="241"/>
      <c r="F168" s="241"/>
      <c r="G168" s="241"/>
      <c r="H168" s="241"/>
      <c r="I168" s="241"/>
      <c r="J168" s="133"/>
      <c r="K168" s="133"/>
      <c r="L168" s="133"/>
      <c r="M168" s="133"/>
      <c r="N168" s="133"/>
      <c r="O168" s="133"/>
      <c r="P168" s="133"/>
      <c r="Q168" s="133"/>
      <c r="R168" s="133"/>
      <c r="S168" s="347"/>
      <c r="T168" s="241"/>
      <c r="U168" s="241"/>
      <c r="V168" s="241"/>
      <c r="W168" s="241"/>
      <c r="X168" s="241"/>
      <c r="Y168" s="241"/>
      <c r="Z168" s="241"/>
      <c r="AA168" s="241"/>
      <c r="AB168" s="241"/>
      <c r="AC168" s="241"/>
      <c r="AD168" s="241"/>
      <c r="AE168" s="241"/>
      <c r="AF168" s="241"/>
      <c r="AG168" s="241"/>
      <c r="AH168" s="241"/>
      <c r="AI168" s="241"/>
      <c r="AJ168" s="241"/>
      <c r="AK168" s="241"/>
      <c r="AL168" s="241"/>
      <c r="AM168" s="241"/>
      <c r="AN168" s="241"/>
      <c r="AO168" s="241"/>
      <c r="AP168" s="241"/>
      <c r="AQ168" s="241"/>
      <c r="AR168" s="241"/>
      <c r="AS168" s="133"/>
      <c r="AT168" s="133"/>
      <c r="AU168" s="133"/>
      <c r="AV168" s="133"/>
      <c r="AW168" s="241"/>
      <c r="AX168" s="241"/>
      <c r="AY168" s="241"/>
    </row>
    <row r="169" spans="1:51" ht="12.75">
      <c r="A169" s="249"/>
      <c r="B169" s="313"/>
      <c r="C169" s="132"/>
      <c r="D169" s="241"/>
      <c r="E169" s="241"/>
      <c r="F169" s="241"/>
      <c r="G169" s="241"/>
      <c r="H169" s="241"/>
      <c r="I169" s="241"/>
      <c r="J169" s="133"/>
      <c r="K169" s="133"/>
      <c r="L169" s="133"/>
      <c r="M169" s="133"/>
      <c r="N169" s="133"/>
      <c r="O169" s="133"/>
      <c r="P169" s="133"/>
      <c r="Q169" s="133"/>
      <c r="R169" s="133"/>
      <c r="S169" s="347"/>
      <c r="T169" s="241"/>
      <c r="U169" s="241"/>
      <c r="V169" s="241"/>
      <c r="W169" s="241"/>
      <c r="X169" s="241"/>
      <c r="Y169" s="241"/>
      <c r="Z169" s="241"/>
      <c r="AA169" s="241"/>
      <c r="AB169" s="241"/>
      <c r="AC169" s="241"/>
      <c r="AD169" s="241"/>
      <c r="AE169" s="241"/>
      <c r="AF169" s="241"/>
      <c r="AG169" s="241"/>
      <c r="AH169" s="241"/>
      <c r="AI169" s="241"/>
      <c r="AJ169" s="241"/>
      <c r="AK169" s="241"/>
      <c r="AL169" s="241"/>
      <c r="AM169" s="241"/>
      <c r="AN169" s="241"/>
      <c r="AO169" s="241"/>
      <c r="AP169" s="241"/>
      <c r="AQ169" s="241"/>
      <c r="AR169" s="241"/>
      <c r="AS169" s="133"/>
      <c r="AT169" s="133"/>
      <c r="AU169" s="133"/>
      <c r="AV169" s="133"/>
      <c r="AW169" s="241"/>
      <c r="AX169" s="241"/>
      <c r="AY169" s="241"/>
    </row>
    <row r="170" spans="1:51" ht="12.75">
      <c r="A170" s="249"/>
      <c r="B170" s="313"/>
      <c r="C170" s="132"/>
      <c r="D170" s="241"/>
      <c r="E170" s="241"/>
      <c r="F170" s="241"/>
      <c r="G170" s="241"/>
      <c r="H170" s="241"/>
      <c r="I170" s="241"/>
      <c r="J170" s="133"/>
      <c r="K170" s="133"/>
      <c r="L170" s="133"/>
      <c r="M170" s="133"/>
      <c r="N170" s="133"/>
      <c r="O170" s="133"/>
      <c r="P170" s="133"/>
      <c r="Q170" s="133"/>
      <c r="R170" s="133"/>
      <c r="S170" s="347"/>
      <c r="T170" s="241"/>
      <c r="U170" s="241"/>
      <c r="V170" s="241"/>
      <c r="W170" s="241"/>
      <c r="X170" s="241"/>
      <c r="Y170" s="241"/>
      <c r="Z170" s="241"/>
      <c r="AA170" s="241"/>
      <c r="AB170" s="241"/>
      <c r="AC170" s="241"/>
      <c r="AD170" s="241"/>
      <c r="AE170" s="241"/>
      <c r="AF170" s="241"/>
      <c r="AG170" s="241"/>
      <c r="AH170" s="241"/>
      <c r="AI170" s="241"/>
      <c r="AJ170" s="241"/>
      <c r="AK170" s="241"/>
      <c r="AL170" s="241"/>
      <c r="AM170" s="241"/>
      <c r="AN170" s="241"/>
      <c r="AO170" s="241"/>
      <c r="AP170" s="241"/>
      <c r="AQ170" s="241"/>
      <c r="AR170" s="241"/>
      <c r="AS170" s="133"/>
      <c r="AT170" s="133"/>
      <c r="AU170" s="133"/>
      <c r="AV170" s="133"/>
      <c r="AW170" s="241"/>
      <c r="AX170" s="241"/>
      <c r="AY170" s="241"/>
    </row>
    <row r="171" spans="1:51" ht="12.75">
      <c r="A171" s="249"/>
      <c r="B171" s="313"/>
      <c r="C171" s="132"/>
      <c r="D171" s="241"/>
      <c r="E171" s="241"/>
      <c r="F171" s="241"/>
      <c r="G171" s="241"/>
      <c r="H171" s="241"/>
      <c r="I171" s="241"/>
      <c r="J171" s="133"/>
      <c r="K171" s="133"/>
      <c r="L171" s="133"/>
      <c r="M171" s="133"/>
      <c r="N171" s="133"/>
      <c r="O171" s="133"/>
      <c r="P171" s="133"/>
      <c r="Q171" s="133"/>
      <c r="R171" s="133"/>
      <c r="S171" s="347"/>
      <c r="T171" s="241"/>
      <c r="U171" s="241"/>
      <c r="V171" s="241"/>
      <c r="W171" s="241"/>
      <c r="X171" s="241"/>
      <c r="Y171" s="241"/>
      <c r="Z171" s="241"/>
      <c r="AA171" s="241"/>
      <c r="AB171" s="241"/>
      <c r="AC171" s="241"/>
      <c r="AD171" s="241"/>
      <c r="AE171" s="241"/>
      <c r="AF171" s="241"/>
      <c r="AG171" s="241"/>
      <c r="AH171" s="241"/>
      <c r="AI171" s="241"/>
      <c r="AJ171" s="241"/>
      <c r="AK171" s="241"/>
      <c r="AL171" s="241"/>
      <c r="AM171" s="241"/>
      <c r="AN171" s="241"/>
      <c r="AO171" s="241"/>
      <c r="AP171" s="241"/>
      <c r="AQ171" s="241"/>
      <c r="AR171" s="241"/>
      <c r="AS171" s="133"/>
      <c r="AT171" s="133"/>
      <c r="AU171" s="133"/>
      <c r="AV171" s="133"/>
      <c r="AW171" s="241"/>
      <c r="AX171" s="241"/>
      <c r="AY171" s="241"/>
    </row>
    <row r="172" spans="1:51" ht="12.75">
      <c r="A172" s="249"/>
      <c r="B172" s="313"/>
      <c r="C172" s="132"/>
      <c r="D172" s="241"/>
      <c r="E172" s="241"/>
      <c r="F172" s="241"/>
      <c r="G172" s="241"/>
      <c r="H172" s="241"/>
      <c r="I172" s="241"/>
      <c r="J172" s="133"/>
      <c r="K172" s="133"/>
      <c r="L172" s="133"/>
      <c r="M172" s="133"/>
      <c r="N172" s="133"/>
      <c r="O172" s="133"/>
      <c r="P172" s="133"/>
      <c r="Q172" s="133"/>
      <c r="R172" s="133"/>
      <c r="S172" s="347"/>
      <c r="T172" s="241"/>
      <c r="U172" s="241"/>
      <c r="V172" s="241"/>
      <c r="W172" s="241"/>
      <c r="X172" s="241"/>
      <c r="Y172" s="241"/>
      <c r="Z172" s="241"/>
      <c r="AA172" s="241"/>
      <c r="AB172" s="241"/>
      <c r="AC172" s="241"/>
      <c r="AD172" s="241"/>
      <c r="AE172" s="241"/>
      <c r="AF172" s="241"/>
      <c r="AG172" s="241"/>
      <c r="AH172" s="241"/>
      <c r="AI172" s="241"/>
      <c r="AJ172" s="241"/>
      <c r="AK172" s="241"/>
      <c r="AL172" s="241"/>
      <c r="AM172" s="241"/>
      <c r="AN172" s="241"/>
      <c r="AO172" s="241"/>
      <c r="AP172" s="241"/>
      <c r="AQ172" s="241"/>
      <c r="AR172" s="241"/>
      <c r="AS172" s="133"/>
      <c r="AT172" s="133"/>
      <c r="AU172" s="133"/>
      <c r="AV172" s="133"/>
      <c r="AW172" s="241"/>
      <c r="AX172" s="241"/>
      <c r="AY172" s="241"/>
    </row>
    <row r="173" spans="1:51" ht="12.75">
      <c r="A173" s="249"/>
      <c r="B173" s="313"/>
      <c r="C173" s="132"/>
      <c r="D173" s="241"/>
      <c r="E173" s="241"/>
      <c r="F173" s="241"/>
      <c r="G173" s="241"/>
      <c r="H173" s="241"/>
      <c r="I173" s="241"/>
      <c r="J173" s="133"/>
      <c r="K173" s="133"/>
      <c r="L173" s="133"/>
      <c r="M173" s="133"/>
      <c r="N173" s="133"/>
      <c r="O173" s="133"/>
      <c r="P173" s="133"/>
      <c r="Q173" s="133"/>
      <c r="R173" s="133"/>
      <c r="S173" s="347"/>
      <c r="T173" s="241"/>
      <c r="U173" s="241"/>
      <c r="V173" s="241"/>
      <c r="W173" s="241"/>
      <c r="X173" s="241"/>
      <c r="Y173" s="241"/>
      <c r="Z173" s="241"/>
      <c r="AA173" s="241"/>
      <c r="AB173" s="241"/>
      <c r="AC173" s="241"/>
      <c r="AD173" s="241"/>
      <c r="AE173" s="241"/>
      <c r="AF173" s="241"/>
      <c r="AG173" s="241"/>
      <c r="AH173" s="241"/>
      <c r="AI173" s="241"/>
      <c r="AJ173" s="241"/>
      <c r="AK173" s="241"/>
      <c r="AL173" s="241"/>
      <c r="AM173" s="241"/>
      <c r="AN173" s="241"/>
      <c r="AO173" s="241"/>
      <c r="AP173" s="241"/>
      <c r="AQ173" s="241"/>
      <c r="AR173" s="241"/>
      <c r="AS173" s="133"/>
      <c r="AT173" s="133"/>
      <c r="AU173" s="133"/>
      <c r="AV173" s="133"/>
      <c r="AW173" s="241"/>
      <c r="AX173" s="241"/>
      <c r="AY173" s="241"/>
    </row>
    <row r="174" spans="1:51" ht="12.75">
      <c r="A174" s="249"/>
      <c r="B174" s="313"/>
      <c r="C174" s="132"/>
      <c r="D174" s="241"/>
      <c r="E174" s="241"/>
      <c r="F174" s="241"/>
      <c r="G174" s="241"/>
      <c r="H174" s="241"/>
      <c r="I174" s="241"/>
      <c r="J174" s="133"/>
      <c r="K174" s="133"/>
      <c r="L174" s="133"/>
      <c r="M174" s="133"/>
      <c r="N174" s="133"/>
      <c r="O174" s="133"/>
      <c r="P174" s="133"/>
      <c r="Q174" s="133"/>
      <c r="R174" s="133"/>
      <c r="S174" s="347"/>
      <c r="T174" s="241"/>
      <c r="U174" s="241"/>
      <c r="V174" s="241"/>
      <c r="W174" s="241"/>
      <c r="X174" s="241"/>
      <c r="Y174" s="241"/>
      <c r="Z174" s="241"/>
      <c r="AA174" s="241"/>
      <c r="AB174" s="241"/>
      <c r="AC174" s="241"/>
      <c r="AD174" s="241"/>
      <c r="AE174" s="241"/>
      <c r="AF174" s="241"/>
      <c r="AG174" s="241"/>
      <c r="AH174" s="241"/>
      <c r="AI174" s="241"/>
      <c r="AJ174" s="241"/>
      <c r="AK174" s="241"/>
      <c r="AL174" s="241"/>
      <c r="AM174" s="241"/>
      <c r="AN174" s="241"/>
      <c r="AO174" s="241"/>
      <c r="AP174" s="241"/>
      <c r="AQ174" s="241"/>
      <c r="AR174" s="241"/>
      <c r="AS174" s="133"/>
      <c r="AT174" s="133"/>
      <c r="AU174" s="133"/>
      <c r="AV174" s="133"/>
      <c r="AW174" s="241"/>
      <c r="AX174" s="241"/>
      <c r="AY174" s="241"/>
    </row>
    <row r="175" spans="1:51" ht="12.75">
      <c r="A175" s="249"/>
      <c r="B175" s="313"/>
      <c r="C175" s="132"/>
      <c r="D175" s="241"/>
      <c r="E175" s="241"/>
      <c r="F175" s="241"/>
      <c r="G175" s="241"/>
      <c r="H175" s="241"/>
      <c r="I175" s="241"/>
      <c r="J175" s="133"/>
      <c r="K175" s="133"/>
      <c r="L175" s="133"/>
      <c r="M175" s="133"/>
      <c r="N175" s="133"/>
      <c r="O175" s="133"/>
      <c r="P175" s="133"/>
      <c r="Q175" s="133"/>
      <c r="R175" s="133"/>
      <c r="S175" s="347"/>
      <c r="T175" s="241"/>
      <c r="U175" s="241"/>
      <c r="V175" s="241"/>
      <c r="W175" s="241"/>
      <c r="X175" s="241"/>
      <c r="Y175" s="241"/>
      <c r="Z175" s="241"/>
      <c r="AA175" s="241"/>
      <c r="AB175" s="241"/>
      <c r="AC175" s="241"/>
      <c r="AD175" s="241"/>
      <c r="AE175" s="241"/>
      <c r="AF175" s="241"/>
      <c r="AG175" s="241"/>
      <c r="AH175" s="241"/>
      <c r="AI175" s="241"/>
      <c r="AJ175" s="241"/>
      <c r="AK175" s="241"/>
      <c r="AL175" s="241"/>
      <c r="AM175" s="241"/>
      <c r="AN175" s="241"/>
      <c r="AO175" s="241"/>
      <c r="AP175" s="241"/>
      <c r="AQ175" s="241"/>
      <c r="AR175" s="241"/>
      <c r="AS175" s="133"/>
      <c r="AT175" s="133"/>
      <c r="AU175" s="133"/>
      <c r="AV175" s="133"/>
      <c r="AW175" s="241"/>
      <c r="AX175" s="241"/>
      <c r="AY175" s="241"/>
    </row>
    <row r="176" spans="1:51" ht="12.75">
      <c r="A176" s="249"/>
      <c r="B176" s="313"/>
      <c r="C176" s="132"/>
      <c r="D176" s="241"/>
      <c r="E176" s="241"/>
      <c r="F176" s="241"/>
      <c r="G176" s="241"/>
      <c r="H176" s="241"/>
      <c r="I176" s="241"/>
      <c r="J176" s="133"/>
      <c r="K176" s="133"/>
      <c r="L176" s="133"/>
      <c r="M176" s="133"/>
      <c r="N176" s="133"/>
      <c r="O176" s="133"/>
      <c r="P176" s="133"/>
      <c r="Q176" s="133"/>
      <c r="R176" s="133"/>
      <c r="S176" s="347"/>
      <c r="T176" s="241"/>
      <c r="U176" s="241"/>
      <c r="V176" s="241"/>
      <c r="W176" s="241"/>
      <c r="X176" s="241"/>
      <c r="Y176" s="241"/>
      <c r="Z176" s="241"/>
      <c r="AA176" s="241"/>
      <c r="AB176" s="241"/>
      <c r="AC176" s="241"/>
      <c r="AD176" s="241"/>
      <c r="AE176" s="241"/>
      <c r="AF176" s="241"/>
      <c r="AG176" s="241"/>
      <c r="AH176" s="241"/>
      <c r="AI176" s="241"/>
      <c r="AJ176" s="241"/>
      <c r="AK176" s="241"/>
      <c r="AL176" s="241"/>
      <c r="AM176" s="241"/>
      <c r="AN176" s="241"/>
      <c r="AO176" s="241"/>
      <c r="AP176" s="241"/>
      <c r="AQ176" s="241"/>
      <c r="AR176" s="241"/>
      <c r="AS176" s="133"/>
      <c r="AT176" s="133"/>
      <c r="AU176" s="133"/>
      <c r="AV176" s="133"/>
      <c r="AW176" s="241"/>
      <c r="AX176" s="241"/>
      <c r="AY176" s="241"/>
    </row>
    <row r="177" spans="1:51" ht="12.75">
      <c r="A177" s="249"/>
      <c r="B177" s="313"/>
      <c r="C177" s="132"/>
      <c r="D177" s="241"/>
      <c r="E177" s="241"/>
      <c r="F177" s="241"/>
      <c r="G177" s="241"/>
      <c r="H177" s="241"/>
      <c r="I177" s="241"/>
      <c r="J177" s="133"/>
      <c r="K177" s="133"/>
      <c r="L177" s="133"/>
      <c r="M177" s="133"/>
      <c r="N177" s="133"/>
      <c r="O177" s="133"/>
      <c r="P177" s="133"/>
      <c r="Q177" s="133"/>
      <c r="R177" s="133"/>
      <c r="S177" s="347"/>
      <c r="T177" s="241"/>
      <c r="U177" s="241"/>
      <c r="V177" s="241"/>
      <c r="W177" s="241"/>
      <c r="X177" s="241"/>
      <c r="Y177" s="241"/>
      <c r="Z177" s="241"/>
      <c r="AA177" s="241"/>
      <c r="AB177" s="241"/>
      <c r="AC177" s="241"/>
      <c r="AD177" s="241"/>
      <c r="AE177" s="241"/>
      <c r="AF177" s="241"/>
      <c r="AG177" s="241"/>
      <c r="AH177" s="241"/>
      <c r="AI177" s="241"/>
      <c r="AJ177" s="241"/>
      <c r="AK177" s="241"/>
      <c r="AL177" s="241"/>
      <c r="AM177" s="241"/>
      <c r="AN177" s="241"/>
      <c r="AO177" s="241"/>
      <c r="AP177" s="241"/>
      <c r="AQ177" s="241"/>
      <c r="AR177" s="241"/>
      <c r="AS177" s="133"/>
      <c r="AT177" s="133"/>
      <c r="AU177" s="133"/>
      <c r="AV177" s="133"/>
      <c r="AW177" s="241"/>
      <c r="AX177" s="241"/>
      <c r="AY177" s="241"/>
    </row>
    <row r="178" spans="1:51" ht="12.75">
      <c r="A178" s="249"/>
      <c r="B178" s="313"/>
      <c r="C178" s="132"/>
      <c r="D178" s="241"/>
      <c r="E178" s="241"/>
      <c r="F178" s="241"/>
      <c r="G178" s="241"/>
      <c r="H178" s="241"/>
      <c r="I178" s="241"/>
      <c r="J178" s="133"/>
      <c r="K178" s="133"/>
      <c r="L178" s="133"/>
      <c r="M178" s="133"/>
      <c r="N178" s="133"/>
      <c r="O178" s="133"/>
      <c r="P178" s="133"/>
      <c r="Q178" s="133"/>
      <c r="R178" s="133"/>
      <c r="S178" s="347"/>
      <c r="T178" s="241"/>
      <c r="U178" s="241"/>
      <c r="V178" s="241"/>
      <c r="W178" s="241"/>
      <c r="X178" s="241"/>
      <c r="Y178" s="241"/>
      <c r="Z178" s="241"/>
      <c r="AA178" s="241"/>
      <c r="AB178" s="241"/>
      <c r="AC178" s="241"/>
      <c r="AD178" s="241"/>
      <c r="AE178" s="241"/>
      <c r="AF178" s="241"/>
      <c r="AG178" s="241"/>
      <c r="AH178" s="241"/>
      <c r="AI178" s="241"/>
      <c r="AJ178" s="241"/>
      <c r="AK178" s="241"/>
      <c r="AL178" s="241"/>
      <c r="AM178" s="241"/>
      <c r="AN178" s="241"/>
      <c r="AO178" s="241"/>
      <c r="AP178" s="241"/>
      <c r="AQ178" s="241"/>
      <c r="AR178" s="241"/>
      <c r="AS178" s="133"/>
      <c r="AT178" s="133"/>
      <c r="AU178" s="133"/>
      <c r="AV178" s="133"/>
      <c r="AW178" s="241"/>
      <c r="AX178" s="241"/>
      <c r="AY178" s="241"/>
    </row>
    <row r="179" spans="1:51" ht="12.75">
      <c r="A179" s="249"/>
      <c r="B179" s="313"/>
      <c r="C179" s="132"/>
      <c r="D179" s="241"/>
      <c r="E179" s="241"/>
      <c r="F179" s="241"/>
      <c r="G179" s="241"/>
      <c r="H179" s="241"/>
      <c r="I179" s="241"/>
      <c r="J179" s="133"/>
      <c r="K179" s="133"/>
      <c r="L179" s="133"/>
      <c r="M179" s="133"/>
      <c r="N179" s="133"/>
      <c r="O179" s="133"/>
      <c r="P179" s="133"/>
      <c r="Q179" s="133"/>
      <c r="R179" s="133"/>
      <c r="S179" s="347"/>
      <c r="T179" s="241"/>
      <c r="U179" s="241"/>
      <c r="V179" s="241"/>
      <c r="W179" s="241"/>
      <c r="X179" s="241"/>
      <c r="Y179" s="241"/>
      <c r="Z179" s="241"/>
      <c r="AA179" s="241"/>
      <c r="AB179" s="241"/>
      <c r="AC179" s="241"/>
      <c r="AD179" s="241"/>
      <c r="AE179" s="241"/>
      <c r="AF179" s="241"/>
      <c r="AG179" s="241"/>
      <c r="AH179" s="241"/>
      <c r="AI179" s="241"/>
      <c r="AJ179" s="241"/>
      <c r="AK179" s="241"/>
      <c r="AL179" s="241"/>
      <c r="AM179" s="241"/>
      <c r="AN179" s="241"/>
      <c r="AO179" s="241"/>
      <c r="AP179" s="241"/>
      <c r="AQ179" s="241"/>
      <c r="AR179" s="241"/>
      <c r="AS179" s="133"/>
      <c r="AT179" s="133"/>
      <c r="AU179" s="133"/>
      <c r="AV179" s="133"/>
      <c r="AW179" s="241"/>
      <c r="AX179" s="241"/>
      <c r="AY179" s="241"/>
    </row>
    <row r="180" spans="1:51" ht="12.75">
      <c r="A180" s="249"/>
      <c r="B180" s="313"/>
      <c r="C180" s="132"/>
      <c r="D180" s="241"/>
      <c r="E180" s="241"/>
      <c r="F180" s="241"/>
      <c r="G180" s="241"/>
      <c r="H180" s="241"/>
      <c r="I180" s="241"/>
      <c r="J180" s="133"/>
      <c r="K180" s="133"/>
      <c r="L180" s="133"/>
      <c r="M180" s="133"/>
      <c r="N180" s="133"/>
      <c r="O180" s="133"/>
      <c r="P180" s="133"/>
      <c r="Q180" s="133"/>
      <c r="R180" s="133"/>
      <c r="S180" s="347"/>
      <c r="T180" s="241"/>
      <c r="U180" s="241"/>
      <c r="V180" s="241"/>
      <c r="W180" s="241"/>
      <c r="X180" s="241"/>
      <c r="Y180" s="241"/>
      <c r="Z180" s="241"/>
      <c r="AA180" s="241"/>
      <c r="AB180" s="241"/>
      <c r="AC180" s="241"/>
      <c r="AD180" s="241"/>
      <c r="AE180" s="241"/>
      <c r="AF180" s="241"/>
      <c r="AG180" s="241"/>
      <c r="AH180" s="241"/>
      <c r="AI180" s="241"/>
      <c r="AJ180" s="241"/>
      <c r="AK180" s="241"/>
      <c r="AL180" s="241"/>
      <c r="AM180" s="241"/>
      <c r="AN180" s="241"/>
      <c r="AO180" s="241"/>
      <c r="AP180" s="241"/>
      <c r="AQ180" s="241"/>
      <c r="AR180" s="241"/>
      <c r="AS180" s="133"/>
      <c r="AT180" s="133"/>
      <c r="AU180" s="133"/>
      <c r="AV180" s="133"/>
      <c r="AW180" s="241"/>
      <c r="AX180" s="241"/>
      <c r="AY180" s="241"/>
    </row>
    <row r="181" spans="1:51" ht="12.75">
      <c r="A181" s="249"/>
      <c r="B181" s="313"/>
      <c r="C181" s="132"/>
      <c r="D181" s="241"/>
      <c r="E181" s="241"/>
      <c r="F181" s="241"/>
      <c r="G181" s="241"/>
      <c r="H181" s="241"/>
      <c r="I181" s="241"/>
      <c r="J181" s="133"/>
      <c r="K181" s="133"/>
      <c r="L181" s="133"/>
      <c r="M181" s="133"/>
      <c r="N181" s="133"/>
      <c r="O181" s="133"/>
      <c r="P181" s="133"/>
      <c r="Q181" s="133"/>
      <c r="R181" s="133"/>
      <c r="S181" s="347"/>
      <c r="T181" s="241"/>
      <c r="U181" s="241"/>
      <c r="V181" s="241"/>
      <c r="W181" s="241"/>
      <c r="X181" s="241"/>
      <c r="Y181" s="241"/>
      <c r="Z181" s="241"/>
      <c r="AA181" s="241"/>
      <c r="AB181" s="241"/>
      <c r="AC181" s="241"/>
      <c r="AD181" s="241"/>
      <c r="AE181" s="241"/>
      <c r="AF181" s="241"/>
      <c r="AG181" s="241"/>
      <c r="AH181" s="241"/>
      <c r="AI181" s="241"/>
      <c r="AJ181" s="241"/>
      <c r="AK181" s="241"/>
      <c r="AL181" s="241"/>
      <c r="AM181" s="241"/>
      <c r="AN181" s="241"/>
      <c r="AO181" s="241"/>
      <c r="AP181" s="241"/>
      <c r="AQ181" s="241"/>
      <c r="AR181" s="241"/>
      <c r="AS181" s="133"/>
      <c r="AT181" s="133"/>
      <c r="AU181" s="133"/>
      <c r="AV181" s="133"/>
      <c r="AW181" s="241"/>
      <c r="AX181" s="241"/>
      <c r="AY181" s="241"/>
    </row>
    <row r="182" spans="1:51" ht="12.75">
      <c r="A182" s="249"/>
      <c r="B182" s="313"/>
      <c r="C182" s="132"/>
      <c r="D182" s="241"/>
      <c r="E182" s="241"/>
      <c r="F182" s="241"/>
      <c r="G182" s="241"/>
      <c r="H182" s="241"/>
      <c r="I182" s="241"/>
      <c r="J182" s="133"/>
      <c r="K182" s="133"/>
      <c r="L182" s="133"/>
      <c r="M182" s="133"/>
      <c r="N182" s="133"/>
      <c r="O182" s="133"/>
      <c r="P182" s="133"/>
      <c r="Q182" s="133"/>
      <c r="R182" s="133"/>
      <c r="S182" s="347"/>
      <c r="T182" s="241"/>
      <c r="U182" s="241"/>
      <c r="V182" s="241"/>
      <c r="W182" s="241"/>
      <c r="X182" s="241"/>
      <c r="Y182" s="241"/>
      <c r="Z182" s="241"/>
      <c r="AA182" s="241"/>
      <c r="AB182" s="241"/>
      <c r="AC182" s="241"/>
      <c r="AD182" s="241"/>
      <c r="AE182" s="241"/>
      <c r="AF182" s="241"/>
      <c r="AG182" s="241"/>
      <c r="AH182" s="241"/>
      <c r="AI182" s="241"/>
      <c r="AJ182" s="241"/>
      <c r="AK182" s="241"/>
      <c r="AL182" s="241"/>
      <c r="AM182" s="241"/>
      <c r="AN182" s="241"/>
      <c r="AO182" s="241"/>
      <c r="AP182" s="241"/>
      <c r="AQ182" s="241"/>
      <c r="AR182" s="241"/>
      <c r="AS182" s="133"/>
      <c r="AT182" s="133"/>
      <c r="AU182" s="133"/>
      <c r="AV182" s="133"/>
      <c r="AW182" s="241"/>
      <c r="AX182" s="241"/>
      <c r="AY182" s="241"/>
    </row>
    <row r="183" spans="1:51" ht="12.75">
      <c r="A183" s="249"/>
      <c r="B183" s="313"/>
      <c r="C183" s="132"/>
      <c r="D183" s="241"/>
      <c r="E183" s="241"/>
      <c r="F183" s="241"/>
      <c r="G183" s="241"/>
      <c r="H183" s="241"/>
      <c r="I183" s="241"/>
      <c r="J183" s="133"/>
      <c r="K183" s="133"/>
      <c r="L183" s="133"/>
      <c r="M183" s="133"/>
      <c r="N183" s="133"/>
      <c r="O183" s="133"/>
      <c r="P183" s="133"/>
      <c r="Q183" s="133"/>
      <c r="R183" s="133"/>
      <c r="S183" s="347"/>
      <c r="T183" s="241"/>
      <c r="U183" s="241"/>
      <c r="V183" s="241"/>
      <c r="W183" s="241"/>
      <c r="X183" s="241"/>
      <c r="Y183" s="241"/>
      <c r="Z183" s="241"/>
      <c r="AA183" s="241"/>
      <c r="AB183" s="241"/>
      <c r="AC183" s="241"/>
      <c r="AD183" s="241"/>
      <c r="AE183" s="241"/>
      <c r="AF183" s="241"/>
      <c r="AG183" s="241"/>
      <c r="AH183" s="241"/>
      <c r="AI183" s="241"/>
      <c r="AJ183" s="241"/>
      <c r="AK183" s="241"/>
      <c r="AL183" s="241"/>
      <c r="AM183" s="241"/>
      <c r="AN183" s="241"/>
      <c r="AO183" s="241"/>
      <c r="AP183" s="241"/>
      <c r="AQ183" s="241"/>
      <c r="AR183" s="241"/>
      <c r="AS183" s="133"/>
      <c r="AT183" s="133"/>
      <c r="AU183" s="133"/>
      <c r="AV183" s="133"/>
      <c r="AW183" s="241"/>
      <c r="AX183" s="241"/>
      <c r="AY183" s="241"/>
    </row>
    <row r="184" spans="1:51" ht="12.75">
      <c r="A184" s="249"/>
      <c r="B184" s="313"/>
      <c r="C184" s="132"/>
      <c r="D184" s="241"/>
      <c r="E184" s="241"/>
      <c r="F184" s="241"/>
      <c r="G184" s="241"/>
      <c r="H184" s="241"/>
      <c r="I184" s="241"/>
      <c r="J184" s="133"/>
      <c r="K184" s="133"/>
      <c r="L184" s="133"/>
      <c r="M184" s="133"/>
      <c r="N184" s="133"/>
      <c r="O184" s="133"/>
      <c r="P184" s="133"/>
      <c r="Q184" s="133"/>
      <c r="R184" s="133"/>
      <c r="S184" s="347"/>
      <c r="T184" s="241"/>
      <c r="U184" s="241"/>
      <c r="V184" s="241"/>
      <c r="W184" s="241"/>
      <c r="X184" s="241"/>
      <c r="Y184" s="241"/>
      <c r="Z184" s="241"/>
      <c r="AA184" s="241"/>
      <c r="AB184" s="241"/>
      <c r="AC184" s="241"/>
      <c r="AD184" s="241"/>
      <c r="AE184" s="241"/>
      <c r="AF184" s="241"/>
      <c r="AG184" s="241"/>
      <c r="AH184" s="241"/>
      <c r="AI184" s="241"/>
      <c r="AJ184" s="241"/>
      <c r="AK184" s="241"/>
      <c r="AL184" s="241"/>
      <c r="AM184" s="241"/>
      <c r="AN184" s="241"/>
      <c r="AO184" s="241"/>
      <c r="AP184" s="241"/>
      <c r="AQ184" s="241"/>
      <c r="AR184" s="241"/>
      <c r="AS184" s="133"/>
      <c r="AT184" s="133"/>
      <c r="AU184" s="133"/>
      <c r="AV184" s="133"/>
      <c r="AW184" s="241"/>
      <c r="AX184" s="241"/>
      <c r="AY184" s="241"/>
    </row>
    <row r="185" spans="1:51" ht="12.75">
      <c r="A185" s="249"/>
      <c r="B185" s="313"/>
      <c r="C185" s="132"/>
      <c r="D185" s="241"/>
      <c r="E185" s="241"/>
      <c r="F185" s="241"/>
      <c r="G185" s="241"/>
      <c r="H185" s="241"/>
      <c r="I185" s="241"/>
      <c r="J185" s="133"/>
      <c r="K185" s="133"/>
      <c r="L185" s="133"/>
      <c r="M185" s="133"/>
      <c r="N185" s="133"/>
      <c r="O185" s="133"/>
      <c r="P185" s="133"/>
      <c r="Q185" s="133"/>
      <c r="R185" s="133"/>
      <c r="S185" s="347"/>
      <c r="T185" s="241"/>
      <c r="U185" s="241"/>
      <c r="V185" s="241"/>
      <c r="W185" s="241"/>
      <c r="X185" s="241"/>
      <c r="Y185" s="241"/>
      <c r="Z185" s="241"/>
      <c r="AA185" s="241"/>
      <c r="AB185" s="241"/>
      <c r="AC185" s="241"/>
      <c r="AD185" s="241"/>
      <c r="AE185" s="241"/>
      <c r="AF185" s="241"/>
      <c r="AG185" s="241"/>
      <c r="AH185" s="241"/>
      <c r="AI185" s="241"/>
      <c r="AJ185" s="241"/>
      <c r="AK185" s="241"/>
      <c r="AL185" s="241"/>
      <c r="AM185" s="241"/>
      <c r="AN185" s="241"/>
      <c r="AO185" s="241"/>
      <c r="AP185" s="241"/>
      <c r="AQ185" s="241"/>
      <c r="AR185" s="241"/>
      <c r="AS185" s="133"/>
      <c r="AT185" s="133"/>
      <c r="AU185" s="133"/>
      <c r="AV185" s="133"/>
      <c r="AW185" s="241"/>
      <c r="AX185" s="241"/>
      <c r="AY185" s="241"/>
    </row>
    <row r="186" spans="1:51" ht="12.75">
      <c r="A186" s="249"/>
      <c r="B186" s="313"/>
      <c r="C186" s="132"/>
      <c r="D186" s="241"/>
      <c r="E186" s="241"/>
      <c r="F186" s="241"/>
      <c r="G186" s="241"/>
      <c r="H186" s="241"/>
      <c r="I186" s="241"/>
      <c r="J186" s="133"/>
      <c r="K186" s="133"/>
      <c r="L186" s="133"/>
      <c r="M186" s="133"/>
      <c r="N186" s="133"/>
      <c r="O186" s="133"/>
      <c r="P186" s="133"/>
      <c r="Q186" s="133"/>
      <c r="R186" s="133"/>
      <c r="S186" s="347"/>
      <c r="T186" s="241"/>
      <c r="U186" s="241"/>
      <c r="V186" s="241"/>
      <c r="W186" s="241"/>
      <c r="X186" s="241"/>
      <c r="Y186" s="241"/>
      <c r="Z186" s="241"/>
      <c r="AA186" s="241"/>
      <c r="AB186" s="241"/>
      <c r="AC186" s="241"/>
      <c r="AD186" s="241"/>
      <c r="AE186" s="241"/>
      <c r="AF186" s="241"/>
      <c r="AG186" s="241"/>
      <c r="AH186" s="241"/>
      <c r="AI186" s="241"/>
      <c r="AJ186" s="241"/>
      <c r="AK186" s="241"/>
      <c r="AL186" s="241"/>
      <c r="AM186" s="241"/>
      <c r="AN186" s="241"/>
      <c r="AO186" s="241"/>
      <c r="AP186" s="241"/>
      <c r="AQ186" s="241"/>
      <c r="AR186" s="241"/>
      <c r="AS186" s="133"/>
      <c r="AT186" s="133"/>
      <c r="AU186" s="133"/>
      <c r="AV186" s="133"/>
      <c r="AW186" s="241"/>
      <c r="AX186" s="241"/>
      <c r="AY186" s="241"/>
    </row>
    <row r="187" spans="1:51" ht="12.75">
      <c r="A187" s="249"/>
      <c r="B187" s="313"/>
      <c r="C187" s="132"/>
      <c r="D187" s="241"/>
      <c r="E187" s="241"/>
      <c r="F187" s="241"/>
      <c r="G187" s="241"/>
      <c r="H187" s="241"/>
      <c r="I187" s="241"/>
      <c r="J187" s="133"/>
      <c r="K187" s="133"/>
      <c r="L187" s="133"/>
      <c r="M187" s="133"/>
      <c r="N187" s="133"/>
      <c r="O187" s="133"/>
      <c r="P187" s="133"/>
      <c r="Q187" s="133"/>
      <c r="R187" s="133"/>
      <c r="S187" s="347"/>
      <c r="T187" s="241"/>
      <c r="U187" s="241"/>
      <c r="V187" s="241"/>
      <c r="W187" s="241"/>
      <c r="X187" s="241"/>
      <c r="Y187" s="241"/>
      <c r="Z187" s="241"/>
      <c r="AA187" s="241"/>
      <c r="AB187" s="241"/>
      <c r="AC187" s="241"/>
      <c r="AD187" s="241"/>
      <c r="AE187" s="241"/>
      <c r="AF187" s="241"/>
      <c r="AG187" s="241"/>
      <c r="AH187" s="241"/>
      <c r="AI187" s="241"/>
      <c r="AJ187" s="241"/>
      <c r="AK187" s="241"/>
      <c r="AL187" s="241"/>
      <c r="AM187" s="241"/>
      <c r="AN187" s="241"/>
      <c r="AO187" s="241"/>
      <c r="AP187" s="241"/>
      <c r="AQ187" s="241"/>
      <c r="AR187" s="241"/>
      <c r="AS187" s="133"/>
      <c r="AT187" s="133"/>
      <c r="AU187" s="133"/>
      <c r="AV187" s="133"/>
      <c r="AW187" s="241"/>
      <c r="AX187" s="241"/>
      <c r="AY187" s="241"/>
    </row>
    <row r="188" spans="1:51" ht="12.75">
      <c r="A188" s="249"/>
      <c r="B188" s="313"/>
      <c r="C188" s="132"/>
      <c r="D188" s="241"/>
      <c r="E188" s="241"/>
      <c r="F188" s="241"/>
      <c r="G188" s="241"/>
      <c r="H188" s="241"/>
      <c r="I188" s="241"/>
      <c r="J188" s="133"/>
      <c r="K188" s="133"/>
      <c r="L188" s="133"/>
      <c r="M188" s="133"/>
      <c r="N188" s="133"/>
      <c r="O188" s="133"/>
      <c r="P188" s="133"/>
      <c r="Q188" s="133"/>
      <c r="R188" s="133"/>
      <c r="S188" s="347"/>
      <c r="T188" s="241"/>
      <c r="U188" s="241"/>
      <c r="V188" s="241"/>
      <c r="W188" s="241"/>
      <c r="X188" s="241"/>
      <c r="Y188" s="241"/>
      <c r="Z188" s="241"/>
      <c r="AA188" s="241"/>
      <c r="AB188" s="241"/>
      <c r="AC188" s="241"/>
      <c r="AD188" s="241"/>
      <c r="AE188" s="241"/>
      <c r="AF188" s="241"/>
      <c r="AG188" s="241"/>
      <c r="AH188" s="241"/>
      <c r="AI188" s="241"/>
      <c r="AJ188" s="241"/>
      <c r="AK188" s="241"/>
      <c r="AL188" s="241"/>
      <c r="AM188" s="241"/>
      <c r="AN188" s="241"/>
      <c r="AO188" s="241"/>
      <c r="AP188" s="241"/>
      <c r="AQ188" s="241"/>
      <c r="AR188" s="241"/>
      <c r="AS188" s="133"/>
      <c r="AT188" s="133"/>
      <c r="AU188" s="133"/>
      <c r="AV188" s="133"/>
      <c r="AW188" s="241"/>
      <c r="AX188" s="241"/>
      <c r="AY188" s="241"/>
    </row>
    <row r="189" spans="1:51" ht="12.75">
      <c r="A189" s="249"/>
      <c r="B189" s="313"/>
      <c r="C189" s="132"/>
      <c r="D189" s="241"/>
      <c r="E189" s="241"/>
      <c r="F189" s="241"/>
      <c r="G189" s="241"/>
      <c r="H189" s="241"/>
      <c r="I189" s="241"/>
      <c r="J189" s="133"/>
      <c r="K189" s="133"/>
      <c r="L189" s="133"/>
      <c r="M189" s="133"/>
      <c r="N189" s="133"/>
      <c r="O189" s="133"/>
      <c r="P189" s="133"/>
      <c r="Q189" s="133"/>
      <c r="R189" s="133"/>
      <c r="S189" s="347"/>
      <c r="T189" s="241"/>
      <c r="U189" s="241"/>
      <c r="V189" s="241"/>
      <c r="W189" s="241"/>
      <c r="X189" s="241"/>
      <c r="Y189" s="241"/>
      <c r="Z189" s="241"/>
      <c r="AA189" s="241"/>
      <c r="AB189" s="241"/>
      <c r="AC189" s="241"/>
      <c r="AD189" s="241"/>
      <c r="AE189" s="241"/>
      <c r="AF189" s="241"/>
      <c r="AG189" s="241"/>
      <c r="AH189" s="241"/>
      <c r="AI189" s="241"/>
      <c r="AJ189" s="241"/>
      <c r="AK189" s="241"/>
      <c r="AL189" s="241"/>
      <c r="AM189" s="241"/>
      <c r="AN189" s="241"/>
      <c r="AO189" s="241"/>
      <c r="AP189" s="241"/>
      <c r="AQ189" s="241"/>
      <c r="AR189" s="241"/>
      <c r="AS189" s="133"/>
      <c r="AT189" s="133"/>
      <c r="AU189" s="133"/>
      <c r="AV189" s="133"/>
      <c r="AW189" s="241"/>
      <c r="AX189" s="241"/>
      <c r="AY189" s="241"/>
    </row>
    <row r="190" spans="1:51" ht="12.75">
      <c r="A190" s="249"/>
      <c r="B190" s="313"/>
      <c r="C190" s="132"/>
      <c r="D190" s="241"/>
      <c r="E190" s="241"/>
      <c r="F190" s="241"/>
      <c r="G190" s="241"/>
      <c r="H190" s="241"/>
      <c r="I190" s="241"/>
      <c r="J190" s="133"/>
      <c r="K190" s="133"/>
      <c r="L190" s="133"/>
      <c r="M190" s="133"/>
      <c r="N190" s="133"/>
      <c r="O190" s="133"/>
      <c r="P190" s="133"/>
      <c r="Q190" s="133"/>
      <c r="R190" s="133"/>
      <c r="S190" s="347"/>
      <c r="T190" s="241"/>
      <c r="U190" s="241"/>
      <c r="V190" s="241"/>
      <c r="W190" s="241"/>
      <c r="X190" s="241"/>
      <c r="Y190" s="241"/>
      <c r="Z190" s="241"/>
      <c r="AA190" s="241"/>
      <c r="AB190" s="241"/>
      <c r="AC190" s="241"/>
      <c r="AD190" s="241"/>
      <c r="AE190" s="241"/>
      <c r="AF190" s="241"/>
      <c r="AG190" s="241"/>
      <c r="AH190" s="241"/>
      <c r="AI190" s="241"/>
      <c r="AJ190" s="241"/>
      <c r="AK190" s="241"/>
      <c r="AL190" s="241"/>
      <c r="AM190" s="241"/>
      <c r="AN190" s="241"/>
      <c r="AO190" s="241"/>
      <c r="AP190" s="241"/>
      <c r="AQ190" s="241"/>
      <c r="AR190" s="241"/>
      <c r="AS190" s="133"/>
      <c r="AT190" s="133"/>
      <c r="AU190" s="133"/>
      <c r="AV190" s="133"/>
      <c r="AW190" s="241"/>
      <c r="AX190" s="241"/>
      <c r="AY190" s="241"/>
    </row>
    <row r="191" spans="1:51" ht="12.75">
      <c r="A191" s="249"/>
      <c r="B191" s="313"/>
      <c r="C191" s="132"/>
      <c r="D191" s="241"/>
      <c r="E191" s="241"/>
      <c r="F191" s="241"/>
      <c r="G191" s="241"/>
      <c r="H191" s="241"/>
      <c r="I191" s="241"/>
      <c r="J191" s="133"/>
      <c r="K191" s="133"/>
      <c r="L191" s="133"/>
      <c r="M191" s="133"/>
      <c r="N191" s="133"/>
      <c r="O191" s="133"/>
      <c r="P191" s="133"/>
      <c r="Q191" s="133"/>
      <c r="R191" s="133"/>
      <c r="S191" s="347"/>
      <c r="T191" s="241"/>
      <c r="U191" s="241"/>
      <c r="V191" s="241"/>
      <c r="W191" s="241"/>
      <c r="X191" s="241"/>
      <c r="Y191" s="241"/>
      <c r="Z191" s="241"/>
      <c r="AA191" s="241"/>
      <c r="AB191" s="241"/>
      <c r="AC191" s="241"/>
      <c r="AD191" s="241"/>
      <c r="AE191" s="241"/>
      <c r="AF191" s="241"/>
      <c r="AG191" s="241"/>
      <c r="AH191" s="241"/>
      <c r="AI191" s="241"/>
      <c r="AJ191" s="241"/>
      <c r="AK191" s="241"/>
      <c r="AL191" s="241"/>
      <c r="AM191" s="241"/>
      <c r="AN191" s="241"/>
      <c r="AO191" s="241"/>
      <c r="AP191" s="241"/>
      <c r="AQ191" s="241"/>
      <c r="AR191" s="241"/>
      <c r="AS191" s="133"/>
      <c r="AT191" s="133"/>
      <c r="AU191" s="133"/>
      <c r="AV191" s="133"/>
      <c r="AW191" s="241"/>
      <c r="AX191" s="241"/>
      <c r="AY191" s="241"/>
    </row>
    <row r="192" spans="1:51" ht="12.75">
      <c r="A192" s="249"/>
      <c r="B192" s="313"/>
      <c r="C192" s="132"/>
      <c r="D192" s="241"/>
      <c r="E192" s="241"/>
      <c r="F192" s="241"/>
      <c r="G192" s="241"/>
      <c r="H192" s="241"/>
      <c r="I192" s="241"/>
      <c r="J192" s="133"/>
      <c r="K192" s="133"/>
      <c r="L192" s="133"/>
      <c r="M192" s="133"/>
      <c r="N192" s="133"/>
      <c r="O192" s="133"/>
      <c r="P192" s="133"/>
      <c r="Q192" s="133"/>
      <c r="R192" s="133"/>
      <c r="S192" s="347"/>
      <c r="T192" s="241"/>
      <c r="U192" s="241"/>
      <c r="V192" s="241"/>
      <c r="W192" s="241"/>
      <c r="X192" s="241"/>
      <c r="Y192" s="241"/>
      <c r="Z192" s="241"/>
      <c r="AA192" s="241"/>
      <c r="AB192" s="241"/>
      <c r="AC192" s="241"/>
      <c r="AD192" s="241"/>
      <c r="AE192" s="241"/>
      <c r="AF192" s="241"/>
      <c r="AG192" s="241"/>
      <c r="AH192" s="241"/>
      <c r="AI192" s="241"/>
      <c r="AJ192" s="241"/>
      <c r="AK192" s="241"/>
      <c r="AL192" s="241"/>
      <c r="AM192" s="241"/>
      <c r="AN192" s="241"/>
      <c r="AO192" s="241"/>
      <c r="AP192" s="241"/>
      <c r="AQ192" s="241"/>
      <c r="AR192" s="241"/>
      <c r="AS192" s="133"/>
      <c r="AT192" s="133"/>
      <c r="AU192" s="133"/>
      <c r="AV192" s="133"/>
      <c r="AW192" s="241"/>
      <c r="AX192" s="241"/>
      <c r="AY192" s="241"/>
    </row>
    <row r="193" spans="1:51" ht="12.75">
      <c r="A193" s="249"/>
      <c r="B193" s="313"/>
      <c r="C193" s="132"/>
      <c r="D193" s="241"/>
      <c r="E193" s="241"/>
      <c r="F193" s="241"/>
      <c r="G193" s="241"/>
      <c r="H193" s="241"/>
      <c r="I193" s="241"/>
      <c r="J193" s="133"/>
      <c r="K193" s="133"/>
      <c r="L193" s="133"/>
      <c r="M193" s="133"/>
      <c r="N193" s="133"/>
      <c r="O193" s="133"/>
      <c r="P193" s="133"/>
      <c r="Q193" s="133"/>
      <c r="R193" s="133"/>
      <c r="S193" s="347"/>
      <c r="T193" s="241"/>
      <c r="U193" s="241"/>
      <c r="V193" s="241"/>
      <c r="W193" s="241"/>
      <c r="X193" s="241"/>
      <c r="Y193" s="241"/>
      <c r="Z193" s="241"/>
      <c r="AA193" s="241"/>
      <c r="AB193" s="241"/>
      <c r="AC193" s="241"/>
      <c r="AD193" s="241"/>
      <c r="AE193" s="241"/>
      <c r="AF193" s="241"/>
      <c r="AG193" s="241"/>
      <c r="AH193" s="241"/>
      <c r="AI193" s="241"/>
      <c r="AJ193" s="241"/>
      <c r="AK193" s="241"/>
      <c r="AL193" s="241"/>
      <c r="AM193" s="241"/>
      <c r="AN193" s="241"/>
      <c r="AO193" s="241"/>
      <c r="AP193" s="241"/>
      <c r="AQ193" s="241"/>
      <c r="AR193" s="241"/>
      <c r="AS193" s="133"/>
      <c r="AT193" s="133"/>
      <c r="AU193" s="133"/>
      <c r="AV193" s="133"/>
      <c r="AW193" s="241"/>
      <c r="AX193" s="241"/>
      <c r="AY193" s="241"/>
    </row>
    <row r="194" spans="1:51" ht="12.75">
      <c r="A194" s="249"/>
      <c r="B194" s="313"/>
      <c r="C194" s="132"/>
      <c r="D194" s="241"/>
      <c r="E194" s="241"/>
      <c r="F194" s="241"/>
      <c r="G194" s="241"/>
      <c r="H194" s="241"/>
      <c r="I194" s="241"/>
      <c r="J194" s="133"/>
      <c r="K194" s="133"/>
      <c r="L194" s="133"/>
      <c r="M194" s="133"/>
      <c r="N194" s="133"/>
      <c r="O194" s="133"/>
      <c r="P194" s="133"/>
      <c r="Q194" s="133"/>
      <c r="R194" s="133"/>
      <c r="S194" s="347"/>
      <c r="T194" s="241"/>
      <c r="U194" s="241"/>
      <c r="V194" s="241"/>
      <c r="W194" s="241"/>
      <c r="X194" s="241"/>
      <c r="Y194" s="241"/>
      <c r="Z194" s="241"/>
      <c r="AA194" s="241"/>
      <c r="AB194" s="241"/>
      <c r="AC194" s="241"/>
      <c r="AD194" s="241"/>
      <c r="AE194" s="241"/>
      <c r="AF194" s="241"/>
      <c r="AG194" s="241"/>
      <c r="AH194" s="241"/>
      <c r="AI194" s="241"/>
      <c r="AJ194" s="241"/>
      <c r="AK194" s="241"/>
      <c r="AL194" s="241"/>
      <c r="AM194" s="241"/>
      <c r="AN194" s="241"/>
      <c r="AO194" s="241"/>
      <c r="AP194" s="241"/>
      <c r="AQ194" s="241"/>
      <c r="AR194" s="241"/>
      <c r="AS194" s="133"/>
      <c r="AT194" s="133"/>
      <c r="AU194" s="133"/>
      <c r="AV194" s="133"/>
      <c r="AW194" s="241"/>
      <c r="AX194" s="241"/>
      <c r="AY194" s="241"/>
    </row>
    <row r="195" spans="1:51" ht="12.75">
      <c r="A195" s="249"/>
      <c r="B195" s="313"/>
      <c r="C195" s="132"/>
      <c r="D195" s="241"/>
      <c r="E195" s="241"/>
      <c r="F195" s="241"/>
      <c r="G195" s="241"/>
      <c r="H195" s="241"/>
      <c r="I195" s="241"/>
      <c r="J195" s="133"/>
      <c r="K195" s="133"/>
      <c r="L195" s="133"/>
      <c r="M195" s="133"/>
      <c r="N195" s="133"/>
      <c r="O195" s="133"/>
      <c r="P195" s="133"/>
      <c r="Q195" s="133"/>
      <c r="R195" s="133"/>
      <c r="S195" s="347"/>
      <c r="T195" s="241"/>
      <c r="U195" s="241"/>
      <c r="V195" s="241"/>
      <c r="W195" s="241"/>
      <c r="X195" s="241"/>
      <c r="Y195" s="241"/>
      <c r="Z195" s="241"/>
      <c r="AA195" s="241"/>
      <c r="AB195" s="241"/>
      <c r="AC195" s="241"/>
      <c r="AD195" s="241"/>
      <c r="AE195" s="241"/>
      <c r="AF195" s="241"/>
      <c r="AG195" s="241"/>
      <c r="AH195" s="241"/>
      <c r="AI195" s="241"/>
      <c r="AJ195" s="241"/>
      <c r="AK195" s="241"/>
      <c r="AL195" s="241"/>
      <c r="AM195" s="241"/>
      <c r="AN195" s="241"/>
      <c r="AO195" s="241"/>
      <c r="AP195" s="241"/>
      <c r="AQ195" s="241"/>
      <c r="AR195" s="241"/>
      <c r="AS195" s="133"/>
      <c r="AT195" s="133"/>
      <c r="AU195" s="133"/>
      <c r="AV195" s="133"/>
      <c r="AW195" s="241"/>
      <c r="AX195" s="241"/>
      <c r="AY195" s="241"/>
    </row>
    <row r="196" spans="1:51" ht="12.75">
      <c r="A196" s="249"/>
      <c r="B196" s="313"/>
      <c r="C196" s="132"/>
      <c r="D196" s="241"/>
      <c r="E196" s="241"/>
      <c r="F196" s="241"/>
      <c r="G196" s="241"/>
      <c r="H196" s="241"/>
      <c r="I196" s="241"/>
      <c r="J196" s="133"/>
      <c r="K196" s="133"/>
      <c r="L196" s="133"/>
      <c r="M196" s="133"/>
      <c r="N196" s="133"/>
      <c r="O196" s="133"/>
      <c r="P196" s="133"/>
      <c r="Q196" s="133"/>
      <c r="R196" s="133"/>
      <c r="S196" s="347"/>
      <c r="T196" s="241"/>
      <c r="U196" s="241"/>
      <c r="V196" s="241"/>
      <c r="W196" s="241"/>
      <c r="X196" s="241"/>
      <c r="Y196" s="241"/>
      <c r="Z196" s="241"/>
      <c r="AA196" s="241"/>
      <c r="AB196" s="241"/>
      <c r="AC196" s="241"/>
      <c r="AD196" s="241"/>
      <c r="AE196" s="241"/>
      <c r="AF196" s="241"/>
      <c r="AG196" s="241"/>
      <c r="AH196" s="241"/>
      <c r="AI196" s="241"/>
      <c r="AJ196" s="241"/>
      <c r="AK196" s="241"/>
      <c r="AL196" s="241"/>
      <c r="AM196" s="241"/>
      <c r="AN196" s="241"/>
      <c r="AO196" s="241"/>
      <c r="AP196" s="241"/>
      <c r="AQ196" s="241"/>
      <c r="AR196" s="241"/>
      <c r="AS196" s="133"/>
      <c r="AT196" s="133"/>
      <c r="AU196" s="133"/>
      <c r="AV196" s="133"/>
      <c r="AW196" s="241"/>
      <c r="AX196" s="241"/>
      <c r="AY196" s="241"/>
    </row>
    <row r="197" spans="1:51" ht="12.75">
      <c r="A197" s="249"/>
      <c r="B197" s="313"/>
      <c r="C197" s="132"/>
      <c r="D197" s="241"/>
      <c r="E197" s="241"/>
      <c r="F197" s="241"/>
      <c r="G197" s="241"/>
      <c r="H197" s="241"/>
      <c r="I197" s="241"/>
      <c r="J197" s="133"/>
      <c r="K197" s="133"/>
      <c r="L197" s="133"/>
      <c r="M197" s="133"/>
      <c r="N197" s="133"/>
      <c r="O197" s="133"/>
      <c r="P197" s="133"/>
      <c r="Q197" s="133"/>
      <c r="R197" s="133"/>
      <c r="S197" s="347"/>
      <c r="T197" s="241"/>
      <c r="U197" s="241"/>
      <c r="V197" s="241"/>
      <c r="W197" s="241"/>
      <c r="X197" s="241"/>
      <c r="Y197" s="241"/>
      <c r="Z197" s="241"/>
      <c r="AA197" s="241"/>
      <c r="AB197" s="241"/>
      <c r="AC197" s="241"/>
      <c r="AD197" s="241"/>
      <c r="AE197" s="241"/>
      <c r="AF197" s="241"/>
      <c r="AG197" s="241"/>
      <c r="AH197" s="241"/>
      <c r="AI197" s="241"/>
      <c r="AJ197" s="241"/>
      <c r="AK197" s="241"/>
      <c r="AL197" s="241"/>
      <c r="AM197" s="241"/>
      <c r="AN197" s="241"/>
      <c r="AO197" s="241"/>
      <c r="AP197" s="241"/>
      <c r="AQ197" s="241"/>
      <c r="AR197" s="241"/>
      <c r="AS197" s="133"/>
      <c r="AT197" s="133"/>
      <c r="AU197" s="133"/>
      <c r="AV197" s="133"/>
      <c r="AW197" s="241"/>
      <c r="AX197" s="241"/>
      <c r="AY197" s="241"/>
    </row>
    <row r="198" spans="1:51" ht="12.75">
      <c r="A198" s="249"/>
      <c r="B198" s="313"/>
      <c r="C198" s="132"/>
      <c r="D198" s="241"/>
      <c r="E198" s="241"/>
      <c r="F198" s="241"/>
      <c r="G198" s="241"/>
      <c r="H198" s="241"/>
      <c r="I198" s="241"/>
      <c r="J198" s="133"/>
      <c r="K198" s="133"/>
      <c r="L198" s="133"/>
      <c r="M198" s="133"/>
      <c r="N198" s="133"/>
      <c r="O198" s="133"/>
      <c r="P198" s="133"/>
      <c r="Q198" s="133"/>
      <c r="R198" s="133"/>
      <c r="S198" s="347"/>
      <c r="T198" s="241"/>
      <c r="U198" s="241"/>
      <c r="V198" s="241"/>
      <c r="W198" s="241"/>
      <c r="X198" s="241"/>
      <c r="Y198" s="241"/>
      <c r="Z198" s="241"/>
      <c r="AA198" s="241"/>
      <c r="AB198" s="241"/>
      <c r="AC198" s="241"/>
      <c r="AD198" s="241"/>
      <c r="AE198" s="241"/>
      <c r="AF198" s="241"/>
      <c r="AG198" s="241"/>
      <c r="AH198" s="241"/>
      <c r="AI198" s="241"/>
      <c r="AJ198" s="241"/>
      <c r="AK198" s="241"/>
      <c r="AL198" s="241"/>
      <c r="AM198" s="241"/>
      <c r="AN198" s="241"/>
      <c r="AO198" s="241"/>
      <c r="AP198" s="241"/>
      <c r="AQ198" s="241"/>
      <c r="AR198" s="241"/>
      <c r="AS198" s="133"/>
      <c r="AT198" s="133"/>
      <c r="AU198" s="133"/>
      <c r="AV198" s="133"/>
      <c r="AW198" s="241"/>
      <c r="AX198" s="241"/>
      <c r="AY198" s="241"/>
    </row>
    <row r="199" spans="1:51" ht="12.75">
      <c r="A199" s="249"/>
      <c r="B199" s="313"/>
      <c r="C199" s="132"/>
      <c r="D199" s="241"/>
      <c r="E199" s="241"/>
      <c r="F199" s="241"/>
      <c r="G199" s="241"/>
      <c r="H199" s="241"/>
      <c r="I199" s="241"/>
      <c r="J199" s="133"/>
      <c r="K199" s="133"/>
      <c r="L199" s="133"/>
      <c r="M199" s="133"/>
      <c r="N199" s="133"/>
      <c r="O199" s="133"/>
      <c r="P199" s="133"/>
      <c r="Q199" s="133"/>
      <c r="R199" s="133"/>
      <c r="S199" s="347"/>
      <c r="T199" s="241"/>
      <c r="U199" s="241"/>
      <c r="V199" s="241"/>
      <c r="W199" s="241"/>
      <c r="X199" s="241"/>
      <c r="Y199" s="241"/>
      <c r="Z199" s="241"/>
      <c r="AA199" s="241"/>
      <c r="AB199" s="241"/>
      <c r="AC199" s="241"/>
      <c r="AD199" s="241"/>
      <c r="AE199" s="241"/>
      <c r="AF199" s="241"/>
      <c r="AG199" s="241"/>
      <c r="AH199" s="241"/>
      <c r="AI199" s="241"/>
      <c r="AJ199" s="241"/>
      <c r="AK199" s="241"/>
      <c r="AL199" s="241"/>
      <c r="AM199" s="241"/>
      <c r="AN199" s="241"/>
      <c r="AO199" s="241"/>
      <c r="AP199" s="241"/>
      <c r="AQ199" s="241"/>
      <c r="AR199" s="241"/>
      <c r="AS199" s="133"/>
      <c r="AT199" s="133"/>
      <c r="AU199" s="133"/>
      <c r="AV199" s="133"/>
      <c r="AW199" s="241"/>
      <c r="AX199" s="241"/>
      <c r="AY199" s="241"/>
    </row>
    <row r="200" spans="1:51" ht="12.75">
      <c r="A200" s="249"/>
      <c r="B200" s="313"/>
      <c r="C200" s="132"/>
      <c r="D200" s="241"/>
      <c r="E200" s="241"/>
      <c r="F200" s="241"/>
      <c r="G200" s="241"/>
      <c r="H200" s="241"/>
      <c r="I200" s="241"/>
      <c r="J200" s="133"/>
      <c r="K200" s="133"/>
      <c r="L200" s="133"/>
      <c r="M200" s="133"/>
      <c r="N200" s="133"/>
      <c r="O200" s="133"/>
      <c r="P200" s="133"/>
      <c r="Q200" s="133"/>
      <c r="R200" s="133"/>
      <c r="S200" s="347"/>
      <c r="T200" s="241"/>
      <c r="U200" s="241"/>
      <c r="V200" s="241"/>
      <c r="W200" s="241"/>
      <c r="X200" s="241"/>
      <c r="Y200" s="241"/>
      <c r="Z200" s="241"/>
      <c r="AA200" s="241"/>
      <c r="AB200" s="241"/>
      <c r="AC200" s="241"/>
      <c r="AD200" s="241"/>
      <c r="AE200" s="241"/>
      <c r="AF200" s="241"/>
      <c r="AG200" s="241"/>
      <c r="AH200" s="241"/>
      <c r="AI200" s="241"/>
      <c r="AJ200" s="241"/>
      <c r="AK200" s="241"/>
      <c r="AL200" s="241"/>
      <c r="AM200" s="241"/>
      <c r="AN200" s="241"/>
      <c r="AO200" s="241"/>
      <c r="AP200" s="241"/>
      <c r="AQ200" s="241"/>
      <c r="AR200" s="241"/>
      <c r="AS200" s="133"/>
      <c r="AT200" s="133"/>
      <c r="AU200" s="133"/>
      <c r="AV200" s="133"/>
      <c r="AW200" s="241"/>
      <c r="AX200" s="241"/>
      <c r="AY200" s="241"/>
    </row>
    <row r="201" spans="1:51" ht="12.75">
      <c r="A201" s="249"/>
      <c r="B201" s="313"/>
      <c r="C201" s="132"/>
      <c r="D201" s="241"/>
      <c r="E201" s="241"/>
      <c r="F201" s="241"/>
      <c r="G201" s="241"/>
      <c r="H201" s="241"/>
      <c r="I201" s="241"/>
      <c r="J201" s="133"/>
      <c r="K201" s="133"/>
      <c r="L201" s="133"/>
      <c r="M201" s="133"/>
      <c r="N201" s="133"/>
      <c r="O201" s="133"/>
      <c r="P201" s="133"/>
      <c r="Q201" s="133"/>
      <c r="R201" s="133"/>
      <c r="S201" s="347"/>
      <c r="T201" s="241"/>
      <c r="U201" s="241"/>
      <c r="V201" s="241"/>
      <c r="W201" s="241"/>
      <c r="X201" s="241"/>
      <c r="Y201" s="241"/>
      <c r="Z201" s="241"/>
      <c r="AA201" s="241"/>
      <c r="AB201" s="241"/>
      <c r="AC201" s="241"/>
      <c r="AD201" s="241"/>
      <c r="AE201" s="241"/>
      <c r="AF201" s="241"/>
      <c r="AG201" s="241"/>
      <c r="AH201" s="241"/>
      <c r="AI201" s="241"/>
      <c r="AJ201" s="241"/>
      <c r="AK201" s="241"/>
      <c r="AL201" s="241"/>
      <c r="AM201" s="241"/>
      <c r="AN201" s="241"/>
      <c r="AO201" s="241"/>
      <c r="AP201" s="241"/>
      <c r="AQ201" s="241"/>
      <c r="AR201" s="241"/>
      <c r="AS201" s="133"/>
      <c r="AT201" s="133"/>
      <c r="AU201" s="133"/>
      <c r="AV201" s="133"/>
      <c r="AW201" s="241"/>
      <c r="AX201" s="241"/>
      <c r="AY201" s="241"/>
    </row>
    <row r="202" spans="1:51" ht="12.75">
      <c r="A202" s="249"/>
      <c r="B202" s="313"/>
      <c r="C202" s="132"/>
      <c r="D202" s="241"/>
      <c r="E202" s="241"/>
      <c r="F202" s="241"/>
      <c r="G202" s="241"/>
      <c r="H202" s="241"/>
      <c r="I202" s="241"/>
      <c r="J202" s="133"/>
      <c r="K202" s="133"/>
      <c r="L202" s="133"/>
      <c r="M202" s="133"/>
      <c r="N202" s="133"/>
      <c r="O202" s="133"/>
      <c r="P202" s="133"/>
      <c r="Q202" s="133"/>
      <c r="R202" s="133"/>
      <c r="S202" s="347"/>
      <c r="T202" s="241"/>
      <c r="U202" s="241"/>
      <c r="V202" s="241"/>
      <c r="W202" s="241"/>
      <c r="X202" s="241"/>
      <c r="Y202" s="241"/>
      <c r="Z202" s="241"/>
      <c r="AA202" s="241"/>
      <c r="AB202" s="241"/>
      <c r="AC202" s="241"/>
      <c r="AD202" s="241"/>
      <c r="AE202" s="241"/>
      <c r="AF202" s="241"/>
      <c r="AG202" s="241"/>
      <c r="AH202" s="241"/>
      <c r="AI202" s="241"/>
      <c r="AJ202" s="241"/>
      <c r="AK202" s="241"/>
      <c r="AL202" s="241"/>
      <c r="AM202" s="241"/>
      <c r="AN202" s="241"/>
      <c r="AO202" s="241"/>
      <c r="AP202" s="241"/>
      <c r="AQ202" s="241"/>
      <c r="AR202" s="241"/>
      <c r="AS202" s="133"/>
      <c r="AT202" s="133"/>
      <c r="AU202" s="133"/>
      <c r="AV202" s="133"/>
      <c r="AW202" s="241"/>
      <c r="AX202" s="241"/>
      <c r="AY202" s="241"/>
    </row>
    <row r="203" spans="1:51" ht="12.75">
      <c r="A203" s="249"/>
      <c r="B203" s="313"/>
      <c r="C203" s="132"/>
      <c r="D203" s="241"/>
      <c r="E203" s="241"/>
      <c r="F203" s="241"/>
      <c r="G203" s="241"/>
      <c r="H203" s="241"/>
      <c r="I203" s="241"/>
      <c r="J203" s="133"/>
      <c r="K203" s="133"/>
      <c r="L203" s="133"/>
      <c r="M203" s="133"/>
      <c r="N203" s="133"/>
      <c r="O203" s="133"/>
      <c r="P203" s="133"/>
      <c r="Q203" s="133"/>
      <c r="R203" s="133"/>
      <c r="S203" s="347"/>
      <c r="T203" s="241"/>
      <c r="U203" s="241"/>
      <c r="V203" s="241"/>
      <c r="W203" s="241"/>
      <c r="X203" s="241"/>
      <c r="Y203" s="241"/>
      <c r="Z203" s="241"/>
      <c r="AA203" s="241"/>
      <c r="AB203" s="241"/>
      <c r="AC203" s="241"/>
      <c r="AD203" s="241"/>
      <c r="AE203" s="241"/>
      <c r="AF203" s="241"/>
      <c r="AG203" s="241"/>
      <c r="AH203" s="241"/>
      <c r="AI203" s="241"/>
      <c r="AJ203" s="241"/>
      <c r="AK203" s="241"/>
      <c r="AL203" s="241"/>
      <c r="AM203" s="241"/>
      <c r="AN203" s="241"/>
      <c r="AO203" s="241"/>
      <c r="AP203" s="241"/>
      <c r="AQ203" s="241"/>
      <c r="AR203" s="241"/>
      <c r="AS203" s="133"/>
      <c r="AT203" s="133"/>
      <c r="AU203" s="133"/>
      <c r="AV203" s="133"/>
      <c r="AW203" s="241"/>
      <c r="AX203" s="241"/>
      <c r="AY203" s="241"/>
    </row>
    <row r="204" spans="1:51" ht="12.75">
      <c r="A204" s="249"/>
      <c r="B204" s="313"/>
      <c r="C204" s="132"/>
      <c r="D204" s="241"/>
      <c r="E204" s="241"/>
      <c r="F204" s="241"/>
      <c r="G204" s="241"/>
      <c r="H204" s="241"/>
      <c r="I204" s="241"/>
      <c r="J204" s="133"/>
      <c r="K204" s="133"/>
      <c r="L204" s="133"/>
      <c r="M204" s="133"/>
      <c r="N204" s="133"/>
      <c r="O204" s="133"/>
      <c r="P204" s="133"/>
      <c r="Q204" s="133"/>
      <c r="R204" s="133"/>
      <c r="S204" s="347"/>
      <c r="T204" s="241"/>
      <c r="U204" s="241"/>
      <c r="V204" s="241"/>
      <c r="W204" s="241"/>
      <c r="X204" s="241"/>
      <c r="Y204" s="241"/>
      <c r="Z204" s="241"/>
      <c r="AA204" s="241"/>
      <c r="AB204" s="241"/>
      <c r="AC204" s="241"/>
      <c r="AD204" s="241"/>
      <c r="AE204" s="241"/>
      <c r="AF204" s="241"/>
      <c r="AG204" s="241"/>
      <c r="AH204" s="241"/>
      <c r="AI204" s="241"/>
      <c r="AJ204" s="241"/>
      <c r="AK204" s="241"/>
      <c r="AL204" s="241"/>
      <c r="AM204" s="241"/>
      <c r="AN204" s="241"/>
      <c r="AO204" s="241"/>
      <c r="AP204" s="241"/>
      <c r="AQ204" s="241"/>
      <c r="AR204" s="241"/>
      <c r="AS204" s="133"/>
      <c r="AT204" s="133"/>
      <c r="AU204" s="133"/>
      <c r="AV204" s="133"/>
      <c r="AW204" s="241"/>
      <c r="AX204" s="241"/>
      <c r="AY204" s="241"/>
    </row>
    <row r="205" spans="1:51" ht="12.75">
      <c r="A205" s="249"/>
      <c r="B205" s="313"/>
      <c r="C205" s="132"/>
      <c r="D205" s="241"/>
      <c r="E205" s="241"/>
      <c r="F205" s="241"/>
      <c r="G205" s="241"/>
      <c r="H205" s="241"/>
      <c r="I205" s="241"/>
      <c r="J205" s="133"/>
      <c r="K205" s="133"/>
      <c r="L205" s="133"/>
      <c r="M205" s="133"/>
      <c r="N205" s="133"/>
      <c r="O205" s="133"/>
      <c r="P205" s="133"/>
      <c r="Q205" s="133"/>
      <c r="R205" s="133"/>
      <c r="S205" s="347"/>
      <c r="T205" s="241"/>
      <c r="U205" s="241"/>
      <c r="V205" s="241"/>
      <c r="W205" s="241"/>
      <c r="X205" s="241"/>
      <c r="Y205" s="241"/>
      <c r="Z205" s="241"/>
      <c r="AA205" s="241"/>
      <c r="AB205" s="241"/>
      <c r="AC205" s="241"/>
      <c r="AD205" s="241"/>
      <c r="AE205" s="241"/>
      <c r="AF205" s="241"/>
      <c r="AG205" s="241"/>
      <c r="AH205" s="241"/>
      <c r="AI205" s="241"/>
      <c r="AJ205" s="241"/>
      <c r="AK205" s="241"/>
      <c r="AL205" s="241"/>
      <c r="AM205" s="241"/>
      <c r="AN205" s="241"/>
      <c r="AO205" s="241"/>
      <c r="AP205" s="241"/>
      <c r="AQ205" s="241"/>
      <c r="AR205" s="241"/>
      <c r="AS205" s="133"/>
      <c r="AT205" s="133"/>
      <c r="AU205" s="133"/>
      <c r="AV205" s="133"/>
      <c r="AW205" s="241"/>
      <c r="AX205" s="241"/>
      <c r="AY205" s="241"/>
    </row>
    <row r="206" spans="1:51" ht="12.75">
      <c r="A206" s="249"/>
      <c r="B206" s="313"/>
      <c r="C206" s="132"/>
      <c r="D206" s="241"/>
      <c r="E206" s="241"/>
      <c r="F206" s="241"/>
      <c r="G206" s="241"/>
      <c r="H206" s="241"/>
      <c r="I206" s="241"/>
      <c r="J206" s="133"/>
      <c r="K206" s="133"/>
      <c r="L206" s="133"/>
      <c r="M206" s="133"/>
      <c r="N206" s="133"/>
      <c r="O206" s="133"/>
      <c r="P206" s="133"/>
      <c r="Q206" s="133"/>
      <c r="R206" s="133"/>
      <c r="S206" s="347"/>
      <c r="T206" s="241"/>
      <c r="U206" s="241"/>
      <c r="V206" s="241"/>
      <c r="W206" s="241"/>
      <c r="X206" s="241"/>
      <c r="Y206" s="241"/>
      <c r="Z206" s="241"/>
      <c r="AA206" s="241"/>
      <c r="AB206" s="241"/>
      <c r="AC206" s="241"/>
      <c r="AD206" s="241"/>
      <c r="AE206" s="241"/>
      <c r="AF206" s="241"/>
      <c r="AG206" s="241"/>
      <c r="AH206" s="241"/>
      <c r="AI206" s="241"/>
      <c r="AJ206" s="241"/>
      <c r="AK206" s="241"/>
      <c r="AL206" s="241"/>
      <c r="AM206" s="241"/>
      <c r="AN206" s="241"/>
      <c r="AO206" s="241"/>
      <c r="AP206" s="241"/>
      <c r="AQ206" s="241"/>
      <c r="AR206" s="241"/>
      <c r="AS206" s="133"/>
      <c r="AT206" s="133"/>
      <c r="AU206" s="133"/>
      <c r="AV206" s="133"/>
      <c r="AW206" s="241"/>
      <c r="AX206" s="241"/>
      <c r="AY206" s="241"/>
    </row>
    <row r="207" spans="1:51" ht="12.75">
      <c r="A207" s="249"/>
      <c r="B207" s="313"/>
      <c r="C207" s="132"/>
      <c r="D207" s="241"/>
      <c r="E207" s="241"/>
      <c r="F207" s="241"/>
      <c r="G207" s="241"/>
      <c r="H207" s="241"/>
      <c r="I207" s="241"/>
      <c r="J207" s="133"/>
      <c r="K207" s="133"/>
      <c r="L207" s="133"/>
      <c r="M207" s="133"/>
      <c r="N207" s="133"/>
      <c r="O207" s="133"/>
      <c r="P207" s="133"/>
      <c r="Q207" s="133"/>
      <c r="R207" s="133"/>
      <c r="S207" s="347"/>
      <c r="T207" s="241"/>
      <c r="U207" s="241"/>
      <c r="V207" s="241"/>
      <c r="W207" s="241"/>
      <c r="X207" s="241"/>
      <c r="Y207" s="241"/>
      <c r="Z207" s="241"/>
      <c r="AA207" s="241"/>
      <c r="AB207" s="241"/>
      <c r="AC207" s="241"/>
      <c r="AD207" s="241"/>
      <c r="AE207" s="241"/>
      <c r="AF207" s="241"/>
      <c r="AG207" s="241"/>
      <c r="AH207" s="241"/>
      <c r="AI207" s="241"/>
      <c r="AJ207" s="241"/>
      <c r="AK207" s="241"/>
      <c r="AL207" s="241"/>
      <c r="AM207" s="241"/>
      <c r="AN207" s="241"/>
      <c r="AO207" s="241"/>
      <c r="AP207" s="241"/>
      <c r="AQ207" s="241"/>
      <c r="AR207" s="241"/>
      <c r="AS207" s="133"/>
      <c r="AT207" s="133"/>
      <c r="AU207" s="133"/>
      <c r="AV207" s="133"/>
      <c r="AW207" s="241"/>
      <c r="AX207" s="241"/>
      <c r="AY207" s="241"/>
    </row>
    <row r="208" spans="1:51" ht="12.75">
      <c r="A208" s="249"/>
      <c r="B208" s="313"/>
      <c r="C208" s="132"/>
      <c r="D208" s="241"/>
      <c r="E208" s="241"/>
      <c r="F208" s="241"/>
      <c r="G208" s="241"/>
      <c r="H208" s="241"/>
      <c r="I208" s="241"/>
      <c r="J208" s="133"/>
      <c r="K208" s="133"/>
      <c r="L208" s="133"/>
      <c r="M208" s="133"/>
      <c r="N208" s="133"/>
      <c r="O208" s="133"/>
      <c r="P208" s="133"/>
      <c r="Q208" s="133"/>
      <c r="R208" s="133"/>
      <c r="S208" s="347"/>
      <c r="T208" s="241"/>
      <c r="U208" s="241"/>
      <c r="V208" s="241"/>
      <c r="W208" s="241"/>
      <c r="X208" s="241"/>
      <c r="Y208" s="241"/>
      <c r="Z208" s="241"/>
      <c r="AA208" s="241"/>
      <c r="AB208" s="241"/>
      <c r="AC208" s="241"/>
      <c r="AD208" s="241"/>
      <c r="AE208" s="241"/>
      <c r="AF208" s="241"/>
      <c r="AG208" s="241"/>
      <c r="AH208" s="241"/>
      <c r="AI208" s="241"/>
      <c r="AJ208" s="241"/>
      <c r="AK208" s="241"/>
      <c r="AL208" s="241"/>
      <c r="AM208" s="241"/>
      <c r="AN208" s="241"/>
      <c r="AO208" s="241"/>
      <c r="AP208" s="241"/>
      <c r="AQ208" s="241"/>
      <c r="AR208" s="241"/>
      <c r="AS208" s="133"/>
      <c r="AT208" s="133"/>
      <c r="AU208" s="133"/>
      <c r="AV208" s="133"/>
      <c r="AW208" s="241"/>
      <c r="AX208" s="241"/>
      <c r="AY208" s="241"/>
    </row>
    <row r="209" spans="1:51" ht="12.75">
      <c r="A209" s="249"/>
      <c r="B209" s="313"/>
      <c r="C209" s="132"/>
      <c r="D209" s="241"/>
      <c r="E209" s="241"/>
      <c r="F209" s="241"/>
      <c r="G209" s="241"/>
      <c r="H209" s="241"/>
      <c r="I209" s="241"/>
      <c r="J209" s="133"/>
      <c r="K209" s="133"/>
      <c r="L209" s="133"/>
      <c r="M209" s="133"/>
      <c r="N209" s="133"/>
      <c r="O209" s="133"/>
      <c r="P209" s="133"/>
      <c r="Q209" s="133"/>
      <c r="R209" s="133"/>
      <c r="S209" s="347"/>
      <c r="T209" s="241"/>
      <c r="U209" s="241"/>
      <c r="V209" s="241"/>
      <c r="W209" s="241"/>
      <c r="X209" s="241"/>
      <c r="Y209" s="241"/>
      <c r="Z209" s="241"/>
      <c r="AA209" s="241"/>
      <c r="AB209" s="241"/>
      <c r="AC209" s="241"/>
      <c r="AD209" s="241"/>
      <c r="AE209" s="241"/>
      <c r="AF209" s="241"/>
      <c r="AG209" s="241"/>
      <c r="AH209" s="241"/>
      <c r="AI209" s="241"/>
      <c r="AJ209" s="241"/>
      <c r="AK209" s="241"/>
      <c r="AL209" s="241"/>
      <c r="AM209" s="241"/>
      <c r="AN209" s="241"/>
      <c r="AO209" s="241"/>
      <c r="AP209" s="241"/>
      <c r="AQ209" s="241"/>
      <c r="AR209" s="241"/>
      <c r="AS209" s="133"/>
      <c r="AT209" s="133"/>
      <c r="AU209" s="133"/>
      <c r="AV209" s="133"/>
      <c r="AW209" s="241"/>
      <c r="AX209" s="241"/>
      <c r="AY209" s="241"/>
    </row>
    <row r="210" spans="1:51" ht="12.75">
      <c r="A210" s="249"/>
      <c r="B210" s="313"/>
      <c r="C210" s="132"/>
      <c r="D210" s="241"/>
      <c r="E210" s="241"/>
      <c r="F210" s="241"/>
      <c r="G210" s="241"/>
      <c r="H210" s="241"/>
      <c r="I210" s="241"/>
      <c r="J210" s="133"/>
      <c r="K210" s="133"/>
      <c r="L210" s="133"/>
      <c r="M210" s="133"/>
      <c r="N210" s="133"/>
      <c r="O210" s="133"/>
      <c r="P210" s="133"/>
      <c r="Q210" s="133"/>
      <c r="R210" s="133"/>
      <c r="S210" s="347"/>
      <c r="T210" s="241"/>
      <c r="U210" s="241"/>
      <c r="V210" s="241"/>
      <c r="W210" s="241"/>
      <c r="X210" s="241"/>
      <c r="Y210" s="241"/>
      <c r="Z210" s="241"/>
      <c r="AA210" s="241"/>
      <c r="AB210" s="241"/>
      <c r="AC210" s="241"/>
      <c r="AD210" s="241"/>
      <c r="AE210" s="241"/>
      <c r="AF210" s="241"/>
      <c r="AG210" s="241"/>
      <c r="AH210" s="241"/>
      <c r="AI210" s="241"/>
      <c r="AJ210" s="241"/>
      <c r="AK210" s="241"/>
      <c r="AL210" s="241"/>
      <c r="AM210" s="241"/>
      <c r="AN210" s="241"/>
      <c r="AO210" s="241"/>
      <c r="AP210" s="241"/>
      <c r="AQ210" s="241"/>
      <c r="AR210" s="241"/>
      <c r="AS210" s="133"/>
      <c r="AT210" s="133"/>
      <c r="AU210" s="133"/>
      <c r="AV210" s="133"/>
      <c r="AW210" s="241"/>
      <c r="AX210" s="241"/>
      <c r="AY210" s="241"/>
    </row>
    <row r="211" spans="1:51" ht="12.75">
      <c r="A211" s="249"/>
      <c r="B211" s="313"/>
      <c r="C211" s="132"/>
      <c r="D211" s="241"/>
      <c r="E211" s="241"/>
      <c r="F211" s="241"/>
      <c r="G211" s="241"/>
      <c r="H211" s="241"/>
      <c r="I211" s="241"/>
      <c r="J211" s="133"/>
      <c r="K211" s="133"/>
      <c r="L211" s="133"/>
      <c r="M211" s="133"/>
      <c r="N211" s="133"/>
      <c r="O211" s="133"/>
      <c r="P211" s="133"/>
      <c r="Q211" s="133"/>
      <c r="R211" s="133"/>
      <c r="S211" s="347"/>
      <c r="T211" s="241"/>
      <c r="U211" s="241"/>
      <c r="V211" s="241"/>
      <c r="W211" s="241"/>
      <c r="X211" s="241"/>
      <c r="Y211" s="241"/>
      <c r="Z211" s="241"/>
      <c r="AA211" s="241"/>
      <c r="AB211" s="241"/>
      <c r="AC211" s="241"/>
      <c r="AD211" s="241"/>
      <c r="AE211" s="241"/>
      <c r="AF211" s="241"/>
      <c r="AG211" s="241"/>
      <c r="AH211" s="241"/>
      <c r="AI211" s="241"/>
      <c r="AJ211" s="241"/>
      <c r="AK211" s="241"/>
      <c r="AL211" s="241"/>
      <c r="AM211" s="241"/>
      <c r="AN211" s="241"/>
      <c r="AO211" s="241"/>
      <c r="AP211" s="241"/>
      <c r="AQ211" s="241"/>
      <c r="AR211" s="241"/>
      <c r="AS211" s="133"/>
      <c r="AT211" s="133"/>
      <c r="AU211" s="133"/>
      <c r="AV211" s="133"/>
      <c r="AW211" s="241"/>
      <c r="AX211" s="241"/>
      <c r="AY211" s="241"/>
    </row>
    <row r="212" spans="1:51" ht="12.75">
      <c r="A212" s="249"/>
      <c r="B212" s="313"/>
      <c r="C212" s="132"/>
      <c r="D212" s="241"/>
      <c r="E212" s="241"/>
      <c r="F212" s="241"/>
      <c r="G212" s="241"/>
      <c r="H212" s="241"/>
      <c r="I212" s="241"/>
      <c r="J212" s="133"/>
      <c r="K212" s="133"/>
      <c r="L212" s="133"/>
      <c r="M212" s="133"/>
      <c r="N212" s="133"/>
      <c r="O212" s="133"/>
      <c r="P212" s="133"/>
      <c r="Q212" s="133"/>
      <c r="R212" s="133"/>
      <c r="S212" s="347"/>
      <c r="T212" s="241"/>
      <c r="U212" s="241"/>
      <c r="V212" s="241"/>
      <c r="W212" s="241"/>
      <c r="X212" s="241"/>
      <c r="Y212" s="241"/>
      <c r="Z212" s="241"/>
      <c r="AA212" s="241"/>
      <c r="AB212" s="241"/>
      <c r="AC212" s="241"/>
      <c r="AD212" s="241"/>
      <c r="AE212" s="241"/>
      <c r="AF212" s="241"/>
      <c r="AG212" s="241"/>
      <c r="AH212" s="241"/>
      <c r="AI212" s="241"/>
      <c r="AJ212" s="241"/>
      <c r="AK212" s="241"/>
      <c r="AL212" s="241"/>
      <c r="AM212" s="241"/>
      <c r="AN212" s="241"/>
      <c r="AO212" s="241"/>
      <c r="AP212" s="241"/>
      <c r="AQ212" s="241"/>
      <c r="AR212" s="241"/>
      <c r="AS212" s="133"/>
      <c r="AT212" s="133"/>
      <c r="AU212" s="133"/>
      <c r="AV212" s="133"/>
      <c r="AW212" s="241"/>
      <c r="AX212" s="241"/>
      <c r="AY212" s="241"/>
    </row>
    <row r="213" spans="1:51" ht="12.75">
      <c r="A213" s="249"/>
      <c r="B213" s="313"/>
      <c r="C213" s="132"/>
      <c r="D213" s="241"/>
      <c r="E213" s="241"/>
      <c r="F213" s="241"/>
      <c r="G213" s="241"/>
      <c r="H213" s="241"/>
      <c r="I213" s="241"/>
      <c r="J213" s="133"/>
      <c r="K213" s="133"/>
      <c r="L213" s="133"/>
      <c r="M213" s="133"/>
      <c r="N213" s="133"/>
      <c r="O213" s="133"/>
      <c r="P213" s="133"/>
      <c r="Q213" s="133"/>
      <c r="R213" s="133"/>
      <c r="S213" s="347"/>
      <c r="T213" s="241"/>
      <c r="U213" s="241"/>
      <c r="V213" s="241"/>
      <c r="W213" s="241"/>
      <c r="X213" s="241"/>
      <c r="Y213" s="241"/>
      <c r="Z213" s="241"/>
      <c r="AA213" s="241"/>
      <c r="AB213" s="241"/>
      <c r="AC213" s="241"/>
      <c r="AD213" s="241"/>
      <c r="AE213" s="241"/>
      <c r="AF213" s="241"/>
      <c r="AG213" s="241"/>
      <c r="AH213" s="241"/>
      <c r="AI213" s="241"/>
      <c r="AJ213" s="241"/>
      <c r="AK213" s="241"/>
      <c r="AL213" s="241"/>
      <c r="AM213" s="241"/>
      <c r="AN213" s="241"/>
      <c r="AO213" s="241"/>
      <c r="AP213" s="241"/>
      <c r="AQ213" s="241"/>
      <c r="AR213" s="241"/>
      <c r="AS213" s="133"/>
      <c r="AT213" s="133"/>
      <c r="AU213" s="133"/>
      <c r="AV213" s="133"/>
      <c r="AW213" s="241"/>
      <c r="AX213" s="241"/>
      <c r="AY213" s="241"/>
    </row>
    <row r="214" spans="1:51" ht="12.75">
      <c r="A214" s="249"/>
      <c r="B214" s="313"/>
      <c r="C214" s="132"/>
      <c r="D214" s="241"/>
      <c r="E214" s="241"/>
      <c r="F214" s="241"/>
      <c r="G214" s="241"/>
      <c r="H214" s="241"/>
      <c r="I214" s="241"/>
      <c r="J214" s="133"/>
      <c r="K214" s="133"/>
      <c r="L214" s="133"/>
      <c r="M214" s="133"/>
      <c r="N214" s="133"/>
      <c r="O214" s="133"/>
      <c r="P214" s="133"/>
      <c r="Q214" s="133"/>
      <c r="R214" s="133"/>
      <c r="S214" s="347"/>
      <c r="T214" s="241"/>
      <c r="U214" s="241"/>
      <c r="V214" s="241"/>
      <c r="W214" s="241"/>
      <c r="X214" s="241"/>
      <c r="Y214" s="241"/>
      <c r="Z214" s="241"/>
      <c r="AA214" s="241"/>
      <c r="AB214" s="241"/>
      <c r="AC214" s="241"/>
      <c r="AD214" s="241"/>
      <c r="AE214" s="241"/>
      <c r="AF214" s="241"/>
      <c r="AG214" s="241"/>
      <c r="AH214" s="241"/>
      <c r="AI214" s="241"/>
      <c r="AJ214" s="241"/>
      <c r="AK214" s="241"/>
      <c r="AL214" s="241"/>
      <c r="AM214" s="241"/>
      <c r="AN214" s="241"/>
      <c r="AO214" s="241"/>
      <c r="AP214" s="241"/>
      <c r="AQ214" s="241"/>
      <c r="AR214" s="241"/>
      <c r="AS214" s="133"/>
      <c r="AT214" s="133"/>
      <c r="AU214" s="133"/>
      <c r="AV214" s="133"/>
      <c r="AW214" s="241"/>
      <c r="AX214" s="241"/>
      <c r="AY214" s="241"/>
    </row>
    <row r="215" spans="1:51" ht="12.75">
      <c r="A215" s="249"/>
      <c r="B215" s="313"/>
      <c r="C215" s="132"/>
      <c r="D215" s="241"/>
      <c r="E215" s="241"/>
      <c r="F215" s="241"/>
      <c r="G215" s="241"/>
      <c r="H215" s="241"/>
      <c r="I215" s="241"/>
      <c r="J215" s="133"/>
      <c r="K215" s="133"/>
      <c r="L215" s="133"/>
      <c r="M215" s="133"/>
      <c r="N215" s="133"/>
      <c r="O215" s="133"/>
      <c r="P215" s="133"/>
      <c r="Q215" s="133"/>
      <c r="R215" s="133"/>
      <c r="S215" s="347"/>
      <c r="T215" s="241"/>
      <c r="U215" s="241"/>
      <c r="V215" s="241"/>
      <c r="W215" s="241"/>
      <c r="X215" s="241"/>
      <c r="Y215" s="241"/>
      <c r="Z215" s="241"/>
      <c r="AA215" s="241"/>
      <c r="AB215" s="241"/>
      <c r="AC215" s="241"/>
      <c r="AD215" s="241"/>
      <c r="AE215" s="241"/>
      <c r="AF215" s="241"/>
      <c r="AG215" s="241"/>
      <c r="AH215" s="241"/>
      <c r="AI215" s="241"/>
      <c r="AJ215" s="241"/>
      <c r="AK215" s="241"/>
      <c r="AL215" s="241"/>
      <c r="AM215" s="241"/>
      <c r="AN215" s="241"/>
      <c r="AO215" s="241"/>
      <c r="AP215" s="241"/>
      <c r="AQ215" s="241"/>
      <c r="AR215" s="241"/>
      <c r="AS215" s="133"/>
      <c r="AT215" s="133"/>
      <c r="AU215" s="133"/>
      <c r="AV215" s="133"/>
      <c r="AW215" s="241"/>
      <c r="AX215" s="241"/>
      <c r="AY215" s="241"/>
    </row>
    <row r="216" spans="1:51" ht="12.75">
      <c r="A216" s="249"/>
      <c r="B216" s="313"/>
      <c r="C216" s="132"/>
      <c r="D216" s="241"/>
      <c r="E216" s="241"/>
      <c r="F216" s="241"/>
      <c r="G216" s="241"/>
      <c r="H216" s="241"/>
      <c r="I216" s="241"/>
      <c r="J216" s="133"/>
      <c r="K216" s="133"/>
      <c r="L216" s="133"/>
      <c r="M216" s="133"/>
      <c r="N216" s="133"/>
      <c r="O216" s="133"/>
      <c r="P216" s="133"/>
      <c r="Q216" s="133"/>
      <c r="R216" s="133"/>
      <c r="S216" s="347"/>
      <c r="T216" s="241"/>
      <c r="U216" s="241"/>
      <c r="V216" s="241"/>
      <c r="W216" s="241"/>
      <c r="X216" s="241"/>
      <c r="Y216" s="241"/>
      <c r="Z216" s="241"/>
      <c r="AA216" s="241"/>
      <c r="AB216" s="241"/>
      <c r="AC216" s="241"/>
      <c r="AD216" s="241"/>
      <c r="AE216" s="241"/>
      <c r="AF216" s="241"/>
      <c r="AG216" s="241"/>
      <c r="AH216" s="241"/>
      <c r="AI216" s="241"/>
      <c r="AJ216" s="241"/>
      <c r="AK216" s="241"/>
      <c r="AL216" s="241"/>
      <c r="AM216" s="241"/>
      <c r="AN216" s="241"/>
      <c r="AO216" s="241"/>
      <c r="AP216" s="241"/>
      <c r="AQ216" s="241"/>
      <c r="AR216" s="241"/>
      <c r="AS216" s="133"/>
      <c r="AT216" s="133"/>
      <c r="AU216" s="133"/>
      <c r="AV216" s="133"/>
      <c r="AW216" s="241"/>
      <c r="AX216" s="241"/>
      <c r="AY216" s="241"/>
    </row>
  </sheetData>
  <sheetProtection/>
  <hyperlinks>
    <hyperlink ref="A137" location="Contents!A1" display="Return to Contents Page"/>
  </hyperlinks>
  <printOptions/>
  <pageMargins left="0.42" right="0.28" top="0.984251968503937" bottom="0.984251968503937" header="0.5118110236220472" footer="0.5118110236220472"/>
  <pageSetup horizontalDpi="300" verticalDpi="300" orientation="landscape" paperSize="9" r:id="rId1"/>
</worksheet>
</file>

<file path=xl/worksheets/sheet11.xml><?xml version="1.0" encoding="utf-8"?>
<worksheet xmlns="http://schemas.openxmlformats.org/spreadsheetml/2006/main" xmlns:r="http://schemas.openxmlformats.org/officeDocument/2006/relationships">
  <sheetPr codeName="Sheet6">
    <pageSetUpPr fitToPage="1"/>
  </sheetPr>
  <dimension ref="A1:V101"/>
  <sheetViews>
    <sheetView zoomScalePageLayoutView="0" workbookViewId="0" topLeftCell="A34">
      <selection activeCell="J11" sqref="J11"/>
    </sheetView>
  </sheetViews>
  <sheetFormatPr defaultColWidth="9.140625" defaultRowHeight="12.75"/>
  <cols>
    <col min="1" max="1" width="4.140625" style="33" customWidth="1"/>
    <col min="2" max="2" width="9.421875" style="33" customWidth="1"/>
    <col min="3" max="3" width="10.8515625" style="33" customWidth="1"/>
    <col min="4" max="4" width="1.421875" style="33" customWidth="1"/>
    <col min="5" max="5" width="1.1484375" style="33" customWidth="1"/>
    <col min="6" max="6" width="6.00390625" style="33" customWidth="1"/>
    <col min="7" max="7" width="5.57421875" style="33" customWidth="1"/>
    <col min="8" max="8" width="6.421875" style="33" customWidth="1"/>
    <col min="9" max="9" width="1.57421875" style="33" customWidth="1"/>
    <col min="10" max="11" width="5.57421875" style="33" customWidth="1"/>
    <col min="12" max="12" width="6.140625" style="33" customWidth="1"/>
    <col min="13" max="13" width="5.57421875" style="33" customWidth="1"/>
    <col min="14" max="14" width="2.140625" style="33" customWidth="1"/>
    <col min="15" max="15" width="6.140625" style="33" customWidth="1"/>
    <col min="16" max="16" width="6.8515625" style="33" customWidth="1"/>
    <col min="17" max="17" width="7.421875" style="99" customWidth="1"/>
    <col min="18" max="16384" width="9.140625" style="46" customWidth="1"/>
  </cols>
  <sheetData>
    <row r="1" spans="1:17" ht="20.25" customHeight="1">
      <c r="A1" s="55" t="s">
        <v>125</v>
      </c>
      <c r="B1" s="72"/>
      <c r="C1" s="47"/>
      <c r="D1" s="47"/>
      <c r="E1" s="47"/>
      <c r="F1" s="47"/>
      <c r="G1" s="47"/>
      <c r="H1" s="47"/>
      <c r="I1" s="47"/>
      <c r="J1" s="47"/>
      <c r="K1" s="47"/>
      <c r="L1" s="47"/>
      <c r="M1" s="47"/>
      <c r="N1" s="47"/>
      <c r="O1" s="47"/>
      <c r="P1" s="47"/>
      <c r="Q1" s="47"/>
    </row>
    <row r="2" spans="1:17" ht="14.25" customHeight="1">
      <c r="A2" s="55" t="s">
        <v>143</v>
      </c>
      <c r="B2" s="72"/>
      <c r="C2" s="47"/>
      <c r="D2" s="47"/>
      <c r="E2" s="47"/>
      <c r="F2" s="47"/>
      <c r="G2" s="47"/>
      <c r="H2" s="47"/>
      <c r="I2" s="47"/>
      <c r="J2" s="47"/>
      <c r="K2" s="47"/>
      <c r="L2" s="47"/>
      <c r="M2" s="47"/>
      <c r="N2" s="47"/>
      <c r="O2" s="47"/>
      <c r="P2" s="47"/>
      <c r="Q2" s="47"/>
    </row>
    <row r="3" spans="1:16" s="72" customFormat="1" ht="11.25" customHeight="1" thickBot="1">
      <c r="A3" s="83"/>
      <c r="B3" s="84"/>
      <c r="D3" s="74"/>
      <c r="E3" s="74"/>
      <c r="F3" s="74"/>
      <c r="G3" s="74"/>
      <c r="H3" s="219"/>
      <c r="I3" s="219"/>
      <c r="J3" s="219"/>
      <c r="K3" s="219"/>
      <c r="L3" s="218"/>
      <c r="M3" s="74"/>
      <c r="N3" s="74"/>
      <c r="O3" s="74"/>
      <c r="P3" s="130" t="s">
        <v>118</v>
      </c>
    </row>
    <row r="4" spans="1:16" s="72" customFormat="1" ht="11.25" customHeight="1" thickTop="1">
      <c r="A4" s="73"/>
      <c r="C4" s="217"/>
      <c r="D4" s="47"/>
      <c r="E4" s="47"/>
      <c r="F4" s="442">
        <f ca="1">INDIRECT(Calculation!B$7)</f>
        <v>2014</v>
      </c>
      <c r="G4" s="442"/>
      <c r="H4" s="442"/>
      <c r="I4" s="125"/>
      <c r="J4" s="441">
        <f ca="1">INDIRECT(Calculation!B$11)</f>
        <v>2015</v>
      </c>
      <c r="K4" s="441"/>
      <c r="L4" s="441"/>
      <c r="M4" s="441"/>
      <c r="N4" s="125"/>
      <c r="O4" s="442">
        <f ca="1">INDIRECT(Calculation!B$15)</f>
        <v>2016</v>
      </c>
      <c r="P4" s="442"/>
    </row>
    <row r="5" spans="1:18" ht="11.25" customHeight="1">
      <c r="A5" s="53"/>
      <c r="B5" s="48"/>
      <c r="C5" s="54" t="s">
        <v>79</v>
      </c>
      <c r="D5" s="54"/>
      <c r="E5" s="53"/>
      <c r="F5" s="108" t="s">
        <v>74</v>
      </c>
      <c r="G5" s="108" t="s">
        <v>75</v>
      </c>
      <c r="H5" s="108" t="s">
        <v>76</v>
      </c>
      <c r="I5" s="86"/>
      <c r="J5" s="108" t="s">
        <v>80</v>
      </c>
      <c r="K5" s="108" t="s">
        <v>74</v>
      </c>
      <c r="L5" s="108" t="s">
        <v>75</v>
      </c>
      <c r="M5" s="108" t="s">
        <v>76</v>
      </c>
      <c r="N5" s="86"/>
      <c r="O5" s="108" t="s">
        <v>80</v>
      </c>
      <c r="P5" s="108" t="s">
        <v>74</v>
      </c>
      <c r="Q5" s="90"/>
      <c r="R5" s="90"/>
    </row>
    <row r="6" spans="1:17" ht="11.25" customHeight="1">
      <c r="A6" s="56" t="s">
        <v>81</v>
      </c>
      <c r="B6" s="44"/>
      <c r="C6" s="45" t="s">
        <v>82</v>
      </c>
      <c r="D6" s="45"/>
      <c r="E6" s="56"/>
      <c r="F6" s="109" t="s">
        <v>83</v>
      </c>
      <c r="G6" s="110" t="s">
        <v>83</v>
      </c>
      <c r="H6" s="109" t="s">
        <v>83</v>
      </c>
      <c r="I6" s="109"/>
      <c r="J6" s="109" t="s">
        <v>83</v>
      </c>
      <c r="K6" s="109" t="s">
        <v>83</v>
      </c>
      <c r="L6" s="109" t="s">
        <v>83</v>
      </c>
      <c r="M6" s="109" t="s">
        <v>83</v>
      </c>
      <c r="N6" s="109"/>
      <c r="O6" s="109" t="s">
        <v>83</v>
      </c>
      <c r="P6" s="88" t="s">
        <v>83</v>
      </c>
      <c r="Q6" s="90"/>
    </row>
    <row r="7" spans="1:18" s="51" customFormat="1" ht="11.25" customHeight="1">
      <c r="A7" s="75" t="s">
        <v>110</v>
      </c>
      <c r="B7" s="48"/>
      <c r="C7" s="54" t="s">
        <v>11</v>
      </c>
      <c r="D7" s="54"/>
      <c r="E7" s="53"/>
      <c r="F7" s="91">
        <v>2.015</v>
      </c>
      <c r="G7" s="91">
        <v>2.008</v>
      </c>
      <c r="H7" s="91">
        <v>2.13</v>
      </c>
      <c r="I7" s="91"/>
      <c r="J7" s="91">
        <v>2.07</v>
      </c>
      <c r="K7" s="91">
        <v>2.07</v>
      </c>
      <c r="L7" s="91">
        <v>2.13</v>
      </c>
      <c r="M7" s="91">
        <v>2.02</v>
      </c>
      <c r="N7" s="92"/>
      <c r="O7" s="151">
        <v>2.26</v>
      </c>
      <c r="P7" s="91">
        <v>2.14</v>
      </c>
      <c r="Q7" s="149"/>
      <c r="R7" s="150"/>
    </row>
    <row r="8" spans="1:18" s="51" customFormat="1" ht="11.25" customHeight="1">
      <c r="A8" s="53" t="s">
        <v>84</v>
      </c>
      <c r="B8" s="48"/>
      <c r="C8" s="54" t="s">
        <v>12</v>
      </c>
      <c r="D8" s="54"/>
      <c r="E8" s="53"/>
      <c r="F8" s="91">
        <v>1.575</v>
      </c>
      <c r="G8" s="91">
        <v>1.601</v>
      </c>
      <c r="H8" s="91">
        <v>1.753</v>
      </c>
      <c r="I8" s="91"/>
      <c r="J8" s="91">
        <v>1.7</v>
      </c>
      <c r="K8" s="91">
        <v>1.7</v>
      </c>
      <c r="L8" s="91">
        <v>1.72</v>
      </c>
      <c r="M8" s="91">
        <v>1.82</v>
      </c>
      <c r="N8" s="92"/>
      <c r="O8" s="151">
        <v>1.92</v>
      </c>
      <c r="P8" s="91">
        <v>1.8</v>
      </c>
      <c r="Q8" s="149"/>
      <c r="R8" s="150"/>
    </row>
    <row r="9" spans="1:18" s="51" customFormat="1" ht="11.25" customHeight="1">
      <c r="A9" s="53"/>
      <c r="B9" s="48"/>
      <c r="C9" s="54" t="s">
        <v>13</v>
      </c>
      <c r="D9" s="54"/>
      <c r="E9" s="53"/>
      <c r="F9" s="91">
        <v>1.384</v>
      </c>
      <c r="G9" s="91">
        <v>1.206</v>
      </c>
      <c r="H9" s="91">
        <v>1.272</v>
      </c>
      <c r="I9" s="91"/>
      <c r="J9" s="91">
        <v>1.15</v>
      </c>
      <c r="K9" s="91">
        <v>1.18</v>
      </c>
      <c r="L9" s="91">
        <v>1.2</v>
      </c>
      <c r="M9" s="91">
        <v>1.16</v>
      </c>
      <c r="N9" s="91"/>
      <c r="O9" s="151">
        <v>1.25</v>
      </c>
      <c r="P9" s="91">
        <v>1.18</v>
      </c>
      <c r="Q9" s="149"/>
      <c r="R9" s="150"/>
    </row>
    <row r="10" spans="1:18" s="51" customFormat="1" ht="11.25" customHeight="1">
      <c r="A10" s="53"/>
      <c r="B10" s="76" t="s">
        <v>85</v>
      </c>
      <c r="C10" s="77" t="s">
        <v>14</v>
      </c>
      <c r="D10" s="54"/>
      <c r="E10" s="53"/>
      <c r="F10" s="91">
        <v>1.421</v>
      </c>
      <c r="G10" s="91">
        <v>1.272</v>
      </c>
      <c r="H10" s="91">
        <v>1.349</v>
      </c>
      <c r="I10" s="91"/>
      <c r="J10" s="91">
        <v>1.24</v>
      </c>
      <c r="K10" s="91">
        <v>1.27</v>
      </c>
      <c r="L10" s="91">
        <v>1.29</v>
      </c>
      <c r="M10" s="151">
        <v>1.26</v>
      </c>
      <c r="N10" s="91"/>
      <c r="O10" s="151">
        <v>1.35</v>
      </c>
      <c r="P10" s="91">
        <v>1.28</v>
      </c>
      <c r="Q10" s="149"/>
      <c r="R10" s="150"/>
    </row>
    <row r="11" spans="1:18" s="51" customFormat="1" ht="13.5">
      <c r="A11" s="53"/>
      <c r="B11" s="48"/>
      <c r="C11" s="54" t="s">
        <v>122</v>
      </c>
      <c r="D11" s="54"/>
      <c r="E11" s="53"/>
      <c r="F11" s="91">
        <v>1.46</v>
      </c>
      <c r="G11" s="91">
        <v>1.49</v>
      </c>
      <c r="H11" s="91">
        <v>1.533</v>
      </c>
      <c r="I11" s="91"/>
      <c r="J11" s="91">
        <v>1.51</v>
      </c>
      <c r="K11" s="91">
        <v>1.5</v>
      </c>
      <c r="L11" s="151">
        <v>1.35</v>
      </c>
      <c r="M11" s="91">
        <v>1.6</v>
      </c>
      <c r="N11" s="91"/>
      <c r="O11" s="151">
        <v>1.49</v>
      </c>
      <c r="P11" s="91">
        <v>1.51</v>
      </c>
      <c r="Q11" s="149"/>
      <c r="R11" s="150"/>
    </row>
    <row r="12" spans="1:18" s="51" customFormat="1" ht="13.5">
      <c r="A12" s="53"/>
      <c r="B12" s="48"/>
      <c r="C12" s="54" t="s">
        <v>123</v>
      </c>
      <c r="D12" s="54"/>
      <c r="E12" s="53"/>
      <c r="F12" s="91">
        <v>2</v>
      </c>
      <c r="G12" s="91">
        <v>1.931</v>
      </c>
      <c r="H12" s="91">
        <v>1.955</v>
      </c>
      <c r="I12" s="91"/>
      <c r="J12" s="91">
        <v>1.965</v>
      </c>
      <c r="K12" s="151">
        <v>1.95</v>
      </c>
      <c r="L12" s="151">
        <v>1.93</v>
      </c>
      <c r="M12" s="151">
        <v>1.96</v>
      </c>
      <c r="N12" s="91"/>
      <c r="O12" s="151">
        <v>2.11</v>
      </c>
      <c r="P12" s="91">
        <v>2.1</v>
      </c>
      <c r="Q12" s="149"/>
      <c r="R12" s="150"/>
    </row>
    <row r="13" spans="1:18" s="51" customFormat="1" ht="13.5">
      <c r="A13" s="56"/>
      <c r="B13" s="44"/>
      <c r="C13" s="45" t="s">
        <v>124</v>
      </c>
      <c r="D13" s="45"/>
      <c r="E13" s="56"/>
      <c r="F13" s="93">
        <v>2.27</v>
      </c>
      <c r="G13" s="93">
        <v>2.455</v>
      </c>
      <c r="H13" s="93">
        <v>2.378</v>
      </c>
      <c r="I13" s="93"/>
      <c r="J13" s="93">
        <v>2.35</v>
      </c>
      <c r="K13" s="93">
        <v>2.34</v>
      </c>
      <c r="L13" s="227">
        <v>2.41</v>
      </c>
      <c r="M13" s="93">
        <v>2.281</v>
      </c>
      <c r="N13" s="93"/>
      <c r="O13" s="227">
        <v>2.69</v>
      </c>
      <c r="P13" s="93">
        <v>2.58</v>
      </c>
      <c r="Q13" s="149"/>
      <c r="R13" s="150"/>
    </row>
    <row r="14" spans="1:18" s="51" customFormat="1" ht="11.25" customHeight="1">
      <c r="A14" s="75" t="s">
        <v>111</v>
      </c>
      <c r="B14" s="48"/>
      <c r="C14" s="54" t="s">
        <v>11</v>
      </c>
      <c r="D14" s="54"/>
      <c r="E14" s="53"/>
      <c r="F14" s="60">
        <v>149.787</v>
      </c>
      <c r="G14" s="60">
        <v>156.655</v>
      </c>
      <c r="H14" s="60">
        <v>162.653</v>
      </c>
      <c r="I14" s="60"/>
      <c r="J14" s="60">
        <v>170.5</v>
      </c>
      <c r="K14" s="228">
        <v>160.6</v>
      </c>
      <c r="L14" s="228">
        <v>175</v>
      </c>
      <c r="M14" s="228">
        <v>165.8</v>
      </c>
      <c r="N14" s="60"/>
      <c r="O14" s="228">
        <v>159.2</v>
      </c>
      <c r="P14" s="60">
        <v>167.3</v>
      </c>
      <c r="Q14" s="149"/>
      <c r="R14" s="150"/>
    </row>
    <row r="15" spans="1:18" s="51" customFormat="1" ht="11.25" customHeight="1">
      <c r="A15" s="53" t="s">
        <v>126</v>
      </c>
      <c r="B15" s="48"/>
      <c r="C15" s="54" t="s">
        <v>12</v>
      </c>
      <c r="D15" s="54"/>
      <c r="E15" s="53"/>
      <c r="F15" s="60">
        <v>135.548</v>
      </c>
      <c r="G15" s="60">
        <v>144.733</v>
      </c>
      <c r="H15" s="60">
        <v>146.35</v>
      </c>
      <c r="I15" s="60"/>
      <c r="J15" s="60">
        <v>165.5</v>
      </c>
      <c r="K15" s="228">
        <v>146.6</v>
      </c>
      <c r="L15" s="228">
        <v>159.3</v>
      </c>
      <c r="M15" s="228">
        <v>149.7</v>
      </c>
      <c r="N15" s="60"/>
      <c r="O15" s="228">
        <v>146.1</v>
      </c>
      <c r="P15" s="60">
        <v>162.4</v>
      </c>
      <c r="Q15" s="149"/>
      <c r="R15" s="150"/>
    </row>
    <row r="16" spans="1:18" s="51" customFormat="1" ht="11.25" customHeight="1">
      <c r="A16" s="53"/>
      <c r="B16" s="48"/>
      <c r="C16" s="54" t="s">
        <v>13</v>
      </c>
      <c r="D16" s="54"/>
      <c r="E16" s="53"/>
      <c r="F16" s="60">
        <v>122.182</v>
      </c>
      <c r="G16" s="60">
        <v>126.75</v>
      </c>
      <c r="H16" s="60">
        <v>130.695</v>
      </c>
      <c r="I16" s="60"/>
      <c r="J16" s="60">
        <v>154.7</v>
      </c>
      <c r="K16" s="228">
        <v>139</v>
      </c>
      <c r="L16" s="60">
        <v>148.3</v>
      </c>
      <c r="M16" s="60">
        <v>139.1</v>
      </c>
      <c r="N16" s="60"/>
      <c r="O16" s="228">
        <v>132.6</v>
      </c>
      <c r="P16" s="60">
        <v>156.9</v>
      </c>
      <c r="Q16" s="149"/>
      <c r="R16" s="150"/>
    </row>
    <row r="17" spans="1:18" s="51" customFormat="1" ht="11.25" customHeight="1">
      <c r="A17" s="53"/>
      <c r="B17" s="48" t="s">
        <v>86</v>
      </c>
      <c r="C17" s="54" t="s">
        <v>18</v>
      </c>
      <c r="D17" s="54"/>
      <c r="E17" s="53"/>
      <c r="F17" s="60">
        <v>120</v>
      </c>
      <c r="G17" s="60">
        <v>122.778</v>
      </c>
      <c r="H17" s="60">
        <v>127.14</v>
      </c>
      <c r="I17" s="60"/>
      <c r="J17" s="60">
        <v>153.5</v>
      </c>
      <c r="K17" s="60">
        <v>134.5</v>
      </c>
      <c r="L17" s="60">
        <v>145.7</v>
      </c>
      <c r="M17" s="60">
        <v>135.6</v>
      </c>
      <c r="N17" s="60"/>
      <c r="O17" s="60">
        <v>128.5</v>
      </c>
      <c r="P17" s="60">
        <v>154</v>
      </c>
      <c r="Q17" s="149"/>
      <c r="R17" s="150"/>
    </row>
    <row r="18" spans="1:18" s="51" customFormat="1" ht="11.25" customHeight="1">
      <c r="A18" s="53"/>
      <c r="B18" s="48"/>
      <c r="C18" s="54" t="s">
        <v>19</v>
      </c>
      <c r="D18" s="54"/>
      <c r="E18" s="53"/>
      <c r="F18" s="60">
        <v>126.164</v>
      </c>
      <c r="G18" s="60">
        <v>133.998</v>
      </c>
      <c r="H18" s="60">
        <v>137.183</v>
      </c>
      <c r="I18" s="60"/>
      <c r="J18" s="60">
        <v>156.7</v>
      </c>
      <c r="K18" s="228">
        <v>147.1</v>
      </c>
      <c r="L18" s="60">
        <v>153.1</v>
      </c>
      <c r="M18" s="60">
        <v>145.6</v>
      </c>
      <c r="N18" s="60"/>
      <c r="O18" s="228">
        <v>140</v>
      </c>
      <c r="P18" s="60">
        <v>162.2</v>
      </c>
      <c r="Q18" s="149"/>
      <c r="R18" s="150"/>
    </row>
    <row r="19" spans="1:18" s="51" customFormat="1" ht="11.25" customHeight="1">
      <c r="A19" s="53"/>
      <c r="B19" s="76" t="s">
        <v>85</v>
      </c>
      <c r="C19" s="77" t="s">
        <v>14</v>
      </c>
      <c r="D19" s="54"/>
      <c r="E19" s="53"/>
      <c r="F19" s="60">
        <v>130.462</v>
      </c>
      <c r="G19" s="60">
        <v>136.943</v>
      </c>
      <c r="H19" s="60">
        <v>140.344</v>
      </c>
      <c r="I19" s="60"/>
      <c r="J19" s="60">
        <v>160.5</v>
      </c>
      <c r="K19" s="228">
        <v>144.5</v>
      </c>
      <c r="L19" s="228">
        <v>155.6</v>
      </c>
      <c r="M19" s="228">
        <v>146.3</v>
      </c>
      <c r="N19" s="60"/>
      <c r="O19" s="228">
        <v>140.8</v>
      </c>
      <c r="P19" s="60">
        <v>160.2</v>
      </c>
      <c r="Q19" s="149"/>
      <c r="R19" s="150"/>
    </row>
    <row r="20" spans="1:18" s="51" customFormat="1" ht="13.5">
      <c r="A20" s="53"/>
      <c r="B20" s="48"/>
      <c r="C20" s="54" t="s">
        <v>122</v>
      </c>
      <c r="D20" s="54"/>
      <c r="E20" s="53"/>
      <c r="F20" s="60">
        <v>131.089</v>
      </c>
      <c r="G20" s="60">
        <v>135.386</v>
      </c>
      <c r="H20" s="60">
        <v>132.249</v>
      </c>
      <c r="I20" s="60"/>
      <c r="J20" s="60">
        <v>142.7</v>
      </c>
      <c r="K20" s="60">
        <v>136.6</v>
      </c>
      <c r="L20" s="228">
        <v>144.2</v>
      </c>
      <c r="M20" s="60">
        <v>142.7</v>
      </c>
      <c r="N20" s="60"/>
      <c r="O20" s="60">
        <v>122.9</v>
      </c>
      <c r="P20" s="148">
        <v>146.8</v>
      </c>
      <c r="Q20" s="149"/>
      <c r="R20" s="150"/>
    </row>
    <row r="21" spans="1:18" s="51" customFormat="1" ht="13.5">
      <c r="A21" s="53"/>
      <c r="B21" s="48"/>
      <c r="C21" s="54" t="s">
        <v>123</v>
      </c>
      <c r="D21" s="54"/>
      <c r="E21" s="53"/>
      <c r="F21" s="60">
        <v>144.708</v>
      </c>
      <c r="G21" s="60">
        <v>156.534</v>
      </c>
      <c r="H21" s="60">
        <v>159.232</v>
      </c>
      <c r="I21" s="60"/>
      <c r="J21" s="60">
        <v>173</v>
      </c>
      <c r="K21" s="228">
        <v>160.8</v>
      </c>
      <c r="L21" s="228">
        <v>170</v>
      </c>
      <c r="M21" s="60">
        <v>160.8</v>
      </c>
      <c r="N21" s="60"/>
      <c r="O21" s="228">
        <v>160.7</v>
      </c>
      <c r="P21" s="60">
        <v>174</v>
      </c>
      <c r="Q21" s="149"/>
      <c r="R21" s="150"/>
    </row>
    <row r="22" spans="1:18" s="51" customFormat="1" ht="13.5">
      <c r="A22" s="56"/>
      <c r="B22" s="44"/>
      <c r="C22" s="45" t="s">
        <v>124</v>
      </c>
      <c r="D22" s="45"/>
      <c r="E22" s="56"/>
      <c r="F22" s="62">
        <v>190.91</v>
      </c>
      <c r="G22" s="62">
        <v>177.1</v>
      </c>
      <c r="H22" s="62">
        <v>197.331</v>
      </c>
      <c r="I22" s="62"/>
      <c r="J22" s="62">
        <v>210.7</v>
      </c>
      <c r="K22" s="62">
        <v>203.5</v>
      </c>
      <c r="L22" s="229">
        <v>198.6</v>
      </c>
      <c r="M22" s="229">
        <v>196.2</v>
      </c>
      <c r="N22" s="62"/>
      <c r="O22" s="229">
        <v>199.3</v>
      </c>
      <c r="P22" s="62">
        <v>183.5</v>
      </c>
      <c r="Q22" s="149"/>
      <c r="R22" s="150"/>
    </row>
    <row r="23" spans="1:18" s="51" customFormat="1" ht="11.25" customHeight="1">
      <c r="A23" s="75" t="s">
        <v>112</v>
      </c>
      <c r="B23" s="48"/>
      <c r="C23" s="54" t="s">
        <v>11</v>
      </c>
      <c r="D23" s="54"/>
      <c r="E23" s="53"/>
      <c r="F23" s="60">
        <v>220.218</v>
      </c>
      <c r="G23" s="60">
        <v>223.699</v>
      </c>
      <c r="H23" s="60">
        <v>226.914</v>
      </c>
      <c r="I23" s="60"/>
      <c r="J23" s="60">
        <v>256.4</v>
      </c>
      <c r="K23" s="228">
        <v>239.4</v>
      </c>
      <c r="L23" s="228">
        <v>239.8</v>
      </c>
      <c r="M23" s="228">
        <v>247.2</v>
      </c>
      <c r="N23" s="60"/>
      <c r="O23" s="228">
        <v>254.3</v>
      </c>
      <c r="P23" s="60">
        <v>256.9</v>
      </c>
      <c r="Q23" s="149"/>
      <c r="R23" s="150"/>
    </row>
    <row r="24" spans="1:18" s="51" customFormat="1" ht="11.25" customHeight="1">
      <c r="A24" s="53" t="s">
        <v>126</v>
      </c>
      <c r="B24" s="48"/>
      <c r="C24" s="54" t="s">
        <v>12</v>
      </c>
      <c r="D24" s="54"/>
      <c r="E24" s="53"/>
      <c r="F24" s="60">
        <v>206.124</v>
      </c>
      <c r="G24" s="60">
        <v>212.112</v>
      </c>
      <c r="H24" s="60">
        <v>217.215</v>
      </c>
      <c r="I24" s="60"/>
      <c r="J24" s="60">
        <v>243.5</v>
      </c>
      <c r="K24" s="228">
        <v>227.1</v>
      </c>
      <c r="L24" s="60">
        <v>226.4</v>
      </c>
      <c r="M24" s="228">
        <v>234.3</v>
      </c>
      <c r="N24" s="60"/>
      <c r="O24" s="228">
        <v>233.4</v>
      </c>
      <c r="P24" s="60">
        <v>242.4</v>
      </c>
      <c r="Q24" s="149"/>
      <c r="R24" s="150"/>
    </row>
    <row r="25" spans="1:18" s="51" customFormat="1" ht="11.25" customHeight="1">
      <c r="A25" s="53"/>
      <c r="B25" s="48"/>
      <c r="C25" s="54" t="s">
        <v>13</v>
      </c>
      <c r="D25" s="54"/>
      <c r="E25" s="53"/>
      <c r="F25" s="60">
        <v>194.683</v>
      </c>
      <c r="G25" s="60">
        <v>199.228</v>
      </c>
      <c r="H25" s="60">
        <v>204.054</v>
      </c>
      <c r="I25" s="60"/>
      <c r="J25" s="60">
        <v>228</v>
      </c>
      <c r="K25" s="228">
        <v>212.3</v>
      </c>
      <c r="L25" s="60">
        <v>216</v>
      </c>
      <c r="M25" s="228">
        <v>219.4</v>
      </c>
      <c r="N25" s="60"/>
      <c r="O25" s="60">
        <v>224</v>
      </c>
      <c r="P25" s="60">
        <v>236.5</v>
      </c>
      <c r="Q25" s="149"/>
      <c r="R25" s="150"/>
    </row>
    <row r="26" spans="1:18" s="51" customFormat="1" ht="11.25" customHeight="1">
      <c r="A26" s="53"/>
      <c r="B26" s="76" t="s">
        <v>85</v>
      </c>
      <c r="C26" s="77" t="s">
        <v>14</v>
      </c>
      <c r="D26" s="54"/>
      <c r="E26" s="53"/>
      <c r="F26" s="60">
        <v>197</v>
      </c>
      <c r="G26" s="60">
        <v>201.771</v>
      </c>
      <c r="H26" s="60">
        <v>206.596</v>
      </c>
      <c r="I26" s="60"/>
      <c r="J26" s="60">
        <v>231.1</v>
      </c>
      <c r="K26" s="228">
        <v>215.1</v>
      </c>
      <c r="L26" s="228">
        <v>218.1</v>
      </c>
      <c r="M26" s="228">
        <v>222.4</v>
      </c>
      <c r="N26" s="60"/>
      <c r="O26" s="228">
        <v>226.1</v>
      </c>
      <c r="P26" s="60">
        <v>237.9</v>
      </c>
      <c r="Q26" s="149"/>
      <c r="R26" s="150"/>
    </row>
    <row r="27" spans="1:18" s="51" customFormat="1" ht="13.5">
      <c r="A27" s="53"/>
      <c r="B27" s="48"/>
      <c r="C27" s="54" t="s">
        <v>122</v>
      </c>
      <c r="D27" s="54"/>
      <c r="E27" s="53"/>
      <c r="F27" s="60">
        <v>181.661</v>
      </c>
      <c r="G27" s="60">
        <v>186.889</v>
      </c>
      <c r="H27" s="60">
        <v>191.865</v>
      </c>
      <c r="I27" s="60"/>
      <c r="J27" s="60">
        <v>212.67</v>
      </c>
      <c r="K27" s="228">
        <v>194.56</v>
      </c>
      <c r="L27" s="60">
        <v>202.85</v>
      </c>
      <c r="M27" s="228">
        <v>212.48</v>
      </c>
      <c r="N27" s="60"/>
      <c r="O27" s="228">
        <v>208.88</v>
      </c>
      <c r="P27" s="60">
        <v>220.2</v>
      </c>
      <c r="Q27" s="149"/>
      <c r="R27" s="150"/>
    </row>
    <row r="28" spans="1:18" s="51" customFormat="1" ht="13.5">
      <c r="A28" s="53"/>
      <c r="B28" s="48"/>
      <c r="C28" s="54" t="s">
        <v>123</v>
      </c>
      <c r="D28" s="54"/>
      <c r="E28" s="53"/>
      <c r="F28" s="60">
        <v>206.094</v>
      </c>
      <c r="G28" s="60">
        <v>210.977</v>
      </c>
      <c r="H28" s="60">
        <v>216.071</v>
      </c>
      <c r="I28" s="60"/>
      <c r="J28" s="60">
        <v>245.17</v>
      </c>
      <c r="K28" s="228">
        <v>223.48</v>
      </c>
      <c r="L28" s="60">
        <v>229.69</v>
      </c>
      <c r="M28" s="60">
        <v>233.82</v>
      </c>
      <c r="N28" s="60"/>
      <c r="O28" s="228">
        <v>234.02</v>
      </c>
      <c r="P28" s="60">
        <v>247.5</v>
      </c>
      <c r="Q28" s="149"/>
      <c r="R28" s="150"/>
    </row>
    <row r="29" spans="1:18" s="51" customFormat="1" ht="13.5">
      <c r="A29" s="56"/>
      <c r="B29" s="44"/>
      <c r="C29" s="45" t="s">
        <v>124</v>
      </c>
      <c r="D29" s="45"/>
      <c r="E29" s="56"/>
      <c r="F29" s="62">
        <v>243.259</v>
      </c>
      <c r="G29" s="62">
        <v>249.421</v>
      </c>
      <c r="H29" s="62">
        <v>260.226</v>
      </c>
      <c r="I29" s="62"/>
      <c r="J29" s="62">
        <v>280.25</v>
      </c>
      <c r="K29" s="229">
        <v>269.35</v>
      </c>
      <c r="L29" s="62">
        <v>268.9</v>
      </c>
      <c r="M29" s="62">
        <v>275.66</v>
      </c>
      <c r="N29" s="62"/>
      <c r="O29" s="229">
        <v>278.66</v>
      </c>
      <c r="P29" s="62">
        <v>286.93</v>
      </c>
      <c r="Q29" s="149"/>
      <c r="R29" s="150"/>
    </row>
    <row r="30" spans="1:18" s="51" customFormat="1" ht="11.25" customHeight="1">
      <c r="A30" s="75" t="s">
        <v>113</v>
      </c>
      <c r="B30" s="48"/>
      <c r="C30" s="54" t="s">
        <v>11</v>
      </c>
      <c r="D30" s="54"/>
      <c r="E30" s="53"/>
      <c r="F30" s="91">
        <v>4.604</v>
      </c>
      <c r="G30" s="91">
        <v>4.548</v>
      </c>
      <c r="H30" s="91">
        <v>4.476</v>
      </c>
      <c r="I30" s="91"/>
      <c r="J30" s="91">
        <v>4.3</v>
      </c>
      <c r="K30" s="151">
        <v>4.19</v>
      </c>
      <c r="L30" s="151">
        <v>4.17</v>
      </c>
      <c r="M30" s="151">
        <v>4.33</v>
      </c>
      <c r="N30" s="91"/>
      <c r="O30" s="151">
        <v>4.45</v>
      </c>
      <c r="P30" s="91">
        <v>4.11</v>
      </c>
      <c r="Q30" s="149"/>
      <c r="R30" s="150"/>
    </row>
    <row r="31" spans="1:18" s="51" customFormat="1" ht="11.25" customHeight="1">
      <c r="A31" s="53" t="s">
        <v>87</v>
      </c>
      <c r="B31" s="48"/>
      <c r="C31" s="54" t="s">
        <v>12</v>
      </c>
      <c r="D31" s="54"/>
      <c r="E31" s="53"/>
      <c r="F31" s="91">
        <v>3.517</v>
      </c>
      <c r="G31" s="91">
        <v>3.458</v>
      </c>
      <c r="H31" s="91">
        <v>3.343</v>
      </c>
      <c r="I31" s="91"/>
      <c r="J31" s="91">
        <v>3.27</v>
      </c>
      <c r="K31" s="151">
        <v>3.15</v>
      </c>
      <c r="L31" s="91">
        <v>3.2</v>
      </c>
      <c r="M31" s="151">
        <v>3.38</v>
      </c>
      <c r="N31" s="91"/>
      <c r="O31" s="151">
        <v>3.47</v>
      </c>
      <c r="P31" s="91">
        <v>3.36</v>
      </c>
      <c r="Q31" s="149"/>
      <c r="R31" s="150"/>
    </row>
    <row r="32" spans="1:18" s="51" customFormat="1" ht="11.25" customHeight="1">
      <c r="A32" s="53"/>
      <c r="B32" s="48"/>
      <c r="C32" s="54" t="s">
        <v>13</v>
      </c>
      <c r="D32" s="54"/>
      <c r="E32" s="53"/>
      <c r="F32" s="91">
        <v>2.584</v>
      </c>
      <c r="G32" s="91">
        <v>2.611</v>
      </c>
      <c r="H32" s="91">
        <v>2.655</v>
      </c>
      <c r="I32" s="91"/>
      <c r="J32" s="91">
        <v>2.68</v>
      </c>
      <c r="K32" s="151">
        <v>2.52</v>
      </c>
      <c r="L32" s="91">
        <v>2.48</v>
      </c>
      <c r="M32" s="151">
        <v>2.76</v>
      </c>
      <c r="N32" s="91"/>
      <c r="O32" s="151">
        <v>2.91</v>
      </c>
      <c r="P32" s="91">
        <v>2.59</v>
      </c>
      <c r="Q32" s="149"/>
      <c r="R32" s="150"/>
    </row>
    <row r="33" spans="1:18" s="51" customFormat="1" ht="11.25" customHeight="1">
      <c r="A33" s="53"/>
      <c r="B33" s="48" t="s">
        <v>86</v>
      </c>
      <c r="C33" s="54" t="s">
        <v>18</v>
      </c>
      <c r="D33" s="54"/>
      <c r="E33" s="53"/>
      <c r="F33" s="91">
        <v>2.337</v>
      </c>
      <c r="G33" s="91">
        <v>2.391</v>
      </c>
      <c r="H33" s="91">
        <v>2.456</v>
      </c>
      <c r="I33" s="91"/>
      <c r="J33" s="91">
        <v>2.52</v>
      </c>
      <c r="K33" s="91">
        <v>2.4</v>
      </c>
      <c r="L33" s="91">
        <v>2.35</v>
      </c>
      <c r="M33" s="91">
        <v>2.62</v>
      </c>
      <c r="N33" s="91"/>
      <c r="O33" s="151">
        <v>2.86</v>
      </c>
      <c r="P33" s="91">
        <v>2.34</v>
      </c>
      <c r="Q33" s="149"/>
      <c r="R33" s="150"/>
    </row>
    <row r="34" spans="1:18" s="51" customFormat="1" ht="11.25" customHeight="1">
      <c r="A34" s="53"/>
      <c r="B34" s="48"/>
      <c r="C34" s="54" t="s">
        <v>19</v>
      </c>
      <c r="D34" s="54"/>
      <c r="E34" s="53"/>
      <c r="F34" s="91">
        <v>2.775</v>
      </c>
      <c r="G34" s="91">
        <v>2.782</v>
      </c>
      <c r="H34" s="91">
        <v>2.808</v>
      </c>
      <c r="I34" s="91"/>
      <c r="J34" s="91">
        <v>2.79</v>
      </c>
      <c r="K34" s="151">
        <v>2.6</v>
      </c>
      <c r="L34" s="151">
        <v>2.6</v>
      </c>
      <c r="M34" s="151">
        <v>2.87</v>
      </c>
      <c r="N34" s="91"/>
      <c r="O34" s="151">
        <v>2.94</v>
      </c>
      <c r="P34" s="91">
        <v>2.79</v>
      </c>
      <c r="Q34" s="149"/>
      <c r="R34" s="150"/>
    </row>
    <row r="35" spans="1:22" s="51" customFormat="1" ht="11.25" customHeight="1">
      <c r="A35" s="53"/>
      <c r="B35" s="76" t="s">
        <v>85</v>
      </c>
      <c r="C35" s="77" t="s">
        <v>14</v>
      </c>
      <c r="D35" s="54"/>
      <c r="E35" s="53"/>
      <c r="F35" s="91">
        <v>2.936</v>
      </c>
      <c r="G35" s="91">
        <v>2.937</v>
      </c>
      <c r="H35" s="91">
        <v>2.934</v>
      </c>
      <c r="I35" s="91"/>
      <c r="J35" s="91">
        <v>2.92</v>
      </c>
      <c r="K35" s="151">
        <v>2.76</v>
      </c>
      <c r="L35" s="91">
        <v>2.77</v>
      </c>
      <c r="M35" s="151">
        <v>3.01</v>
      </c>
      <c r="N35" s="91"/>
      <c r="O35" s="151">
        <v>3.14</v>
      </c>
      <c r="P35" s="91">
        <v>2.89</v>
      </c>
      <c r="Q35" s="149"/>
      <c r="R35" s="150"/>
      <c r="V35" s="97"/>
    </row>
    <row r="36" spans="1:18" s="51" customFormat="1" ht="13.5">
      <c r="A36" s="53"/>
      <c r="B36" s="48"/>
      <c r="C36" s="54" t="s">
        <v>122</v>
      </c>
      <c r="D36" s="54"/>
      <c r="E36" s="53"/>
      <c r="F36" s="91">
        <v>3.022</v>
      </c>
      <c r="G36" s="91">
        <v>2.993</v>
      </c>
      <c r="H36" s="91">
        <v>3.004</v>
      </c>
      <c r="I36" s="91"/>
      <c r="J36" s="91">
        <v>2.89</v>
      </c>
      <c r="K36" s="91">
        <v>2.79</v>
      </c>
      <c r="L36" s="91">
        <v>2.83</v>
      </c>
      <c r="M36" s="91">
        <v>2.99</v>
      </c>
      <c r="N36" s="91"/>
      <c r="O36" s="151">
        <v>3</v>
      </c>
      <c r="P36" s="91">
        <v>2.94</v>
      </c>
      <c r="Q36" s="149"/>
      <c r="R36" s="150"/>
    </row>
    <row r="37" spans="1:18" s="51" customFormat="1" ht="13.5">
      <c r="A37" s="53"/>
      <c r="B37" s="48"/>
      <c r="C37" s="54" t="s">
        <v>123</v>
      </c>
      <c r="D37" s="54"/>
      <c r="E37" s="53"/>
      <c r="F37" s="91">
        <v>4.202</v>
      </c>
      <c r="G37" s="91">
        <v>4.15</v>
      </c>
      <c r="H37" s="91">
        <v>4.123</v>
      </c>
      <c r="I37" s="91"/>
      <c r="J37" s="91">
        <v>3.84</v>
      </c>
      <c r="K37" s="151">
        <v>3.75</v>
      </c>
      <c r="L37" s="151">
        <v>3.79</v>
      </c>
      <c r="M37" s="151">
        <v>3.95</v>
      </c>
      <c r="N37" s="91"/>
      <c r="O37" s="151">
        <v>4.04</v>
      </c>
      <c r="P37" s="91">
        <v>4.12</v>
      </c>
      <c r="Q37" s="149"/>
      <c r="R37" s="150"/>
    </row>
    <row r="38" spans="1:18" s="51" customFormat="1" ht="13.5">
      <c r="A38" s="56"/>
      <c r="B38" s="44"/>
      <c r="C38" s="45" t="s">
        <v>124</v>
      </c>
      <c r="D38" s="45"/>
      <c r="E38" s="56"/>
      <c r="F38" s="93">
        <v>6.149</v>
      </c>
      <c r="G38" s="93">
        <v>6.082</v>
      </c>
      <c r="H38" s="93">
        <v>6.164</v>
      </c>
      <c r="I38" s="93"/>
      <c r="J38" s="93">
        <v>5.91</v>
      </c>
      <c r="K38" s="227">
        <v>5.62</v>
      </c>
      <c r="L38" s="93">
        <v>5.59</v>
      </c>
      <c r="M38" s="227">
        <v>5.6</v>
      </c>
      <c r="N38" s="93"/>
      <c r="O38" s="93">
        <v>5.95</v>
      </c>
      <c r="P38" s="93">
        <v>5.75</v>
      </c>
      <c r="Q38" s="149"/>
      <c r="R38" s="150"/>
    </row>
    <row r="39" spans="1:18" s="51" customFormat="1" ht="11.25" customHeight="1">
      <c r="A39" s="75" t="s">
        <v>128</v>
      </c>
      <c r="B39" s="48"/>
      <c r="C39" s="54" t="s">
        <v>11</v>
      </c>
      <c r="D39" s="54"/>
      <c r="E39" s="53"/>
      <c r="F39" s="63">
        <v>1.203</v>
      </c>
      <c r="G39" s="63">
        <v>1.173</v>
      </c>
      <c r="H39" s="63">
        <v>1.169</v>
      </c>
      <c r="I39" s="63"/>
      <c r="J39" s="63">
        <v>1.225</v>
      </c>
      <c r="K39" s="230">
        <v>1.19</v>
      </c>
      <c r="L39" s="230">
        <v>1.237</v>
      </c>
      <c r="M39" s="230">
        <v>1.269</v>
      </c>
      <c r="N39" s="63"/>
      <c r="O39" s="230">
        <v>1.301</v>
      </c>
      <c r="P39" s="63">
        <v>1.264</v>
      </c>
      <c r="Q39" s="149"/>
      <c r="R39" s="150"/>
    </row>
    <row r="40" spans="1:18" s="51" customFormat="1" ht="11.25" customHeight="1">
      <c r="A40" s="53" t="s">
        <v>115</v>
      </c>
      <c r="B40" s="48"/>
      <c r="C40" s="54" t="s">
        <v>12</v>
      </c>
      <c r="D40" s="54"/>
      <c r="E40" s="53"/>
      <c r="F40" s="63">
        <v>1.017</v>
      </c>
      <c r="G40" s="63">
        <v>0.97</v>
      </c>
      <c r="H40" s="63">
        <v>1.012</v>
      </c>
      <c r="I40" s="63"/>
      <c r="J40" s="63">
        <v>1.049</v>
      </c>
      <c r="K40" s="230">
        <v>0.999</v>
      </c>
      <c r="L40" s="230">
        <v>0.99</v>
      </c>
      <c r="M40" s="230">
        <v>1.079</v>
      </c>
      <c r="N40" s="63"/>
      <c r="O40" s="230">
        <v>1.119</v>
      </c>
      <c r="P40" s="63">
        <v>1.107</v>
      </c>
      <c r="Q40" s="149"/>
      <c r="R40" s="150"/>
    </row>
    <row r="41" spans="1:18" s="51" customFormat="1" ht="11.25" customHeight="1">
      <c r="A41" s="53"/>
      <c r="B41" s="48"/>
      <c r="C41" s="54" t="s">
        <v>13</v>
      </c>
      <c r="D41" s="54"/>
      <c r="E41" s="53"/>
      <c r="F41" s="63">
        <v>0.707</v>
      </c>
      <c r="G41" s="63">
        <v>0.652</v>
      </c>
      <c r="H41" s="63">
        <v>0.749</v>
      </c>
      <c r="I41" s="63"/>
      <c r="J41" s="63">
        <v>0.821</v>
      </c>
      <c r="K41" s="63">
        <v>0.704</v>
      </c>
      <c r="L41" s="63">
        <v>0.652</v>
      </c>
      <c r="M41" s="230">
        <v>0.872</v>
      </c>
      <c r="N41" s="63"/>
      <c r="O41" s="230">
        <v>0.94</v>
      </c>
      <c r="P41" s="63">
        <v>0.829</v>
      </c>
      <c r="Q41" s="149"/>
      <c r="R41" s="150"/>
    </row>
    <row r="42" spans="1:18" s="51" customFormat="1" ht="11.25" customHeight="1">
      <c r="A42" s="53"/>
      <c r="B42" s="76" t="s">
        <v>85</v>
      </c>
      <c r="C42" s="77" t="s">
        <v>14</v>
      </c>
      <c r="D42" s="54"/>
      <c r="E42" s="53"/>
      <c r="F42" s="63">
        <v>0.751</v>
      </c>
      <c r="G42" s="63">
        <v>0.697</v>
      </c>
      <c r="H42" s="63">
        <v>0.788</v>
      </c>
      <c r="I42" s="63"/>
      <c r="J42" s="63">
        <v>0.866</v>
      </c>
      <c r="K42" s="230">
        <v>0.745</v>
      </c>
      <c r="L42" s="230">
        <v>0.682</v>
      </c>
      <c r="M42" s="230">
        <v>0.905</v>
      </c>
      <c r="N42" s="63"/>
      <c r="O42" s="230">
        <v>0.977</v>
      </c>
      <c r="P42" s="63">
        <v>0.868</v>
      </c>
      <c r="Q42" s="149"/>
      <c r="R42" s="150"/>
    </row>
    <row r="43" spans="1:18" s="51" customFormat="1" ht="13.5">
      <c r="A43" s="53"/>
      <c r="B43" s="48"/>
      <c r="C43" s="54" t="s">
        <v>127</v>
      </c>
      <c r="D43" s="54"/>
      <c r="E43" s="53"/>
      <c r="F43" s="63">
        <v>0.876</v>
      </c>
      <c r="G43" s="63">
        <v>0.791</v>
      </c>
      <c r="H43" s="63">
        <v>0.849</v>
      </c>
      <c r="I43" s="63"/>
      <c r="J43" s="63">
        <v>0.929</v>
      </c>
      <c r="K43" s="230">
        <v>0.813</v>
      </c>
      <c r="L43" s="230">
        <v>0.75</v>
      </c>
      <c r="M43" s="63">
        <v>0.93</v>
      </c>
      <c r="N43" s="63"/>
      <c r="O43" s="230">
        <v>1.023</v>
      </c>
      <c r="P43" s="63">
        <v>0.929</v>
      </c>
      <c r="Q43" s="149"/>
      <c r="R43" s="150"/>
    </row>
    <row r="44" spans="1:18" s="51" customFormat="1" ht="11.25" customHeight="1">
      <c r="A44" s="53"/>
      <c r="B44" s="48"/>
      <c r="C44" s="54" t="s">
        <v>21</v>
      </c>
      <c r="D44" s="54"/>
      <c r="E44" s="53"/>
      <c r="F44" s="63">
        <v>0.631</v>
      </c>
      <c r="G44" s="63">
        <v>0.604</v>
      </c>
      <c r="H44" s="63">
        <v>0.732</v>
      </c>
      <c r="I44" s="63"/>
      <c r="J44" s="63">
        <v>0.798</v>
      </c>
      <c r="K44" s="63">
        <v>0.676</v>
      </c>
      <c r="L44" s="63">
        <v>0.63</v>
      </c>
      <c r="M44" s="63">
        <v>0.884</v>
      </c>
      <c r="N44" s="63"/>
      <c r="O44" s="230">
        <v>0.927</v>
      </c>
      <c r="P44" s="63">
        <v>0.806</v>
      </c>
      <c r="Q44" s="149"/>
      <c r="R44" s="150"/>
    </row>
    <row r="45" spans="1:18" s="51" customFormat="1" ht="13.5">
      <c r="A45" s="53"/>
      <c r="B45" s="48"/>
      <c r="C45" s="54" t="s">
        <v>122</v>
      </c>
      <c r="D45" s="54"/>
      <c r="E45" s="53"/>
      <c r="F45" s="63">
        <v>0.851</v>
      </c>
      <c r="G45" s="63">
        <v>0.834</v>
      </c>
      <c r="H45" s="63">
        <v>0.86</v>
      </c>
      <c r="I45" s="63"/>
      <c r="J45" s="63">
        <v>0.9</v>
      </c>
      <c r="K45" s="230">
        <v>0.874</v>
      </c>
      <c r="L45" s="230">
        <v>0.853</v>
      </c>
      <c r="M45" s="230">
        <v>0.952</v>
      </c>
      <c r="N45" s="63"/>
      <c r="O45" s="230">
        <v>0.983</v>
      </c>
      <c r="P45" s="63">
        <v>0.94</v>
      </c>
      <c r="Q45" s="149"/>
      <c r="R45" s="150"/>
    </row>
    <row r="46" spans="1:18" s="51" customFormat="1" ht="13.5">
      <c r="A46" s="53"/>
      <c r="B46" s="48"/>
      <c r="C46" s="54" t="s">
        <v>123</v>
      </c>
      <c r="D46" s="54"/>
      <c r="E46" s="53"/>
      <c r="F46" s="63">
        <v>1.137</v>
      </c>
      <c r="G46" s="63">
        <v>1.15</v>
      </c>
      <c r="H46" s="63">
        <v>1.138</v>
      </c>
      <c r="I46" s="63"/>
      <c r="J46" s="63">
        <v>1.152</v>
      </c>
      <c r="K46" s="230">
        <v>1.137</v>
      </c>
      <c r="L46" s="230">
        <v>1.167</v>
      </c>
      <c r="M46" s="230">
        <v>1.203</v>
      </c>
      <c r="N46" s="63"/>
      <c r="O46" s="230">
        <v>1.23</v>
      </c>
      <c r="P46" s="63">
        <v>1.238</v>
      </c>
      <c r="Q46" s="149"/>
      <c r="R46" s="150"/>
    </row>
    <row r="47" spans="1:18" s="51" customFormat="1" ht="13.5">
      <c r="A47" s="56"/>
      <c r="B47" s="44"/>
      <c r="C47" s="45" t="s">
        <v>124</v>
      </c>
      <c r="D47" s="45"/>
      <c r="E47" s="56"/>
      <c r="F47" s="64">
        <v>1.482</v>
      </c>
      <c r="G47" s="64">
        <v>1.6</v>
      </c>
      <c r="H47" s="64">
        <v>1.498</v>
      </c>
      <c r="I47" s="64"/>
      <c r="J47" s="64">
        <v>1.479</v>
      </c>
      <c r="K47" s="231">
        <v>1.444</v>
      </c>
      <c r="L47" s="64">
        <v>1.546</v>
      </c>
      <c r="M47" s="231">
        <v>1.54</v>
      </c>
      <c r="N47" s="64"/>
      <c r="O47" s="231">
        <v>1.586</v>
      </c>
      <c r="P47" s="64">
        <v>1.592</v>
      </c>
      <c r="Q47" s="149"/>
      <c r="R47" s="150"/>
    </row>
    <row r="48" spans="1:18" s="51" customFormat="1" ht="13.5">
      <c r="A48" s="75" t="s">
        <v>130</v>
      </c>
      <c r="B48" s="48"/>
      <c r="C48" s="54"/>
      <c r="D48" s="54"/>
      <c r="E48" s="53"/>
      <c r="H48" s="65"/>
      <c r="I48" s="98"/>
      <c r="K48" s="65"/>
      <c r="L48" s="91"/>
      <c r="M48" s="65"/>
      <c r="N48" s="98"/>
      <c r="O48" s="65"/>
      <c r="P48" s="65"/>
      <c r="Q48" s="149"/>
      <c r="R48" s="150"/>
    </row>
    <row r="49" spans="1:18" s="51" customFormat="1" ht="13.5">
      <c r="A49" s="56"/>
      <c r="B49" s="44" t="s">
        <v>85</v>
      </c>
      <c r="C49" s="45" t="s">
        <v>129</v>
      </c>
      <c r="D49" s="45"/>
      <c r="E49" s="56"/>
      <c r="F49" s="62">
        <v>141.562</v>
      </c>
      <c r="G49" s="62">
        <v>154.651</v>
      </c>
      <c r="H49" s="62">
        <v>166.5</v>
      </c>
      <c r="I49" s="62"/>
      <c r="J49" s="62">
        <v>179.487</v>
      </c>
      <c r="K49" s="62">
        <v>135.1</v>
      </c>
      <c r="L49" s="62">
        <v>155.7</v>
      </c>
      <c r="M49" s="62">
        <v>132.5</v>
      </c>
      <c r="N49" s="62"/>
      <c r="O49" s="229">
        <v>128.5</v>
      </c>
      <c r="P49" s="62">
        <v>178</v>
      </c>
      <c r="Q49" s="149"/>
      <c r="R49" s="150"/>
    </row>
    <row r="50" spans="1:18" s="51" customFormat="1" ht="11.25" customHeight="1">
      <c r="A50" s="75" t="s">
        <v>114</v>
      </c>
      <c r="B50" s="48"/>
      <c r="C50" s="54"/>
      <c r="D50" s="54"/>
      <c r="E50" s="53"/>
      <c r="H50" s="65"/>
      <c r="I50" s="65"/>
      <c r="K50" s="65"/>
      <c r="L50" s="60"/>
      <c r="M50" s="65"/>
      <c r="N50" s="65"/>
      <c r="O50" s="65"/>
      <c r="P50" s="65"/>
      <c r="Q50" s="149"/>
      <c r="R50" s="150"/>
    </row>
    <row r="51" spans="1:18" s="69" customFormat="1" ht="13.5">
      <c r="A51" s="66"/>
      <c r="B51" s="67" t="s">
        <v>85</v>
      </c>
      <c r="C51" s="68" t="s">
        <v>129</v>
      </c>
      <c r="D51" s="68"/>
      <c r="E51" s="66"/>
      <c r="F51" s="60">
        <v>172.663</v>
      </c>
      <c r="G51" s="60">
        <v>178.452</v>
      </c>
      <c r="H51" s="60">
        <v>193.423</v>
      </c>
      <c r="I51" s="60"/>
      <c r="J51" s="60">
        <v>243.476</v>
      </c>
      <c r="K51" s="60">
        <v>224</v>
      </c>
      <c r="L51" s="60">
        <v>207.9</v>
      </c>
      <c r="M51" s="60">
        <v>244.4</v>
      </c>
      <c r="N51" s="60"/>
      <c r="O51" s="228">
        <v>264.6</v>
      </c>
      <c r="P51" s="60">
        <v>244.5</v>
      </c>
      <c r="Q51" s="149"/>
      <c r="R51" s="150"/>
    </row>
    <row r="52" spans="1:18" s="69" customFormat="1" ht="13.5">
      <c r="A52" s="56"/>
      <c r="B52" s="44"/>
      <c r="C52" s="45" t="s">
        <v>123</v>
      </c>
      <c r="D52" s="45"/>
      <c r="E52" s="56"/>
      <c r="F52" s="62">
        <v>265.177</v>
      </c>
      <c r="G52" s="62">
        <v>236.039</v>
      </c>
      <c r="H52" s="62">
        <v>263.501</v>
      </c>
      <c r="I52" s="62"/>
      <c r="J52" s="62">
        <v>336.102</v>
      </c>
      <c r="K52" s="62">
        <v>324.764</v>
      </c>
      <c r="L52" s="62">
        <v>314.3</v>
      </c>
      <c r="M52" s="62">
        <v>335.3</v>
      </c>
      <c r="N52" s="62"/>
      <c r="O52" s="62">
        <v>335.4</v>
      </c>
      <c r="P52" s="62">
        <v>322.6</v>
      </c>
      <c r="Q52" s="149"/>
      <c r="R52" s="150"/>
    </row>
    <row r="53" spans="1:18" s="51" customFormat="1" ht="13.5">
      <c r="A53" s="75" t="s">
        <v>131</v>
      </c>
      <c r="B53" s="48"/>
      <c r="C53" s="54"/>
      <c r="D53" s="54"/>
      <c r="E53" s="53"/>
      <c r="H53" s="65"/>
      <c r="I53" s="65"/>
      <c r="K53" s="65"/>
      <c r="L53" s="60"/>
      <c r="M53" s="65"/>
      <c r="N53" s="65"/>
      <c r="O53" s="65"/>
      <c r="P53" s="65"/>
      <c r="Q53" s="149"/>
      <c r="R53" s="150"/>
    </row>
    <row r="54" spans="1:18" s="51" customFormat="1" ht="14.25" thickBot="1">
      <c r="A54" s="78"/>
      <c r="B54" s="79" t="s">
        <v>85</v>
      </c>
      <c r="C54" s="80" t="s">
        <v>129</v>
      </c>
      <c r="D54" s="80"/>
      <c r="E54" s="78"/>
      <c r="F54" s="82">
        <v>113.4</v>
      </c>
      <c r="G54" s="82">
        <v>105.858</v>
      </c>
      <c r="H54" s="82">
        <v>103.855</v>
      </c>
      <c r="I54" s="82"/>
      <c r="J54" s="82">
        <v>109.983</v>
      </c>
      <c r="K54" s="82">
        <v>128.7</v>
      </c>
      <c r="L54" s="82">
        <v>126.8</v>
      </c>
      <c r="M54" s="82">
        <v>119.7</v>
      </c>
      <c r="N54" s="82"/>
      <c r="O54" s="232">
        <v>137.8</v>
      </c>
      <c r="P54" s="82">
        <v>159.7</v>
      </c>
      <c r="Q54" s="149"/>
      <c r="R54" s="150"/>
    </row>
    <row r="55" spans="1:17" s="51" customFormat="1" ht="11.25" customHeight="1" thickTop="1">
      <c r="A55" s="66"/>
      <c r="B55" s="67"/>
      <c r="C55" s="68"/>
      <c r="D55" s="68"/>
      <c r="E55" s="66"/>
      <c r="F55" s="60"/>
      <c r="G55" s="60"/>
      <c r="H55" s="60"/>
      <c r="I55" s="60"/>
      <c r="J55" s="60"/>
      <c r="K55" s="60"/>
      <c r="L55" s="60"/>
      <c r="M55" s="60"/>
      <c r="N55" s="60"/>
      <c r="O55" s="95"/>
      <c r="P55" s="96"/>
      <c r="Q55" s="60"/>
    </row>
    <row r="56" spans="1:17" s="51" customFormat="1" ht="11.25" customHeight="1" hidden="1">
      <c r="A56" s="142" t="s">
        <v>134</v>
      </c>
      <c r="B56" s="145"/>
      <c r="C56" s="146"/>
      <c r="D56" s="146"/>
      <c r="E56" s="147"/>
      <c r="F56" s="60"/>
      <c r="G56" s="60"/>
      <c r="H56" s="60"/>
      <c r="I56" s="60"/>
      <c r="J56" s="60"/>
      <c r="K56" s="60"/>
      <c r="L56" s="60"/>
      <c r="M56" s="60"/>
      <c r="N56" s="60"/>
      <c r="O56" s="95"/>
      <c r="P56" s="96"/>
      <c r="Q56" s="60"/>
    </row>
    <row r="57" spans="2:17" s="51" customFormat="1" ht="11.25" customHeight="1">
      <c r="B57" s="67"/>
      <c r="C57" s="68"/>
      <c r="D57" s="68"/>
      <c r="E57" s="66"/>
      <c r="F57" s="60"/>
      <c r="G57" s="60"/>
      <c r="H57" s="60"/>
      <c r="I57" s="60"/>
      <c r="J57" s="60"/>
      <c r="K57" s="60"/>
      <c r="L57" s="60"/>
      <c r="M57" s="60"/>
      <c r="N57" s="60"/>
      <c r="O57" s="95"/>
      <c r="P57" s="96"/>
      <c r="Q57" s="60"/>
    </row>
    <row r="58" ht="12.75">
      <c r="A58" s="66" t="s">
        <v>147</v>
      </c>
    </row>
    <row r="59" spans="1:16" ht="12.75" customHeight="1">
      <c r="A59" s="34"/>
      <c r="B59" s="34"/>
      <c r="C59" s="34"/>
      <c r="D59" s="34"/>
      <c r="E59" s="34"/>
      <c r="F59" s="34"/>
      <c r="G59" s="34"/>
      <c r="H59" s="34"/>
      <c r="I59" s="34"/>
      <c r="J59" s="34"/>
      <c r="K59" s="34"/>
      <c r="L59" s="34"/>
      <c r="M59" s="34"/>
      <c r="N59" s="34"/>
      <c r="O59" s="34"/>
      <c r="P59" s="34"/>
    </row>
    <row r="60" spans="1:16" ht="12.75">
      <c r="A60" s="53" t="s">
        <v>145</v>
      </c>
      <c r="B60" s="34"/>
      <c r="C60" s="34"/>
      <c r="D60" s="34"/>
      <c r="E60" s="34"/>
      <c r="F60" s="34"/>
      <c r="G60" s="34"/>
      <c r="H60" s="89"/>
      <c r="I60" s="89"/>
      <c r="J60" s="34"/>
      <c r="K60" s="89"/>
      <c r="L60" s="89"/>
      <c r="M60" s="89"/>
      <c r="N60" s="89"/>
      <c r="O60" s="34"/>
      <c r="P60" s="34"/>
    </row>
    <row r="61" spans="1:16" ht="12.75">
      <c r="A61" s="34"/>
      <c r="B61" s="34"/>
      <c r="C61" s="34"/>
      <c r="D61" s="34"/>
      <c r="E61" s="34"/>
      <c r="F61" s="34"/>
      <c r="G61" s="34"/>
      <c r="H61" s="34"/>
      <c r="I61" s="34"/>
      <c r="J61" s="34"/>
      <c r="K61" s="34"/>
      <c r="L61" s="34"/>
      <c r="M61" s="34"/>
      <c r="N61" s="34"/>
      <c r="O61" s="34"/>
      <c r="P61" s="34"/>
    </row>
    <row r="62" spans="1:16" ht="12.75">
      <c r="A62" s="34"/>
      <c r="B62" s="34"/>
      <c r="C62" s="34"/>
      <c r="D62" s="34"/>
      <c r="E62" s="34"/>
      <c r="F62" s="34"/>
      <c r="G62" s="34"/>
      <c r="H62" s="34"/>
      <c r="I62" s="34"/>
      <c r="J62" s="34"/>
      <c r="K62" s="34"/>
      <c r="L62" s="34"/>
      <c r="M62" s="34"/>
      <c r="N62" s="34"/>
      <c r="O62" s="34"/>
      <c r="P62" s="34"/>
    </row>
    <row r="63" spans="1:16" ht="12.75">
      <c r="A63" s="34"/>
      <c r="B63" s="34"/>
      <c r="C63" s="34"/>
      <c r="D63" s="34"/>
      <c r="E63" s="34"/>
      <c r="F63" s="34"/>
      <c r="G63" s="34"/>
      <c r="H63" s="34"/>
      <c r="I63" s="34"/>
      <c r="J63" s="34"/>
      <c r="K63" s="34"/>
      <c r="L63" s="34"/>
      <c r="M63" s="34"/>
      <c r="N63" s="34"/>
      <c r="O63" s="34"/>
      <c r="P63" s="34"/>
    </row>
    <row r="64" spans="1:16" ht="12.75">
      <c r="A64" s="34"/>
      <c r="B64" s="34"/>
      <c r="C64" s="34"/>
      <c r="D64" s="34"/>
      <c r="E64" s="34"/>
      <c r="F64" s="34"/>
      <c r="G64" s="34"/>
      <c r="H64" s="34"/>
      <c r="I64" s="34"/>
      <c r="J64" s="34"/>
      <c r="K64" s="34"/>
      <c r="L64" s="34"/>
      <c r="M64" s="34"/>
      <c r="N64" s="34"/>
      <c r="O64" s="34"/>
      <c r="P64" s="34"/>
    </row>
    <row r="65" spans="1:16" ht="12.75">
      <c r="A65" s="34"/>
      <c r="B65" s="34"/>
      <c r="C65" s="34"/>
      <c r="D65" s="34"/>
      <c r="E65" s="34"/>
      <c r="F65" s="34"/>
      <c r="G65" s="34"/>
      <c r="H65" s="34"/>
      <c r="I65" s="34"/>
      <c r="J65" s="34"/>
      <c r="K65" s="34"/>
      <c r="L65" s="34"/>
      <c r="M65" s="34"/>
      <c r="N65" s="34"/>
      <c r="O65" s="34"/>
      <c r="P65" s="34"/>
    </row>
    <row r="66" spans="1:16" ht="12.75">
      <c r="A66" s="34"/>
      <c r="B66" s="34"/>
      <c r="C66" s="34"/>
      <c r="D66" s="34"/>
      <c r="E66" s="34"/>
      <c r="F66" s="34"/>
      <c r="G66" s="34"/>
      <c r="H66" s="34"/>
      <c r="I66" s="34"/>
      <c r="J66" s="34"/>
      <c r="K66" s="34"/>
      <c r="L66" s="34"/>
      <c r="M66" s="34"/>
      <c r="N66" s="34"/>
      <c r="O66" s="34"/>
      <c r="P66" s="34"/>
    </row>
    <row r="67" spans="1:16" ht="12.75">
      <c r="A67" s="34"/>
      <c r="B67" s="34"/>
      <c r="C67" s="34"/>
      <c r="D67" s="34"/>
      <c r="E67" s="34"/>
      <c r="F67" s="34"/>
      <c r="G67" s="34"/>
      <c r="H67" s="34"/>
      <c r="I67" s="34"/>
      <c r="J67" s="34"/>
      <c r="K67" s="34"/>
      <c r="L67" s="34"/>
      <c r="M67" s="34"/>
      <c r="N67" s="34"/>
      <c r="O67" s="34"/>
      <c r="P67" s="34"/>
    </row>
    <row r="68" spans="1:16" ht="12.75">
      <c r="A68" s="34"/>
      <c r="B68" s="34"/>
      <c r="C68" s="34"/>
      <c r="D68" s="34"/>
      <c r="E68" s="34"/>
      <c r="F68" s="34"/>
      <c r="G68" s="34"/>
      <c r="H68" s="34"/>
      <c r="I68" s="34"/>
      <c r="J68" s="34"/>
      <c r="K68" s="34"/>
      <c r="L68" s="34"/>
      <c r="M68" s="34"/>
      <c r="N68" s="34"/>
      <c r="O68" s="34"/>
      <c r="P68" s="34"/>
    </row>
    <row r="69" spans="1:16" ht="12.75">
      <c r="A69" s="34"/>
      <c r="B69" s="34"/>
      <c r="C69" s="34"/>
      <c r="D69" s="34"/>
      <c r="E69" s="34"/>
      <c r="F69" s="34"/>
      <c r="G69" s="34"/>
      <c r="H69" s="34"/>
      <c r="I69" s="34"/>
      <c r="J69" s="34"/>
      <c r="K69" s="34"/>
      <c r="L69" s="34"/>
      <c r="M69" s="34"/>
      <c r="N69" s="34"/>
      <c r="O69" s="34"/>
      <c r="P69" s="34"/>
    </row>
    <row r="70" spans="1:16" ht="12.75">
      <c r="A70" s="34"/>
      <c r="B70" s="34"/>
      <c r="C70" s="34"/>
      <c r="D70" s="34"/>
      <c r="E70" s="34"/>
      <c r="F70" s="34"/>
      <c r="G70" s="34"/>
      <c r="H70" s="34"/>
      <c r="I70" s="34"/>
      <c r="J70" s="34"/>
      <c r="K70" s="34"/>
      <c r="L70" s="34"/>
      <c r="M70" s="34"/>
      <c r="N70" s="34"/>
      <c r="O70" s="34"/>
      <c r="P70" s="34"/>
    </row>
    <row r="71" spans="1:16" ht="12.75">
      <c r="A71" s="34"/>
      <c r="B71" s="34"/>
      <c r="C71" s="34"/>
      <c r="D71" s="34"/>
      <c r="E71" s="34"/>
      <c r="F71" s="34"/>
      <c r="G71" s="34"/>
      <c r="H71" s="34"/>
      <c r="I71" s="34"/>
      <c r="J71" s="34"/>
      <c r="K71" s="34"/>
      <c r="L71" s="34"/>
      <c r="M71" s="34"/>
      <c r="N71" s="34"/>
      <c r="O71" s="34"/>
      <c r="P71" s="34"/>
    </row>
    <row r="72" spans="1:16" ht="12.75">
      <c r="A72" s="34"/>
      <c r="B72" s="34"/>
      <c r="C72" s="34"/>
      <c r="D72" s="34"/>
      <c r="E72" s="46"/>
      <c r="F72" s="34"/>
      <c r="G72" s="34"/>
      <c r="H72" s="34"/>
      <c r="I72" s="34"/>
      <c r="J72" s="34"/>
      <c r="K72" s="34"/>
      <c r="L72" s="34"/>
      <c r="M72" s="34"/>
      <c r="N72" s="34"/>
      <c r="O72" s="34"/>
      <c r="P72" s="34"/>
    </row>
    <row r="73" spans="1:16" ht="0.75" customHeight="1">
      <c r="A73" s="34"/>
      <c r="B73" s="34"/>
      <c r="C73" s="34"/>
      <c r="D73" s="34"/>
      <c r="E73" s="46"/>
      <c r="F73" s="34"/>
      <c r="G73" s="34"/>
      <c r="H73" s="34"/>
      <c r="I73" s="34"/>
      <c r="J73" s="34"/>
      <c r="K73" s="34"/>
      <c r="L73" s="34"/>
      <c r="M73" s="34"/>
      <c r="N73" s="34"/>
      <c r="O73" s="34"/>
      <c r="P73" s="34"/>
    </row>
    <row r="74" spans="1:16" ht="8.25" customHeight="1">
      <c r="A74" s="34"/>
      <c r="B74" s="34"/>
      <c r="C74" s="100"/>
      <c r="D74" s="72"/>
      <c r="E74" s="101"/>
      <c r="F74" s="101"/>
      <c r="G74" s="101"/>
      <c r="H74" s="101"/>
      <c r="I74" s="101"/>
      <c r="J74" s="101"/>
      <c r="K74" s="101"/>
      <c r="L74" s="101"/>
      <c r="M74" s="101"/>
      <c r="N74" s="101"/>
      <c r="O74" s="46"/>
      <c r="P74" s="34"/>
    </row>
    <row r="75" spans="1:18" ht="12.75">
      <c r="A75" s="46"/>
      <c r="B75" s="34"/>
      <c r="C75" s="46"/>
      <c r="D75" s="46"/>
      <c r="E75" s="46"/>
      <c r="F75" s="34"/>
      <c r="G75" s="46"/>
      <c r="H75" s="46"/>
      <c r="I75" s="34"/>
      <c r="J75" s="46"/>
      <c r="K75" s="34"/>
      <c r="L75" s="46"/>
      <c r="M75" s="34"/>
      <c r="N75" s="34"/>
      <c r="O75" s="34"/>
      <c r="P75" s="34"/>
      <c r="Q75" s="34"/>
      <c r="R75" s="34"/>
    </row>
    <row r="76" spans="1:18" ht="12.75">
      <c r="A76" s="46"/>
      <c r="B76" s="46"/>
      <c r="C76" s="46"/>
      <c r="D76" s="34"/>
      <c r="E76" s="34"/>
      <c r="F76" s="34"/>
      <c r="G76" s="34"/>
      <c r="H76" s="30"/>
      <c r="I76" s="34"/>
      <c r="J76" s="34"/>
      <c r="K76" s="34"/>
      <c r="L76" s="34"/>
      <c r="M76" s="34"/>
      <c r="N76" s="34"/>
      <c r="O76" s="34"/>
      <c r="P76" s="34"/>
      <c r="Q76" s="34"/>
      <c r="R76" s="34"/>
    </row>
    <row r="77" spans="1:18" ht="12.75">
      <c r="A77" s="46"/>
      <c r="B77" s="46"/>
      <c r="C77" s="46"/>
      <c r="D77" s="34"/>
      <c r="E77" s="34"/>
      <c r="F77" s="34"/>
      <c r="G77" s="34"/>
      <c r="H77" s="34"/>
      <c r="I77" s="34"/>
      <c r="J77" s="34"/>
      <c r="K77" s="34"/>
      <c r="L77" s="34"/>
      <c r="M77" s="34"/>
      <c r="N77" s="34"/>
      <c r="O77" s="34"/>
      <c r="P77" s="34"/>
      <c r="Q77" s="34"/>
      <c r="R77" s="34"/>
    </row>
    <row r="78" spans="1:18" ht="12.75">
      <c r="A78" s="46"/>
      <c r="B78" s="46"/>
      <c r="C78" s="34"/>
      <c r="E78" s="34"/>
      <c r="F78" s="34"/>
      <c r="G78" s="34"/>
      <c r="H78" s="34"/>
      <c r="I78" s="34"/>
      <c r="J78" s="34"/>
      <c r="K78" s="34"/>
      <c r="L78" s="34"/>
      <c r="M78" s="34"/>
      <c r="N78" s="34"/>
      <c r="O78" s="34"/>
      <c r="P78" s="34"/>
      <c r="Q78" s="34"/>
      <c r="R78" s="34"/>
    </row>
    <row r="79" spans="1:18" ht="12.75">
      <c r="A79" s="46"/>
      <c r="B79" s="46"/>
      <c r="C79" s="34"/>
      <c r="E79" s="34"/>
      <c r="F79" s="34"/>
      <c r="G79" s="34"/>
      <c r="H79" s="34"/>
      <c r="I79" s="34"/>
      <c r="J79" s="34"/>
      <c r="K79" s="34"/>
      <c r="L79" s="34"/>
      <c r="M79" s="34"/>
      <c r="N79" s="34"/>
      <c r="O79" s="34"/>
      <c r="P79" s="34"/>
      <c r="Q79" s="34"/>
      <c r="R79" s="34"/>
    </row>
    <row r="80" spans="1:18" ht="12.75">
      <c r="A80" s="46"/>
      <c r="B80" s="46"/>
      <c r="C80" s="46"/>
      <c r="D80" s="34"/>
      <c r="E80" s="34"/>
      <c r="F80" s="34"/>
      <c r="G80" s="34"/>
      <c r="H80" s="34"/>
      <c r="I80" s="34"/>
      <c r="J80" s="34"/>
      <c r="K80" s="34"/>
      <c r="L80" s="34"/>
      <c r="M80" s="34"/>
      <c r="N80" s="34"/>
      <c r="O80" s="34"/>
      <c r="P80" s="34"/>
      <c r="Q80" s="34"/>
      <c r="R80" s="34"/>
    </row>
    <row r="81" spans="1:18" ht="12.75">
      <c r="A81" s="46"/>
      <c r="B81" s="46"/>
      <c r="C81" s="46"/>
      <c r="D81" s="34"/>
      <c r="E81" s="34"/>
      <c r="F81" s="34"/>
      <c r="G81" s="34"/>
      <c r="H81" s="30"/>
      <c r="I81" s="34"/>
      <c r="J81" s="34"/>
      <c r="K81" s="34"/>
      <c r="L81" s="34"/>
      <c r="M81" s="34"/>
      <c r="N81" s="34"/>
      <c r="O81" s="34"/>
      <c r="P81" s="34"/>
      <c r="Q81" s="34"/>
      <c r="R81" s="34"/>
    </row>
    <row r="82" spans="1:18" ht="12.75">
      <c r="A82" s="46"/>
      <c r="B82" s="46"/>
      <c r="C82" s="46"/>
      <c r="D82" s="34"/>
      <c r="E82" s="34"/>
      <c r="F82" s="34"/>
      <c r="G82" s="34"/>
      <c r="H82" s="31"/>
      <c r="I82" s="34"/>
      <c r="J82" s="34"/>
      <c r="K82" s="34"/>
      <c r="L82" s="34"/>
      <c r="M82" s="34"/>
      <c r="N82" s="34"/>
      <c r="O82" s="34"/>
      <c r="P82" s="34"/>
      <c r="Q82" s="34"/>
      <c r="R82" s="34"/>
    </row>
    <row r="83" spans="1:18" ht="12.75">
      <c r="A83" s="46"/>
      <c r="B83" s="30"/>
      <c r="C83" s="46"/>
      <c r="D83" s="30"/>
      <c r="E83" s="30"/>
      <c r="F83" s="444"/>
      <c r="G83" s="444"/>
      <c r="H83" s="444"/>
      <c r="I83" s="444"/>
      <c r="J83" s="444"/>
      <c r="K83" s="444"/>
      <c r="L83" s="30"/>
      <c r="M83" s="444"/>
      <c r="N83" s="444"/>
      <c r="O83" s="458"/>
      <c r="P83" s="458"/>
      <c r="Q83" s="46"/>
      <c r="R83" s="33"/>
    </row>
    <row r="84" spans="1:18" ht="12.75">
      <c r="A84" s="46"/>
      <c r="B84" s="30"/>
      <c r="C84" s="46"/>
      <c r="D84" s="30"/>
      <c r="E84" s="30"/>
      <c r="F84" s="32"/>
      <c r="G84" s="32"/>
      <c r="H84" s="32"/>
      <c r="I84" s="32"/>
      <c r="J84" s="32"/>
      <c r="K84" s="32"/>
      <c r="L84" s="30"/>
      <c r="M84" s="32"/>
      <c r="N84" s="32"/>
      <c r="O84" s="30"/>
      <c r="P84" s="46"/>
      <c r="Q84" s="46"/>
      <c r="R84" s="33"/>
    </row>
    <row r="85" spans="1:18" ht="12.75">
      <c r="A85" s="46"/>
      <c r="B85" s="30"/>
      <c r="C85" s="46"/>
      <c r="D85" s="30"/>
      <c r="E85" s="30"/>
      <c r="F85" s="444"/>
      <c r="G85" s="444"/>
      <c r="H85" s="444"/>
      <c r="I85" s="444"/>
      <c r="J85" s="30"/>
      <c r="K85" s="46"/>
      <c r="L85" s="30"/>
      <c r="M85" s="30"/>
      <c r="N85" s="30"/>
      <c r="O85" s="458"/>
      <c r="P85" s="458"/>
      <c r="Q85" s="46"/>
      <c r="R85" s="33"/>
    </row>
    <row r="86" spans="1:18" ht="12.75">
      <c r="A86" s="46"/>
      <c r="B86" s="34"/>
      <c r="C86" s="46"/>
      <c r="D86" s="34"/>
      <c r="E86" s="34"/>
      <c r="F86" s="34"/>
      <c r="G86" s="34"/>
      <c r="H86" s="34"/>
      <c r="I86" s="34"/>
      <c r="J86" s="34"/>
      <c r="K86" s="34"/>
      <c r="L86" s="34"/>
      <c r="M86" s="34"/>
      <c r="N86" s="34"/>
      <c r="O86" s="34"/>
      <c r="P86" s="46"/>
      <c r="Q86" s="46"/>
      <c r="R86" s="33"/>
    </row>
    <row r="87" spans="1:18" ht="12.75">
      <c r="A87" s="46"/>
      <c r="B87" s="30"/>
      <c r="C87" s="46"/>
      <c r="D87" s="30"/>
      <c r="E87" s="34"/>
      <c r="F87" s="445"/>
      <c r="G87" s="445"/>
      <c r="H87" s="443"/>
      <c r="I87" s="443"/>
      <c r="J87" s="443"/>
      <c r="K87" s="443"/>
      <c r="L87" s="34"/>
      <c r="M87" s="443"/>
      <c r="N87" s="443"/>
      <c r="O87" s="34"/>
      <c r="Q87" s="46"/>
      <c r="R87" s="33"/>
    </row>
    <row r="88" spans="1:18" ht="12.75">
      <c r="A88" s="46"/>
      <c r="B88" s="30"/>
      <c r="C88" s="46"/>
      <c r="D88" s="30"/>
      <c r="E88" s="34"/>
      <c r="F88" s="445"/>
      <c r="G88" s="445"/>
      <c r="H88" s="445"/>
      <c r="I88" s="445"/>
      <c r="J88" s="443"/>
      <c r="K88" s="443"/>
      <c r="L88" s="34"/>
      <c r="M88" s="443"/>
      <c r="N88" s="443"/>
      <c r="O88" s="34"/>
      <c r="Q88" s="46"/>
      <c r="R88" s="33"/>
    </row>
    <row r="89" spans="1:18" ht="12.75">
      <c r="A89" s="46"/>
      <c r="B89" s="30"/>
      <c r="C89" s="46"/>
      <c r="D89" s="30"/>
      <c r="E89" s="34"/>
      <c r="F89" s="443"/>
      <c r="G89" s="443"/>
      <c r="H89" s="443"/>
      <c r="I89" s="443"/>
      <c r="J89" s="443"/>
      <c r="K89" s="443"/>
      <c r="L89" s="35"/>
      <c r="M89" s="443"/>
      <c r="N89" s="443"/>
      <c r="O89" s="34"/>
      <c r="Q89" s="46"/>
      <c r="R89" s="33"/>
    </row>
    <row r="90" spans="1:18" ht="12.75">
      <c r="A90" s="46"/>
      <c r="B90" s="30"/>
      <c r="C90" s="46"/>
      <c r="D90" s="30"/>
      <c r="E90" s="34"/>
      <c r="F90" s="445"/>
      <c r="G90" s="445"/>
      <c r="H90" s="445"/>
      <c r="I90" s="445"/>
      <c r="J90" s="445"/>
      <c r="K90" s="445"/>
      <c r="L90" s="34"/>
      <c r="M90" s="443"/>
      <c r="N90" s="443"/>
      <c r="O90" s="34"/>
      <c r="Q90" s="46"/>
      <c r="R90" s="33"/>
    </row>
    <row r="91" spans="1:18" ht="12.75">
      <c r="A91" s="46"/>
      <c r="B91" s="30"/>
      <c r="C91" s="46"/>
      <c r="D91" s="30"/>
      <c r="E91" s="34"/>
      <c r="F91" s="445"/>
      <c r="G91" s="445"/>
      <c r="H91" s="443"/>
      <c r="I91" s="443"/>
      <c r="J91" s="443"/>
      <c r="K91" s="443"/>
      <c r="L91" s="35"/>
      <c r="M91" s="443"/>
      <c r="N91" s="443"/>
      <c r="O91" s="34"/>
      <c r="P91" s="126"/>
      <c r="Q91" s="46"/>
      <c r="R91" s="33"/>
    </row>
    <row r="92" spans="1:18" ht="12.75">
      <c r="A92" s="46"/>
      <c r="B92" s="34"/>
      <c r="C92" s="34"/>
      <c r="D92" s="34"/>
      <c r="E92" s="34"/>
      <c r="F92" s="34"/>
      <c r="G92" s="34"/>
      <c r="H92" s="34"/>
      <c r="I92" s="34"/>
      <c r="J92" s="34"/>
      <c r="K92" s="34"/>
      <c r="L92" s="34"/>
      <c r="M92" s="34"/>
      <c r="N92" s="34"/>
      <c r="O92" s="34"/>
      <c r="P92" s="34"/>
      <c r="Q92" s="34"/>
      <c r="R92" s="34"/>
    </row>
    <row r="93" spans="1:18" ht="12.75">
      <c r="A93" s="34"/>
      <c r="C93" s="34"/>
      <c r="D93" s="34"/>
      <c r="E93" s="34"/>
      <c r="F93" s="34"/>
      <c r="G93" s="34"/>
      <c r="H93" s="34"/>
      <c r="I93" s="34"/>
      <c r="J93" s="34"/>
      <c r="K93" s="34"/>
      <c r="L93" s="34"/>
      <c r="M93" s="34"/>
      <c r="N93" s="34"/>
      <c r="O93" s="34"/>
      <c r="P93" s="34"/>
      <c r="Q93" s="34"/>
      <c r="R93" s="34"/>
    </row>
    <row r="94" spans="1:16" ht="12.75">
      <c r="A94" s="34"/>
      <c r="B94" s="34"/>
      <c r="C94" s="34"/>
      <c r="D94" s="34"/>
      <c r="E94" s="34"/>
      <c r="F94" s="34"/>
      <c r="G94" s="34"/>
      <c r="H94" s="34"/>
      <c r="I94" s="34"/>
      <c r="J94" s="34"/>
      <c r="K94" s="34"/>
      <c r="L94" s="34"/>
      <c r="M94" s="34"/>
      <c r="N94" s="34"/>
      <c r="O94" s="34"/>
      <c r="P94" s="34"/>
    </row>
    <row r="95" spans="1:16" ht="12.75">
      <c r="A95" s="34"/>
      <c r="B95" s="34"/>
      <c r="C95" s="34"/>
      <c r="D95" s="34"/>
      <c r="E95" s="34"/>
      <c r="F95" s="34"/>
      <c r="G95" s="34"/>
      <c r="H95" s="34"/>
      <c r="I95" s="34"/>
      <c r="J95" s="34"/>
      <c r="K95" s="34"/>
      <c r="L95" s="34"/>
      <c r="M95" s="34"/>
      <c r="N95" s="34"/>
      <c r="O95" s="34"/>
      <c r="P95" s="34"/>
    </row>
    <row r="96" spans="1:16" ht="12.75">
      <c r="A96" s="34"/>
      <c r="B96" s="34"/>
      <c r="C96" s="34"/>
      <c r="D96" s="34"/>
      <c r="E96" s="34"/>
      <c r="F96" s="34"/>
      <c r="G96" s="34"/>
      <c r="H96" s="34"/>
      <c r="I96" s="34"/>
      <c r="J96" s="34"/>
      <c r="K96" s="34"/>
      <c r="L96" s="34"/>
      <c r="M96" s="34"/>
      <c r="N96" s="34"/>
      <c r="O96" s="34"/>
      <c r="P96" s="34"/>
    </row>
    <row r="97" spans="1:16" ht="12.75">
      <c r="A97" s="34"/>
      <c r="B97" s="34"/>
      <c r="C97" s="34"/>
      <c r="D97" s="34"/>
      <c r="E97" s="34"/>
      <c r="F97" s="34"/>
      <c r="G97" s="34"/>
      <c r="H97" s="34"/>
      <c r="I97" s="34"/>
      <c r="J97" s="34"/>
      <c r="K97" s="34"/>
      <c r="L97" s="34"/>
      <c r="M97" s="34"/>
      <c r="N97" s="34"/>
      <c r="O97" s="34"/>
      <c r="P97" s="34"/>
    </row>
    <row r="98" spans="1:16" ht="12.75">
      <c r="A98" s="34"/>
      <c r="B98" s="34"/>
      <c r="C98" s="34"/>
      <c r="D98" s="34"/>
      <c r="E98" s="34"/>
      <c r="F98" s="34"/>
      <c r="G98" s="34"/>
      <c r="H98" s="34"/>
      <c r="I98" s="34"/>
      <c r="J98" s="34"/>
      <c r="K98" s="34"/>
      <c r="L98" s="34"/>
      <c r="M98" s="34"/>
      <c r="N98" s="34"/>
      <c r="O98" s="34"/>
      <c r="P98" s="34"/>
    </row>
    <row r="99" spans="1:16" ht="12.75">
      <c r="A99" s="34"/>
      <c r="B99" s="34"/>
      <c r="C99" s="34"/>
      <c r="D99" s="34"/>
      <c r="E99" s="34"/>
      <c r="F99" s="34"/>
      <c r="G99" s="34"/>
      <c r="H99" s="34"/>
      <c r="I99" s="34"/>
      <c r="J99" s="34"/>
      <c r="K99" s="34"/>
      <c r="L99" s="34"/>
      <c r="M99" s="34"/>
      <c r="N99" s="34"/>
      <c r="O99" s="34"/>
      <c r="P99" s="34"/>
    </row>
    <row r="100" spans="1:16" ht="12.75">
      <c r="A100" s="34"/>
      <c r="B100" s="34"/>
      <c r="C100" s="34"/>
      <c r="D100" s="34"/>
      <c r="E100" s="34"/>
      <c r="F100" s="34"/>
      <c r="G100" s="34"/>
      <c r="H100" s="34"/>
      <c r="I100" s="34"/>
      <c r="J100" s="34"/>
      <c r="K100" s="34"/>
      <c r="L100" s="34"/>
      <c r="M100" s="34"/>
      <c r="N100" s="34"/>
      <c r="O100" s="34"/>
      <c r="P100" s="34"/>
    </row>
    <row r="101" spans="1:16" ht="12.75">
      <c r="A101" s="34"/>
      <c r="B101" s="34"/>
      <c r="C101" s="34"/>
      <c r="D101" s="34"/>
      <c r="E101" s="34"/>
      <c r="H101" s="34"/>
      <c r="I101" s="34"/>
      <c r="K101" s="34"/>
      <c r="L101" s="34"/>
      <c r="M101" s="34"/>
      <c r="N101" s="34"/>
      <c r="O101" s="34"/>
      <c r="P101" s="34"/>
    </row>
  </sheetData>
  <sheetProtection/>
  <mergeCells count="31">
    <mergeCell ref="O4:P4"/>
    <mergeCell ref="J4:M4"/>
    <mergeCell ref="O83:P83"/>
    <mergeCell ref="J83:K83"/>
    <mergeCell ref="M83:N83"/>
    <mergeCell ref="O85:P85"/>
    <mergeCell ref="F91:G91"/>
    <mergeCell ref="H91:I91"/>
    <mergeCell ref="J91:K91"/>
    <mergeCell ref="M91:N91"/>
    <mergeCell ref="F90:G90"/>
    <mergeCell ref="H90:I90"/>
    <mergeCell ref="J90:K90"/>
    <mergeCell ref="M90:N90"/>
    <mergeCell ref="F89:G89"/>
    <mergeCell ref="J87:K87"/>
    <mergeCell ref="M87:N87"/>
    <mergeCell ref="H89:I89"/>
    <mergeCell ref="J89:K89"/>
    <mergeCell ref="M89:N89"/>
    <mergeCell ref="F88:G88"/>
    <mergeCell ref="H88:I88"/>
    <mergeCell ref="J88:K88"/>
    <mergeCell ref="M88:N88"/>
    <mergeCell ref="F4:H4"/>
    <mergeCell ref="F85:G85"/>
    <mergeCell ref="H85:I85"/>
    <mergeCell ref="F83:G83"/>
    <mergeCell ref="H83:I83"/>
    <mergeCell ref="F87:G87"/>
    <mergeCell ref="H87:I87"/>
  </mergeCells>
  <printOptions/>
  <pageMargins left="0.7480314960629921" right="0.7480314960629921" top="0.984251968503937" bottom="0.984251968503937" header="0.5118110236220472" footer="0.5118110236220472"/>
  <pageSetup fitToHeight="1" fitToWidth="1" horizontalDpi="300" verticalDpi="300" orientation="portrait" paperSize="9" scale="98" r:id="rId1"/>
  <headerFooter alignWithMargins="0">
    <oddFooter>&amp;C27</oddFooter>
  </headerFooter>
</worksheet>
</file>

<file path=xl/worksheets/sheet12.xml><?xml version="1.0" encoding="utf-8"?>
<worksheet xmlns="http://schemas.openxmlformats.org/spreadsheetml/2006/main" xmlns:r="http://schemas.openxmlformats.org/officeDocument/2006/relationships">
  <sheetPr codeName="Sheet8"/>
  <dimension ref="A1:AZ211"/>
  <sheetViews>
    <sheetView zoomScalePageLayoutView="0" workbookViewId="0" topLeftCell="A1">
      <selection activeCell="D9" sqref="D9"/>
    </sheetView>
  </sheetViews>
  <sheetFormatPr defaultColWidth="9.140625" defaultRowHeight="12.75"/>
  <cols>
    <col min="1" max="1" width="6.57421875" style="0" bestFit="1" customWidth="1"/>
    <col min="2" max="2" width="10.57421875" style="0" bestFit="1" customWidth="1"/>
    <col min="3" max="7" width="10.421875" style="0" bestFit="1" customWidth="1"/>
    <col min="8" max="8" width="10.57421875" style="0" bestFit="1" customWidth="1"/>
    <col min="9" max="9" width="10.421875" style="0" bestFit="1" customWidth="1"/>
    <col min="10" max="10" width="9.57421875" style="0" bestFit="1" customWidth="1"/>
    <col min="11" max="11" width="10.140625" style="0" bestFit="1" customWidth="1"/>
    <col min="12" max="13" width="10.421875" style="0" bestFit="1" customWidth="1"/>
    <col min="14" max="14" width="10.57421875" style="0" bestFit="1" customWidth="1"/>
    <col min="15" max="15" width="10.421875" style="0" bestFit="1" customWidth="1"/>
    <col min="16" max="16" width="10.57421875" style="0" bestFit="1" customWidth="1"/>
    <col min="17" max="17" width="10.421875" style="0" bestFit="1" customWidth="1"/>
    <col min="18" max="18" width="10.57421875" style="0" bestFit="1" customWidth="1"/>
    <col min="19" max="22" width="10.421875" style="0" bestFit="1" customWidth="1"/>
    <col min="23" max="23" width="10.57421875" style="0" bestFit="1" customWidth="1"/>
    <col min="24" max="24" width="10.8515625" style="0" bestFit="1" customWidth="1"/>
    <col min="25" max="25" width="10.421875" style="0" bestFit="1" customWidth="1"/>
    <col min="26" max="26" width="10.57421875" style="0" bestFit="1" customWidth="1"/>
    <col min="27" max="27" width="10.421875" style="0" bestFit="1" customWidth="1"/>
    <col min="28" max="31" width="11.57421875" style="0" bestFit="1" customWidth="1"/>
    <col min="32" max="33" width="11.421875" style="0" bestFit="1" customWidth="1"/>
    <col min="34" max="35" width="11.57421875" style="0" bestFit="1" customWidth="1"/>
    <col min="36" max="36" width="10.8515625" style="0" bestFit="1" customWidth="1"/>
    <col min="37" max="37" width="11.421875" style="0" bestFit="1" customWidth="1"/>
    <col min="38" max="38" width="11.57421875" style="0" bestFit="1" customWidth="1"/>
    <col min="39" max="39" width="11.421875" style="0" bestFit="1" customWidth="1"/>
    <col min="40" max="42" width="11.57421875" style="0" bestFit="1" customWidth="1"/>
    <col min="43" max="43" width="11.57421875" style="0" customWidth="1"/>
    <col min="44" max="45" width="11.57421875" style="0" bestFit="1" customWidth="1"/>
    <col min="46" max="46" width="11.421875" style="0" bestFit="1" customWidth="1"/>
    <col min="47" max="47" width="11.421875" style="0" customWidth="1"/>
    <col min="48" max="48" width="11.57421875" style="0" bestFit="1" customWidth="1"/>
    <col min="49" max="49" width="12.00390625" style="0" bestFit="1" customWidth="1"/>
    <col min="50" max="50" width="11.57421875" style="0" bestFit="1" customWidth="1"/>
  </cols>
  <sheetData>
    <row r="1" spans="2:52" ht="13.5" thickBot="1">
      <c r="B1" s="7" t="s">
        <v>9</v>
      </c>
      <c r="C1" s="8">
        <v>2017</v>
      </c>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row>
    <row r="2" spans="2:52" ht="13.5" thickBot="1">
      <c r="B2" s="9" t="s">
        <v>10</v>
      </c>
      <c r="C2" s="10">
        <v>1</v>
      </c>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t="s">
        <v>120</v>
      </c>
      <c r="AQ2" s="1"/>
      <c r="AR2" s="1"/>
      <c r="AS2" s="1"/>
      <c r="AT2" s="1"/>
      <c r="AU2" s="1"/>
      <c r="AV2" s="1"/>
      <c r="AW2" s="1"/>
      <c r="AX2" s="1"/>
      <c r="AY2" s="1"/>
      <c r="AZ2" s="1"/>
    </row>
    <row r="3" spans="1:52" ht="12.75">
      <c r="A3" s="1"/>
      <c r="B3" s="1"/>
      <c r="C3" s="1" t="s">
        <v>104</v>
      </c>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t="s">
        <v>119</v>
      </c>
      <c r="AQ3" s="1"/>
      <c r="AR3" s="1"/>
      <c r="AS3" s="1"/>
      <c r="AT3" s="1"/>
      <c r="AU3" s="1"/>
      <c r="AV3" s="1"/>
      <c r="AW3" s="1"/>
      <c r="AX3" s="1"/>
      <c r="AY3" s="1"/>
      <c r="AZ3" s="1"/>
    </row>
    <row r="4" spans="1:52" ht="12.75">
      <c r="A4" s="1"/>
      <c r="B4" s="1" t="s">
        <v>27</v>
      </c>
      <c r="C4" s="1" t="s">
        <v>28</v>
      </c>
      <c r="D4" s="1" t="s">
        <v>29</v>
      </c>
      <c r="E4" s="1" t="s">
        <v>30</v>
      </c>
      <c r="F4" s="1" t="s">
        <v>31</v>
      </c>
      <c r="G4" s="1" t="s">
        <v>32</v>
      </c>
      <c r="H4" s="1" t="s">
        <v>33</v>
      </c>
      <c r="I4" s="1" t="s">
        <v>34</v>
      </c>
      <c r="J4" s="1" t="s">
        <v>35</v>
      </c>
      <c r="K4" s="1" t="s">
        <v>36</v>
      </c>
      <c r="L4" s="1" t="s">
        <v>37</v>
      </c>
      <c r="M4" s="1" t="s">
        <v>38</v>
      </c>
      <c r="N4" s="1" t="s">
        <v>39</v>
      </c>
      <c r="O4" s="11" t="s">
        <v>40</v>
      </c>
      <c r="P4" s="1" t="s">
        <v>41</v>
      </c>
      <c r="Q4" s="1" t="s">
        <v>42</v>
      </c>
      <c r="R4" s="1" t="s">
        <v>43</v>
      </c>
      <c r="S4" s="1" t="s">
        <v>44</v>
      </c>
      <c r="T4" s="1" t="s">
        <v>45</v>
      </c>
      <c r="U4" s="1" t="s">
        <v>46</v>
      </c>
      <c r="V4" s="1" t="s">
        <v>47</v>
      </c>
      <c r="W4" s="1" t="s">
        <v>48</v>
      </c>
      <c r="X4" s="1" t="s">
        <v>49</v>
      </c>
      <c r="Y4" s="1" t="s">
        <v>50</v>
      </c>
      <c r="Z4" s="1" t="s">
        <v>51</v>
      </c>
      <c r="AA4" s="1" t="s">
        <v>52</v>
      </c>
      <c r="AB4" s="1" t="s">
        <v>53</v>
      </c>
      <c r="AC4" s="1" t="s">
        <v>54</v>
      </c>
      <c r="AD4" s="1" t="s">
        <v>55</v>
      </c>
      <c r="AE4" s="1" t="s">
        <v>56</v>
      </c>
      <c r="AF4" s="1" t="s">
        <v>57</v>
      </c>
      <c r="AG4" s="1" t="s">
        <v>58</v>
      </c>
      <c r="AH4" s="1" t="s">
        <v>59</v>
      </c>
      <c r="AI4" s="1" t="s">
        <v>60</v>
      </c>
      <c r="AJ4" s="1" t="s">
        <v>61</v>
      </c>
      <c r="AK4" s="1" t="s">
        <v>62</v>
      </c>
      <c r="AL4" s="1" t="s">
        <v>63</v>
      </c>
      <c r="AM4" s="1" t="s">
        <v>64</v>
      </c>
      <c r="AN4" s="1" t="s">
        <v>65</v>
      </c>
      <c r="AO4" s="1" t="s">
        <v>66</v>
      </c>
      <c r="AP4" s="1" t="s">
        <v>187</v>
      </c>
      <c r="AQ4" s="1" t="s">
        <v>188</v>
      </c>
      <c r="AR4" s="1" t="s">
        <v>67</v>
      </c>
      <c r="AS4" s="1" t="s">
        <v>68</v>
      </c>
      <c r="AT4" s="1" t="s">
        <v>69</v>
      </c>
      <c r="AU4" s="1" t="s">
        <v>70</v>
      </c>
      <c r="AV4" s="1" t="s">
        <v>106</v>
      </c>
      <c r="AW4" s="1" t="s">
        <v>105</v>
      </c>
      <c r="AX4" s="1" t="s">
        <v>71</v>
      </c>
      <c r="AY4" s="1" t="s">
        <v>72</v>
      </c>
      <c r="AZ4" s="1"/>
    </row>
    <row r="5" spans="1:52" ht="17.25" customHeight="1">
      <c r="A5" s="1">
        <f aca="true" t="shared" si="0" ref="A5:A16">A6-1</f>
        <v>114</v>
      </c>
      <c r="B5" s="6" t="str">
        <f aca="true" t="shared" si="1" ref="B5:K7">$C$3&amp;B$4&amp;$A5</f>
        <v>Quarter!A114</v>
      </c>
      <c r="C5" s="6" t="str">
        <f t="shared" si="1"/>
        <v>Quarter!B114</v>
      </c>
      <c r="D5" s="6" t="str">
        <f t="shared" si="1"/>
        <v>Quarter!C114</v>
      </c>
      <c r="E5" s="6" t="str">
        <f t="shared" si="1"/>
        <v>Quarter!D114</v>
      </c>
      <c r="F5" s="6" t="str">
        <f t="shared" si="1"/>
        <v>Quarter!E114</v>
      </c>
      <c r="G5" s="6" t="str">
        <f t="shared" si="1"/>
        <v>Quarter!F114</v>
      </c>
      <c r="H5" s="6" t="str">
        <f t="shared" si="1"/>
        <v>Quarter!G114</v>
      </c>
      <c r="I5" s="6" t="str">
        <f t="shared" si="1"/>
        <v>Quarter!H114</v>
      </c>
      <c r="J5" s="6" t="str">
        <f t="shared" si="1"/>
        <v>Quarter!I114</v>
      </c>
      <c r="K5" s="6" t="str">
        <f t="shared" si="1"/>
        <v>Quarter!J114</v>
      </c>
      <c r="L5" s="6" t="str">
        <f aca="true" t="shared" si="2" ref="L5:U7">$C$3&amp;L$4&amp;$A5</f>
        <v>Quarter!K114</v>
      </c>
      <c r="M5" s="6" t="str">
        <f t="shared" si="2"/>
        <v>Quarter!L114</v>
      </c>
      <c r="N5" s="6" t="str">
        <f t="shared" si="2"/>
        <v>Quarter!M114</v>
      </c>
      <c r="O5" s="12" t="str">
        <f t="shared" si="2"/>
        <v>Quarter!N114</v>
      </c>
      <c r="P5" s="6" t="str">
        <f t="shared" si="2"/>
        <v>Quarter!O114</v>
      </c>
      <c r="Q5" s="6" t="str">
        <f t="shared" si="2"/>
        <v>Quarter!P114</v>
      </c>
      <c r="R5" s="6" t="str">
        <f t="shared" si="2"/>
        <v>Quarter!Q114</v>
      </c>
      <c r="S5" s="6" t="str">
        <f t="shared" si="2"/>
        <v>Quarter!R114</v>
      </c>
      <c r="T5" s="6" t="str">
        <f t="shared" si="2"/>
        <v>Quarter!S114</v>
      </c>
      <c r="U5" s="6" t="str">
        <f t="shared" si="2"/>
        <v>Quarter!T114</v>
      </c>
      <c r="V5" s="6" t="str">
        <f aca="true" t="shared" si="3" ref="V5:AE7">$C$3&amp;V$4&amp;$A5</f>
        <v>Quarter!U114</v>
      </c>
      <c r="W5" s="6" t="str">
        <f t="shared" si="3"/>
        <v>Quarter!V114</v>
      </c>
      <c r="X5" s="6" t="str">
        <f t="shared" si="3"/>
        <v>Quarter!W114</v>
      </c>
      <c r="Y5" s="6" t="str">
        <f t="shared" si="3"/>
        <v>Quarter!X114</v>
      </c>
      <c r="Z5" s="6" t="str">
        <f t="shared" si="3"/>
        <v>Quarter!Y114</v>
      </c>
      <c r="AA5" s="6" t="str">
        <f t="shared" si="3"/>
        <v>Quarter!Z114</v>
      </c>
      <c r="AB5" s="6" t="str">
        <f t="shared" si="3"/>
        <v>Quarter!AA114</v>
      </c>
      <c r="AC5" s="6" t="str">
        <f t="shared" si="3"/>
        <v>Quarter!AB114</v>
      </c>
      <c r="AD5" s="6" t="str">
        <f t="shared" si="3"/>
        <v>Quarter!AC114</v>
      </c>
      <c r="AE5" s="6" t="str">
        <f t="shared" si="3"/>
        <v>Quarter!AD114</v>
      </c>
      <c r="AF5" s="6" t="str">
        <f aca="true" t="shared" si="4" ref="AF5:AO7">$C$3&amp;AF$4&amp;$A5</f>
        <v>Quarter!AE114</v>
      </c>
      <c r="AG5" s="6" t="str">
        <f t="shared" si="4"/>
        <v>Quarter!AF114</v>
      </c>
      <c r="AH5" s="6" t="str">
        <f t="shared" si="4"/>
        <v>Quarter!AG114</v>
      </c>
      <c r="AI5" s="6" t="str">
        <f t="shared" si="4"/>
        <v>Quarter!AH114</v>
      </c>
      <c r="AJ5" s="6" t="str">
        <f t="shared" si="4"/>
        <v>Quarter!AI114</v>
      </c>
      <c r="AK5" s="6" t="str">
        <f t="shared" si="4"/>
        <v>Quarter!AJ114</v>
      </c>
      <c r="AL5" s="6" t="str">
        <f t="shared" si="4"/>
        <v>Quarter!AK114</v>
      </c>
      <c r="AM5" s="6" t="str">
        <f t="shared" si="4"/>
        <v>Quarter!AL114</v>
      </c>
      <c r="AN5" s="6" t="str">
        <f t="shared" si="4"/>
        <v>Quarter!AM114</v>
      </c>
      <c r="AO5" s="6" t="str">
        <f t="shared" si="4"/>
        <v>Quarter!AN114</v>
      </c>
      <c r="AP5" s="6" t="str">
        <f aca="true" t="shared" si="5" ref="AP5:AX7">$C$3&amp;AP$4&amp;$A5</f>
        <v>Quarter!ao114</v>
      </c>
      <c r="AQ5" s="6" t="str">
        <f t="shared" si="5"/>
        <v>Quarter!AP114</v>
      </c>
      <c r="AR5" s="6" t="str">
        <f t="shared" si="5"/>
        <v>Quarter!AQ114</v>
      </c>
      <c r="AS5" s="6" t="str">
        <f t="shared" si="5"/>
        <v>Quarter!AR114</v>
      </c>
      <c r="AT5" s="6" t="str">
        <f t="shared" si="5"/>
        <v>Quarter!AS114</v>
      </c>
      <c r="AU5" s="6" t="str">
        <f t="shared" si="5"/>
        <v>Quarter!AT114</v>
      </c>
      <c r="AV5" s="6" t="str">
        <f t="shared" si="5"/>
        <v>Quarter!Au114</v>
      </c>
      <c r="AW5" s="6" t="str">
        <f t="shared" si="5"/>
        <v>Quarter!AV114</v>
      </c>
      <c r="AX5" s="6" t="str">
        <f t="shared" si="5"/>
        <v>Quarter!AW114</v>
      </c>
      <c r="AY5" s="1"/>
      <c r="AZ5" s="1"/>
    </row>
    <row r="6" spans="1:52" ht="12.75">
      <c r="A6" s="1">
        <f t="shared" si="0"/>
        <v>115</v>
      </c>
      <c r="B6" s="6" t="str">
        <f t="shared" si="1"/>
        <v>Quarter!A115</v>
      </c>
      <c r="C6" s="6" t="str">
        <f t="shared" si="1"/>
        <v>Quarter!B115</v>
      </c>
      <c r="D6" s="6" t="str">
        <f t="shared" si="1"/>
        <v>Quarter!C115</v>
      </c>
      <c r="E6" s="6" t="str">
        <f t="shared" si="1"/>
        <v>Quarter!D115</v>
      </c>
      <c r="F6" s="6" t="str">
        <f t="shared" si="1"/>
        <v>Quarter!E115</v>
      </c>
      <c r="G6" s="6" t="str">
        <f t="shared" si="1"/>
        <v>Quarter!F115</v>
      </c>
      <c r="H6" s="6" t="str">
        <f t="shared" si="1"/>
        <v>Quarter!G115</v>
      </c>
      <c r="I6" s="6" t="str">
        <f t="shared" si="1"/>
        <v>Quarter!H115</v>
      </c>
      <c r="J6" s="6" t="str">
        <f t="shared" si="1"/>
        <v>Quarter!I115</v>
      </c>
      <c r="K6" s="6" t="str">
        <f t="shared" si="1"/>
        <v>Quarter!J115</v>
      </c>
      <c r="L6" s="6" t="str">
        <f t="shared" si="2"/>
        <v>Quarter!K115</v>
      </c>
      <c r="M6" s="6" t="str">
        <f t="shared" si="2"/>
        <v>Quarter!L115</v>
      </c>
      <c r="N6" s="6" t="str">
        <f t="shared" si="2"/>
        <v>Quarter!M115</v>
      </c>
      <c r="O6" s="12" t="str">
        <f t="shared" si="2"/>
        <v>Quarter!N115</v>
      </c>
      <c r="P6" s="6" t="str">
        <f t="shared" si="2"/>
        <v>Quarter!O115</v>
      </c>
      <c r="Q6" s="6" t="str">
        <f t="shared" si="2"/>
        <v>Quarter!P115</v>
      </c>
      <c r="R6" s="6" t="str">
        <f t="shared" si="2"/>
        <v>Quarter!Q115</v>
      </c>
      <c r="S6" s="6" t="str">
        <f t="shared" si="2"/>
        <v>Quarter!R115</v>
      </c>
      <c r="T6" s="6" t="str">
        <f t="shared" si="2"/>
        <v>Quarter!S115</v>
      </c>
      <c r="U6" s="6" t="str">
        <f t="shared" si="2"/>
        <v>Quarter!T115</v>
      </c>
      <c r="V6" s="6" t="str">
        <f t="shared" si="3"/>
        <v>Quarter!U115</v>
      </c>
      <c r="W6" s="6" t="str">
        <f t="shared" si="3"/>
        <v>Quarter!V115</v>
      </c>
      <c r="X6" s="6" t="str">
        <f t="shared" si="3"/>
        <v>Quarter!W115</v>
      </c>
      <c r="Y6" s="6" t="str">
        <f t="shared" si="3"/>
        <v>Quarter!X115</v>
      </c>
      <c r="Z6" s="6" t="str">
        <f t="shared" si="3"/>
        <v>Quarter!Y115</v>
      </c>
      <c r="AA6" s="6" t="str">
        <f t="shared" si="3"/>
        <v>Quarter!Z115</v>
      </c>
      <c r="AB6" s="6" t="str">
        <f t="shared" si="3"/>
        <v>Quarter!AA115</v>
      </c>
      <c r="AC6" s="6" t="str">
        <f t="shared" si="3"/>
        <v>Quarter!AB115</v>
      </c>
      <c r="AD6" s="6" t="str">
        <f t="shared" si="3"/>
        <v>Quarter!AC115</v>
      </c>
      <c r="AE6" s="6" t="str">
        <f t="shared" si="3"/>
        <v>Quarter!AD115</v>
      </c>
      <c r="AF6" s="6" t="str">
        <f t="shared" si="4"/>
        <v>Quarter!AE115</v>
      </c>
      <c r="AG6" s="6" t="str">
        <f t="shared" si="4"/>
        <v>Quarter!AF115</v>
      </c>
      <c r="AH6" s="6" t="str">
        <f t="shared" si="4"/>
        <v>Quarter!AG115</v>
      </c>
      <c r="AI6" s="6" t="str">
        <f t="shared" si="4"/>
        <v>Quarter!AH115</v>
      </c>
      <c r="AJ6" s="6" t="str">
        <f t="shared" si="4"/>
        <v>Quarter!AI115</v>
      </c>
      <c r="AK6" s="6" t="str">
        <f t="shared" si="4"/>
        <v>Quarter!AJ115</v>
      </c>
      <c r="AL6" s="6" t="str">
        <f t="shared" si="4"/>
        <v>Quarter!AK115</v>
      </c>
      <c r="AM6" s="6" t="str">
        <f t="shared" si="4"/>
        <v>Quarter!AL115</v>
      </c>
      <c r="AN6" s="6" t="str">
        <f t="shared" si="4"/>
        <v>Quarter!AM115</v>
      </c>
      <c r="AO6" s="6" t="str">
        <f t="shared" si="4"/>
        <v>Quarter!AN115</v>
      </c>
      <c r="AP6" s="6" t="str">
        <f t="shared" si="5"/>
        <v>Quarter!ao115</v>
      </c>
      <c r="AQ6" s="6" t="str">
        <f t="shared" si="5"/>
        <v>Quarter!AP115</v>
      </c>
      <c r="AR6" s="6" t="str">
        <f t="shared" si="5"/>
        <v>Quarter!AQ115</v>
      </c>
      <c r="AS6" s="6" t="str">
        <f t="shared" si="5"/>
        <v>Quarter!AR115</v>
      </c>
      <c r="AT6" s="6" t="str">
        <f t="shared" si="5"/>
        <v>Quarter!AS115</v>
      </c>
      <c r="AU6" s="6" t="str">
        <f t="shared" si="5"/>
        <v>Quarter!AT115</v>
      </c>
      <c r="AV6" s="6" t="str">
        <f t="shared" si="5"/>
        <v>Quarter!Au115</v>
      </c>
      <c r="AW6" s="6" t="str">
        <f t="shared" si="5"/>
        <v>Quarter!AV115</v>
      </c>
      <c r="AX6" s="6" t="str">
        <f t="shared" si="5"/>
        <v>Quarter!AW115</v>
      </c>
      <c r="AY6" s="1"/>
      <c r="AZ6" s="1"/>
    </row>
    <row r="7" spans="1:52" ht="12.75">
      <c r="A7" s="1">
        <f t="shared" si="0"/>
        <v>116</v>
      </c>
      <c r="B7" s="6" t="str">
        <f t="shared" si="1"/>
        <v>Quarter!A116</v>
      </c>
      <c r="C7" s="6" t="str">
        <f t="shared" si="1"/>
        <v>Quarter!B116</v>
      </c>
      <c r="D7" s="6" t="str">
        <f t="shared" si="1"/>
        <v>Quarter!C116</v>
      </c>
      <c r="E7" s="6" t="str">
        <f t="shared" si="1"/>
        <v>Quarter!D116</v>
      </c>
      <c r="F7" s="6" t="str">
        <f t="shared" si="1"/>
        <v>Quarter!E116</v>
      </c>
      <c r="G7" s="6" t="str">
        <f t="shared" si="1"/>
        <v>Quarter!F116</v>
      </c>
      <c r="H7" s="6" t="str">
        <f t="shared" si="1"/>
        <v>Quarter!G116</v>
      </c>
      <c r="I7" s="6" t="str">
        <f t="shared" si="1"/>
        <v>Quarter!H116</v>
      </c>
      <c r="J7" s="6" t="str">
        <f t="shared" si="1"/>
        <v>Quarter!I116</v>
      </c>
      <c r="K7" s="6" t="str">
        <f t="shared" si="1"/>
        <v>Quarter!J116</v>
      </c>
      <c r="L7" s="6" t="str">
        <f t="shared" si="2"/>
        <v>Quarter!K116</v>
      </c>
      <c r="M7" s="6" t="str">
        <f t="shared" si="2"/>
        <v>Quarter!L116</v>
      </c>
      <c r="N7" s="6" t="str">
        <f t="shared" si="2"/>
        <v>Quarter!M116</v>
      </c>
      <c r="O7" s="12" t="str">
        <f t="shared" si="2"/>
        <v>Quarter!N116</v>
      </c>
      <c r="P7" s="6" t="str">
        <f t="shared" si="2"/>
        <v>Quarter!O116</v>
      </c>
      <c r="Q7" s="6" t="str">
        <f t="shared" si="2"/>
        <v>Quarter!P116</v>
      </c>
      <c r="R7" s="6" t="str">
        <f t="shared" si="2"/>
        <v>Quarter!Q116</v>
      </c>
      <c r="S7" s="6" t="str">
        <f t="shared" si="2"/>
        <v>Quarter!R116</v>
      </c>
      <c r="T7" s="6" t="str">
        <f t="shared" si="2"/>
        <v>Quarter!S116</v>
      </c>
      <c r="U7" s="6" t="str">
        <f t="shared" si="2"/>
        <v>Quarter!T116</v>
      </c>
      <c r="V7" s="6" t="str">
        <f t="shared" si="3"/>
        <v>Quarter!U116</v>
      </c>
      <c r="W7" s="6" t="str">
        <f t="shared" si="3"/>
        <v>Quarter!V116</v>
      </c>
      <c r="X7" s="6" t="str">
        <f t="shared" si="3"/>
        <v>Quarter!W116</v>
      </c>
      <c r="Y7" s="6" t="str">
        <f t="shared" si="3"/>
        <v>Quarter!X116</v>
      </c>
      <c r="Z7" s="6" t="str">
        <f t="shared" si="3"/>
        <v>Quarter!Y116</v>
      </c>
      <c r="AA7" s="6" t="str">
        <f t="shared" si="3"/>
        <v>Quarter!Z116</v>
      </c>
      <c r="AB7" s="6" t="str">
        <f t="shared" si="3"/>
        <v>Quarter!AA116</v>
      </c>
      <c r="AC7" s="6" t="str">
        <f t="shared" si="3"/>
        <v>Quarter!AB116</v>
      </c>
      <c r="AD7" s="6" t="str">
        <f t="shared" si="3"/>
        <v>Quarter!AC116</v>
      </c>
      <c r="AE7" s="6" t="str">
        <f t="shared" si="3"/>
        <v>Quarter!AD116</v>
      </c>
      <c r="AF7" s="6" t="str">
        <f t="shared" si="4"/>
        <v>Quarter!AE116</v>
      </c>
      <c r="AG7" s="6" t="str">
        <f t="shared" si="4"/>
        <v>Quarter!AF116</v>
      </c>
      <c r="AH7" s="6" t="str">
        <f t="shared" si="4"/>
        <v>Quarter!AG116</v>
      </c>
      <c r="AI7" s="6" t="str">
        <f t="shared" si="4"/>
        <v>Quarter!AH116</v>
      </c>
      <c r="AJ7" s="6" t="str">
        <f t="shared" si="4"/>
        <v>Quarter!AI116</v>
      </c>
      <c r="AK7" s="6" t="str">
        <f t="shared" si="4"/>
        <v>Quarter!AJ116</v>
      </c>
      <c r="AL7" s="6" t="str">
        <f t="shared" si="4"/>
        <v>Quarter!AK116</v>
      </c>
      <c r="AM7" s="6" t="str">
        <f t="shared" si="4"/>
        <v>Quarter!AL116</v>
      </c>
      <c r="AN7" s="6" t="str">
        <f t="shared" si="4"/>
        <v>Quarter!AM116</v>
      </c>
      <c r="AO7" s="6" t="str">
        <f t="shared" si="4"/>
        <v>Quarter!AN116</v>
      </c>
      <c r="AP7" s="6" t="str">
        <f t="shared" si="5"/>
        <v>Quarter!ao116</v>
      </c>
      <c r="AQ7" s="6" t="str">
        <f t="shared" si="5"/>
        <v>Quarter!AP116</v>
      </c>
      <c r="AR7" s="6" t="str">
        <f t="shared" si="5"/>
        <v>Quarter!AQ116</v>
      </c>
      <c r="AS7" s="6" t="str">
        <f t="shared" si="5"/>
        <v>Quarter!AR116</v>
      </c>
      <c r="AT7" s="6" t="str">
        <f t="shared" si="5"/>
        <v>Quarter!AS116</v>
      </c>
      <c r="AU7" s="6" t="str">
        <f t="shared" si="5"/>
        <v>Quarter!AT116</v>
      </c>
      <c r="AV7" s="6" t="str">
        <f t="shared" si="5"/>
        <v>Quarter!Au116</v>
      </c>
      <c r="AW7" s="6" t="str">
        <f t="shared" si="5"/>
        <v>Quarter!AV116</v>
      </c>
      <c r="AX7" s="6" t="str">
        <f t="shared" si="5"/>
        <v>Quarter!AW116</v>
      </c>
      <c r="AY7" s="1"/>
      <c r="AZ7" s="1"/>
    </row>
    <row r="8" spans="1:52" ht="12.75">
      <c r="A8" s="1">
        <f t="shared" si="0"/>
        <v>117</v>
      </c>
      <c r="B8" s="6" t="str">
        <f aca="true" t="shared" si="6" ref="B8:G18">$C$3&amp;B$4&amp;$A8</f>
        <v>Quarter!A117</v>
      </c>
      <c r="C8" s="6" t="str">
        <f t="shared" si="6"/>
        <v>Quarter!B117</v>
      </c>
      <c r="D8" s="6" t="str">
        <f t="shared" si="6"/>
        <v>Quarter!C117</v>
      </c>
      <c r="E8" s="6" t="str">
        <f t="shared" si="6"/>
        <v>Quarter!D117</v>
      </c>
      <c r="F8" s="6" t="str">
        <f t="shared" si="6"/>
        <v>Quarter!E117</v>
      </c>
      <c r="G8" s="6" t="str">
        <f t="shared" si="6"/>
        <v>Quarter!F117</v>
      </c>
      <c r="H8" s="6"/>
      <c r="I8" s="6" t="str">
        <f aca="true" t="shared" si="7" ref="I8:I18">$C$3&amp;I$4&amp;$A8</f>
        <v>Quarter!H117</v>
      </c>
      <c r="J8" s="6"/>
      <c r="K8" s="6" t="str">
        <f aca="true" t="shared" si="8" ref="K8:P18">$C$3&amp;K$4&amp;$A8</f>
        <v>Quarter!J117</v>
      </c>
      <c r="L8" s="6" t="str">
        <f t="shared" si="8"/>
        <v>Quarter!K117</v>
      </c>
      <c r="M8" s="6" t="str">
        <f t="shared" si="8"/>
        <v>Quarter!L117</v>
      </c>
      <c r="N8" s="6" t="str">
        <f t="shared" si="8"/>
        <v>Quarter!M117</v>
      </c>
      <c r="O8" s="12" t="str">
        <f t="shared" si="8"/>
        <v>Quarter!N117</v>
      </c>
      <c r="P8" s="6" t="str">
        <f t="shared" si="8"/>
        <v>Quarter!O117</v>
      </c>
      <c r="Q8" s="6"/>
      <c r="R8" s="6" t="str">
        <f aca="true" t="shared" si="9" ref="R8:R18">$C$3&amp;R$4&amp;$A8</f>
        <v>Quarter!Q117</v>
      </c>
      <c r="S8" s="6"/>
      <c r="T8" s="6" t="str">
        <f aca="true" t="shared" si="10" ref="T8:W18">$C$3&amp;T$4&amp;$A8</f>
        <v>Quarter!S117</v>
      </c>
      <c r="U8" s="6" t="str">
        <f t="shared" si="10"/>
        <v>Quarter!T117</v>
      </c>
      <c r="V8" s="6" t="str">
        <f t="shared" si="10"/>
        <v>Quarter!U117</v>
      </c>
      <c r="W8" s="6" t="str">
        <f t="shared" si="10"/>
        <v>Quarter!V117</v>
      </c>
      <c r="X8" s="6"/>
      <c r="Y8" s="6" t="str">
        <f aca="true" t="shared" si="11" ref="Y8:Y18">$C$3&amp;Y$4&amp;$A8</f>
        <v>Quarter!X117</v>
      </c>
      <c r="Z8" s="6"/>
      <c r="AA8" s="6" t="str">
        <f aca="true" t="shared" si="12" ref="AA8:AJ18">$C$3&amp;AA$4&amp;$A8</f>
        <v>Quarter!Z117</v>
      </c>
      <c r="AB8" s="6" t="str">
        <f t="shared" si="12"/>
        <v>Quarter!AA117</v>
      </c>
      <c r="AC8" s="6" t="str">
        <f t="shared" si="12"/>
        <v>Quarter!AB117</v>
      </c>
      <c r="AD8" s="6" t="str">
        <f t="shared" si="12"/>
        <v>Quarter!AC117</v>
      </c>
      <c r="AE8" s="6" t="str">
        <f t="shared" si="12"/>
        <v>Quarter!AD117</v>
      </c>
      <c r="AF8" s="6" t="str">
        <f t="shared" si="12"/>
        <v>Quarter!AE117</v>
      </c>
      <c r="AG8" s="6" t="str">
        <f t="shared" si="12"/>
        <v>Quarter!AF117</v>
      </c>
      <c r="AH8" s="6" t="str">
        <f t="shared" si="12"/>
        <v>Quarter!AG117</v>
      </c>
      <c r="AI8" s="6" t="str">
        <f t="shared" si="12"/>
        <v>Quarter!AH117</v>
      </c>
      <c r="AJ8" s="6" t="str">
        <f t="shared" si="12"/>
        <v>Quarter!AI117</v>
      </c>
      <c r="AK8" s="6" t="str">
        <f aca="true" t="shared" si="13" ref="AK8:AT18">$C$3&amp;AK$4&amp;$A8</f>
        <v>Quarter!AJ117</v>
      </c>
      <c r="AL8" s="6" t="str">
        <f t="shared" si="13"/>
        <v>Quarter!AK117</v>
      </c>
      <c r="AM8" s="6" t="str">
        <f t="shared" si="13"/>
        <v>Quarter!AL117</v>
      </c>
      <c r="AN8" s="6" t="str">
        <f t="shared" si="13"/>
        <v>Quarter!AM117</v>
      </c>
      <c r="AO8" s="6" t="str">
        <f t="shared" si="13"/>
        <v>Quarter!AN117</v>
      </c>
      <c r="AP8" s="6" t="str">
        <f t="shared" si="13"/>
        <v>Quarter!ao117</v>
      </c>
      <c r="AQ8" s="6" t="str">
        <f t="shared" si="13"/>
        <v>Quarter!AP117</v>
      </c>
      <c r="AR8" s="6" t="str">
        <f t="shared" si="13"/>
        <v>Quarter!AQ117</v>
      </c>
      <c r="AS8" s="6" t="str">
        <f t="shared" si="13"/>
        <v>Quarter!AR117</v>
      </c>
      <c r="AT8" s="6" t="str">
        <f t="shared" si="13"/>
        <v>Quarter!AS117</v>
      </c>
      <c r="AU8" s="6"/>
      <c r="AV8" s="6"/>
      <c r="AW8" s="6"/>
      <c r="AX8" s="6"/>
      <c r="AY8" s="1"/>
      <c r="AZ8" s="1"/>
    </row>
    <row r="9" spans="1:52" ht="12.75">
      <c r="A9" s="1">
        <f t="shared" si="0"/>
        <v>118</v>
      </c>
      <c r="B9" s="6" t="str">
        <f t="shared" si="6"/>
        <v>Quarter!A118</v>
      </c>
      <c r="C9" s="6" t="str">
        <f t="shared" si="6"/>
        <v>Quarter!B118</v>
      </c>
      <c r="D9" s="6" t="str">
        <f t="shared" si="6"/>
        <v>Quarter!C118</v>
      </c>
      <c r="E9" s="6" t="str">
        <f t="shared" si="6"/>
        <v>Quarter!D118</v>
      </c>
      <c r="F9" s="6" t="str">
        <f t="shared" si="6"/>
        <v>Quarter!E118</v>
      </c>
      <c r="G9" s="6" t="str">
        <f t="shared" si="6"/>
        <v>Quarter!F118</v>
      </c>
      <c r="H9" s="6" t="str">
        <f aca="true" t="shared" si="14" ref="H9:H18">$C$3&amp;H$4&amp;$A9</f>
        <v>Quarter!G118</v>
      </c>
      <c r="I9" s="6" t="str">
        <f t="shared" si="7"/>
        <v>Quarter!H118</v>
      </c>
      <c r="J9" s="6" t="str">
        <f aca="true" t="shared" si="15" ref="J9:J18">$C$3&amp;J$4&amp;$A9</f>
        <v>Quarter!I118</v>
      </c>
      <c r="K9" s="6" t="str">
        <f t="shared" si="8"/>
        <v>Quarter!J118</v>
      </c>
      <c r="L9" s="6" t="str">
        <f t="shared" si="8"/>
        <v>Quarter!K118</v>
      </c>
      <c r="M9" s="6" t="str">
        <f t="shared" si="8"/>
        <v>Quarter!L118</v>
      </c>
      <c r="N9" s="6" t="str">
        <f t="shared" si="8"/>
        <v>Quarter!M118</v>
      </c>
      <c r="O9" s="12" t="str">
        <f t="shared" si="8"/>
        <v>Quarter!N118</v>
      </c>
      <c r="P9" s="6" t="str">
        <f t="shared" si="8"/>
        <v>Quarter!O118</v>
      </c>
      <c r="Q9" s="6" t="str">
        <f aca="true" t="shared" si="16" ref="Q9:Q18">$C$3&amp;Q$4&amp;$A9</f>
        <v>Quarter!P118</v>
      </c>
      <c r="R9" s="6" t="str">
        <f t="shared" si="9"/>
        <v>Quarter!Q118</v>
      </c>
      <c r="S9" s="6" t="str">
        <f aca="true" t="shared" si="17" ref="S9:S18">$C$3&amp;S$4&amp;$A9</f>
        <v>Quarter!R118</v>
      </c>
      <c r="T9" s="6" t="str">
        <f t="shared" si="10"/>
        <v>Quarter!S118</v>
      </c>
      <c r="U9" s="6" t="str">
        <f t="shared" si="10"/>
        <v>Quarter!T118</v>
      </c>
      <c r="V9" s="6" t="str">
        <f t="shared" si="10"/>
        <v>Quarter!U118</v>
      </c>
      <c r="W9" s="6" t="str">
        <f t="shared" si="10"/>
        <v>Quarter!V118</v>
      </c>
      <c r="X9" s="6" t="str">
        <f aca="true" t="shared" si="18" ref="X9:X18">$C$3&amp;X$4&amp;$A9</f>
        <v>Quarter!W118</v>
      </c>
      <c r="Y9" s="6" t="str">
        <f t="shared" si="11"/>
        <v>Quarter!X118</v>
      </c>
      <c r="Z9" s="6" t="str">
        <f aca="true" t="shared" si="19" ref="Z9:Z18">$C$3&amp;Z$4&amp;$A9</f>
        <v>Quarter!Y118</v>
      </c>
      <c r="AA9" s="6" t="str">
        <f t="shared" si="12"/>
        <v>Quarter!Z118</v>
      </c>
      <c r="AB9" s="6" t="str">
        <f t="shared" si="12"/>
        <v>Quarter!AA118</v>
      </c>
      <c r="AC9" s="6" t="str">
        <f t="shared" si="12"/>
        <v>Quarter!AB118</v>
      </c>
      <c r="AD9" s="6" t="str">
        <f t="shared" si="12"/>
        <v>Quarter!AC118</v>
      </c>
      <c r="AE9" s="6" t="str">
        <f t="shared" si="12"/>
        <v>Quarter!AD118</v>
      </c>
      <c r="AF9" s="6" t="str">
        <f t="shared" si="12"/>
        <v>Quarter!AE118</v>
      </c>
      <c r="AG9" s="6" t="str">
        <f t="shared" si="12"/>
        <v>Quarter!AF118</v>
      </c>
      <c r="AH9" s="6" t="str">
        <f t="shared" si="12"/>
        <v>Quarter!AG118</v>
      </c>
      <c r="AI9" s="6" t="str">
        <f t="shared" si="12"/>
        <v>Quarter!AH118</v>
      </c>
      <c r="AJ9" s="6" t="str">
        <f t="shared" si="12"/>
        <v>Quarter!AI118</v>
      </c>
      <c r="AK9" s="6" t="str">
        <f t="shared" si="13"/>
        <v>Quarter!AJ118</v>
      </c>
      <c r="AL9" s="6" t="str">
        <f t="shared" si="13"/>
        <v>Quarter!AK118</v>
      </c>
      <c r="AM9" s="6" t="str">
        <f t="shared" si="13"/>
        <v>Quarter!AL118</v>
      </c>
      <c r="AN9" s="6" t="str">
        <f t="shared" si="13"/>
        <v>Quarter!AM118</v>
      </c>
      <c r="AO9" s="6" t="str">
        <f t="shared" si="13"/>
        <v>Quarter!AN118</v>
      </c>
      <c r="AP9" s="6" t="str">
        <f t="shared" si="13"/>
        <v>Quarter!ao118</v>
      </c>
      <c r="AQ9" s="6" t="str">
        <f t="shared" si="13"/>
        <v>Quarter!AP118</v>
      </c>
      <c r="AR9" s="6" t="str">
        <f t="shared" si="13"/>
        <v>Quarter!AQ118</v>
      </c>
      <c r="AS9" s="6" t="str">
        <f t="shared" si="13"/>
        <v>Quarter!AR118</v>
      </c>
      <c r="AT9" s="6" t="str">
        <f t="shared" si="13"/>
        <v>Quarter!AS118</v>
      </c>
      <c r="AU9" s="6" t="str">
        <f aca="true" t="shared" si="20" ref="AU9:AX18">$C$3&amp;AU$4&amp;$A9</f>
        <v>Quarter!AT118</v>
      </c>
      <c r="AV9" s="6" t="str">
        <f t="shared" si="20"/>
        <v>Quarter!Au118</v>
      </c>
      <c r="AW9" s="6" t="str">
        <f t="shared" si="20"/>
        <v>Quarter!AV118</v>
      </c>
      <c r="AX9" s="6" t="str">
        <f t="shared" si="20"/>
        <v>Quarter!AW118</v>
      </c>
      <c r="AY9" s="1"/>
      <c r="AZ9" s="1"/>
    </row>
    <row r="10" spans="1:52" ht="12.75">
      <c r="A10" s="1">
        <f t="shared" si="0"/>
        <v>119</v>
      </c>
      <c r="B10" s="6" t="str">
        <f t="shared" si="6"/>
        <v>Quarter!A119</v>
      </c>
      <c r="C10" s="6" t="str">
        <f t="shared" si="6"/>
        <v>Quarter!B119</v>
      </c>
      <c r="D10" s="6" t="str">
        <f t="shared" si="6"/>
        <v>Quarter!C119</v>
      </c>
      <c r="E10" s="6" t="str">
        <f t="shared" si="6"/>
        <v>Quarter!D119</v>
      </c>
      <c r="F10" s="6" t="str">
        <f t="shared" si="6"/>
        <v>Quarter!E119</v>
      </c>
      <c r="G10" s="6" t="str">
        <f t="shared" si="6"/>
        <v>Quarter!F119</v>
      </c>
      <c r="H10" s="6" t="str">
        <f t="shared" si="14"/>
        <v>Quarter!G119</v>
      </c>
      <c r="I10" s="6" t="str">
        <f t="shared" si="7"/>
        <v>Quarter!H119</v>
      </c>
      <c r="J10" s="6" t="str">
        <f t="shared" si="15"/>
        <v>Quarter!I119</v>
      </c>
      <c r="K10" s="6" t="str">
        <f t="shared" si="8"/>
        <v>Quarter!J119</v>
      </c>
      <c r="L10" s="6" t="str">
        <f t="shared" si="8"/>
        <v>Quarter!K119</v>
      </c>
      <c r="M10" s="6" t="str">
        <f t="shared" si="8"/>
        <v>Quarter!L119</v>
      </c>
      <c r="N10" s="6" t="str">
        <f t="shared" si="8"/>
        <v>Quarter!M119</v>
      </c>
      <c r="O10" s="12" t="str">
        <f t="shared" si="8"/>
        <v>Quarter!N119</v>
      </c>
      <c r="P10" s="6" t="str">
        <f t="shared" si="8"/>
        <v>Quarter!O119</v>
      </c>
      <c r="Q10" s="6" t="str">
        <f t="shared" si="16"/>
        <v>Quarter!P119</v>
      </c>
      <c r="R10" s="6" t="str">
        <f t="shared" si="9"/>
        <v>Quarter!Q119</v>
      </c>
      <c r="S10" s="6" t="str">
        <f t="shared" si="17"/>
        <v>Quarter!R119</v>
      </c>
      <c r="T10" s="6" t="str">
        <f t="shared" si="10"/>
        <v>Quarter!S119</v>
      </c>
      <c r="U10" s="6" t="str">
        <f t="shared" si="10"/>
        <v>Quarter!T119</v>
      </c>
      <c r="V10" s="6" t="str">
        <f t="shared" si="10"/>
        <v>Quarter!U119</v>
      </c>
      <c r="W10" s="6" t="str">
        <f t="shared" si="10"/>
        <v>Quarter!V119</v>
      </c>
      <c r="X10" s="6" t="str">
        <f t="shared" si="18"/>
        <v>Quarter!W119</v>
      </c>
      <c r="Y10" s="6" t="str">
        <f t="shared" si="11"/>
        <v>Quarter!X119</v>
      </c>
      <c r="Z10" s="6" t="str">
        <f t="shared" si="19"/>
        <v>Quarter!Y119</v>
      </c>
      <c r="AA10" s="6" t="str">
        <f t="shared" si="12"/>
        <v>Quarter!Z119</v>
      </c>
      <c r="AB10" s="6" t="str">
        <f t="shared" si="12"/>
        <v>Quarter!AA119</v>
      </c>
      <c r="AC10" s="6" t="str">
        <f t="shared" si="12"/>
        <v>Quarter!AB119</v>
      </c>
      <c r="AD10" s="6" t="str">
        <f t="shared" si="12"/>
        <v>Quarter!AC119</v>
      </c>
      <c r="AE10" s="6" t="str">
        <f t="shared" si="12"/>
        <v>Quarter!AD119</v>
      </c>
      <c r="AF10" s="6" t="str">
        <f t="shared" si="12"/>
        <v>Quarter!AE119</v>
      </c>
      <c r="AG10" s="6" t="str">
        <f t="shared" si="12"/>
        <v>Quarter!AF119</v>
      </c>
      <c r="AH10" s="6" t="str">
        <f t="shared" si="12"/>
        <v>Quarter!AG119</v>
      </c>
      <c r="AI10" s="6" t="str">
        <f t="shared" si="12"/>
        <v>Quarter!AH119</v>
      </c>
      <c r="AJ10" s="6" t="str">
        <f t="shared" si="12"/>
        <v>Quarter!AI119</v>
      </c>
      <c r="AK10" s="6" t="str">
        <f t="shared" si="13"/>
        <v>Quarter!AJ119</v>
      </c>
      <c r="AL10" s="6" t="str">
        <f t="shared" si="13"/>
        <v>Quarter!AK119</v>
      </c>
      <c r="AM10" s="6" t="str">
        <f t="shared" si="13"/>
        <v>Quarter!AL119</v>
      </c>
      <c r="AN10" s="6" t="str">
        <f t="shared" si="13"/>
        <v>Quarter!AM119</v>
      </c>
      <c r="AO10" s="6" t="str">
        <f t="shared" si="13"/>
        <v>Quarter!AN119</v>
      </c>
      <c r="AP10" s="6" t="str">
        <f t="shared" si="13"/>
        <v>Quarter!ao119</v>
      </c>
      <c r="AQ10" s="6" t="str">
        <f t="shared" si="13"/>
        <v>Quarter!AP119</v>
      </c>
      <c r="AR10" s="6" t="str">
        <f t="shared" si="13"/>
        <v>Quarter!AQ119</v>
      </c>
      <c r="AS10" s="6" t="str">
        <f t="shared" si="13"/>
        <v>Quarter!AR119</v>
      </c>
      <c r="AT10" s="6" t="str">
        <f t="shared" si="13"/>
        <v>Quarter!AS119</v>
      </c>
      <c r="AU10" s="6" t="str">
        <f t="shared" si="20"/>
        <v>Quarter!AT119</v>
      </c>
      <c r="AV10" s="6" t="str">
        <f t="shared" si="20"/>
        <v>Quarter!Au119</v>
      </c>
      <c r="AW10" s="6" t="str">
        <f t="shared" si="20"/>
        <v>Quarter!AV119</v>
      </c>
      <c r="AX10" s="6" t="str">
        <f t="shared" si="20"/>
        <v>Quarter!AW119</v>
      </c>
      <c r="AY10" s="1"/>
      <c r="AZ10" s="1"/>
    </row>
    <row r="11" spans="1:52" ht="12.75">
      <c r="A11" s="1">
        <f t="shared" si="0"/>
        <v>120</v>
      </c>
      <c r="B11" s="6" t="str">
        <f t="shared" si="6"/>
        <v>Quarter!A120</v>
      </c>
      <c r="C11" s="6" t="str">
        <f t="shared" si="6"/>
        <v>Quarter!B120</v>
      </c>
      <c r="D11" s="6" t="str">
        <f t="shared" si="6"/>
        <v>Quarter!C120</v>
      </c>
      <c r="E11" s="6" t="str">
        <f t="shared" si="6"/>
        <v>Quarter!D120</v>
      </c>
      <c r="F11" s="6" t="str">
        <f t="shared" si="6"/>
        <v>Quarter!E120</v>
      </c>
      <c r="G11" s="6" t="str">
        <f t="shared" si="6"/>
        <v>Quarter!F120</v>
      </c>
      <c r="H11" s="6" t="str">
        <f t="shared" si="14"/>
        <v>Quarter!G120</v>
      </c>
      <c r="I11" s="6" t="str">
        <f t="shared" si="7"/>
        <v>Quarter!H120</v>
      </c>
      <c r="J11" s="6" t="str">
        <f t="shared" si="15"/>
        <v>Quarter!I120</v>
      </c>
      <c r="K11" s="6" t="str">
        <f t="shared" si="8"/>
        <v>Quarter!J120</v>
      </c>
      <c r="L11" s="6" t="str">
        <f t="shared" si="8"/>
        <v>Quarter!K120</v>
      </c>
      <c r="M11" s="6" t="str">
        <f t="shared" si="8"/>
        <v>Quarter!L120</v>
      </c>
      <c r="N11" s="6" t="str">
        <f t="shared" si="8"/>
        <v>Quarter!M120</v>
      </c>
      <c r="O11" s="12" t="str">
        <f t="shared" si="8"/>
        <v>Quarter!N120</v>
      </c>
      <c r="P11" s="6" t="str">
        <f t="shared" si="8"/>
        <v>Quarter!O120</v>
      </c>
      <c r="Q11" s="6" t="str">
        <f t="shared" si="16"/>
        <v>Quarter!P120</v>
      </c>
      <c r="R11" s="6" t="str">
        <f t="shared" si="9"/>
        <v>Quarter!Q120</v>
      </c>
      <c r="S11" s="6" t="str">
        <f t="shared" si="17"/>
        <v>Quarter!R120</v>
      </c>
      <c r="T11" s="6" t="str">
        <f t="shared" si="10"/>
        <v>Quarter!S120</v>
      </c>
      <c r="U11" s="6" t="str">
        <f t="shared" si="10"/>
        <v>Quarter!T120</v>
      </c>
      <c r="V11" s="6" t="str">
        <f t="shared" si="10"/>
        <v>Quarter!U120</v>
      </c>
      <c r="W11" s="6" t="str">
        <f t="shared" si="10"/>
        <v>Quarter!V120</v>
      </c>
      <c r="X11" s="6" t="str">
        <f t="shared" si="18"/>
        <v>Quarter!W120</v>
      </c>
      <c r="Y11" s="6" t="str">
        <f t="shared" si="11"/>
        <v>Quarter!X120</v>
      </c>
      <c r="Z11" s="6" t="str">
        <f t="shared" si="19"/>
        <v>Quarter!Y120</v>
      </c>
      <c r="AA11" s="6" t="str">
        <f t="shared" si="12"/>
        <v>Quarter!Z120</v>
      </c>
      <c r="AB11" s="6" t="str">
        <f t="shared" si="12"/>
        <v>Quarter!AA120</v>
      </c>
      <c r="AC11" s="6" t="str">
        <f t="shared" si="12"/>
        <v>Quarter!AB120</v>
      </c>
      <c r="AD11" s="6" t="str">
        <f t="shared" si="12"/>
        <v>Quarter!AC120</v>
      </c>
      <c r="AE11" s="6" t="str">
        <f t="shared" si="12"/>
        <v>Quarter!AD120</v>
      </c>
      <c r="AF11" s="6" t="str">
        <f t="shared" si="12"/>
        <v>Quarter!AE120</v>
      </c>
      <c r="AG11" s="6" t="str">
        <f t="shared" si="12"/>
        <v>Quarter!AF120</v>
      </c>
      <c r="AH11" s="6" t="str">
        <f t="shared" si="12"/>
        <v>Quarter!AG120</v>
      </c>
      <c r="AI11" s="6" t="str">
        <f t="shared" si="12"/>
        <v>Quarter!AH120</v>
      </c>
      <c r="AJ11" s="6" t="str">
        <f t="shared" si="12"/>
        <v>Quarter!AI120</v>
      </c>
      <c r="AK11" s="6" t="str">
        <f t="shared" si="13"/>
        <v>Quarter!AJ120</v>
      </c>
      <c r="AL11" s="6" t="str">
        <f t="shared" si="13"/>
        <v>Quarter!AK120</v>
      </c>
      <c r="AM11" s="6" t="str">
        <f t="shared" si="13"/>
        <v>Quarter!AL120</v>
      </c>
      <c r="AN11" s="6" t="str">
        <f t="shared" si="13"/>
        <v>Quarter!AM120</v>
      </c>
      <c r="AO11" s="6" t="str">
        <f t="shared" si="13"/>
        <v>Quarter!AN120</v>
      </c>
      <c r="AP11" s="6" t="str">
        <f t="shared" si="13"/>
        <v>Quarter!ao120</v>
      </c>
      <c r="AQ11" s="6" t="str">
        <f t="shared" si="13"/>
        <v>Quarter!AP120</v>
      </c>
      <c r="AR11" s="6" t="str">
        <f t="shared" si="13"/>
        <v>Quarter!AQ120</v>
      </c>
      <c r="AS11" s="6" t="str">
        <f t="shared" si="13"/>
        <v>Quarter!AR120</v>
      </c>
      <c r="AT11" s="6" t="str">
        <f t="shared" si="13"/>
        <v>Quarter!AS120</v>
      </c>
      <c r="AU11" s="6" t="str">
        <f t="shared" si="20"/>
        <v>Quarter!AT120</v>
      </c>
      <c r="AV11" s="6" t="str">
        <f t="shared" si="20"/>
        <v>Quarter!Au120</v>
      </c>
      <c r="AW11" s="6" t="str">
        <f t="shared" si="20"/>
        <v>Quarter!AV120</v>
      </c>
      <c r="AX11" s="6" t="str">
        <f t="shared" si="20"/>
        <v>Quarter!AW120</v>
      </c>
      <c r="AY11" s="1"/>
      <c r="AZ11" s="1"/>
    </row>
    <row r="12" spans="1:52" ht="12.75">
      <c r="A12" s="1">
        <f t="shared" si="0"/>
        <v>121</v>
      </c>
      <c r="B12" s="6" t="str">
        <f t="shared" si="6"/>
        <v>Quarter!A121</v>
      </c>
      <c r="C12" s="6" t="str">
        <f t="shared" si="6"/>
        <v>Quarter!B121</v>
      </c>
      <c r="D12" s="6" t="str">
        <f t="shared" si="6"/>
        <v>Quarter!C121</v>
      </c>
      <c r="E12" s="6" t="str">
        <f t="shared" si="6"/>
        <v>Quarter!D121</v>
      </c>
      <c r="F12" s="6" t="str">
        <f t="shared" si="6"/>
        <v>Quarter!E121</v>
      </c>
      <c r="G12" s="6" t="str">
        <f t="shared" si="6"/>
        <v>Quarter!F121</v>
      </c>
      <c r="H12" s="6" t="str">
        <f t="shared" si="14"/>
        <v>Quarter!G121</v>
      </c>
      <c r="I12" s="6" t="str">
        <f t="shared" si="7"/>
        <v>Quarter!H121</v>
      </c>
      <c r="J12" s="6" t="str">
        <f t="shared" si="15"/>
        <v>Quarter!I121</v>
      </c>
      <c r="K12" s="6" t="str">
        <f t="shared" si="8"/>
        <v>Quarter!J121</v>
      </c>
      <c r="L12" s="6" t="str">
        <f t="shared" si="8"/>
        <v>Quarter!K121</v>
      </c>
      <c r="M12" s="6" t="str">
        <f t="shared" si="8"/>
        <v>Quarter!L121</v>
      </c>
      <c r="N12" s="6" t="str">
        <f t="shared" si="8"/>
        <v>Quarter!M121</v>
      </c>
      <c r="O12" s="12" t="str">
        <f t="shared" si="8"/>
        <v>Quarter!N121</v>
      </c>
      <c r="P12" s="6" t="str">
        <f t="shared" si="8"/>
        <v>Quarter!O121</v>
      </c>
      <c r="Q12" s="6" t="str">
        <f t="shared" si="16"/>
        <v>Quarter!P121</v>
      </c>
      <c r="R12" s="6" t="str">
        <f t="shared" si="9"/>
        <v>Quarter!Q121</v>
      </c>
      <c r="S12" s="6" t="str">
        <f t="shared" si="17"/>
        <v>Quarter!R121</v>
      </c>
      <c r="T12" s="6" t="str">
        <f t="shared" si="10"/>
        <v>Quarter!S121</v>
      </c>
      <c r="U12" s="6" t="str">
        <f t="shared" si="10"/>
        <v>Quarter!T121</v>
      </c>
      <c r="V12" s="6" t="str">
        <f t="shared" si="10"/>
        <v>Quarter!U121</v>
      </c>
      <c r="W12" s="6" t="str">
        <f t="shared" si="10"/>
        <v>Quarter!V121</v>
      </c>
      <c r="X12" s="6" t="str">
        <f t="shared" si="18"/>
        <v>Quarter!W121</v>
      </c>
      <c r="Y12" s="6" t="str">
        <f t="shared" si="11"/>
        <v>Quarter!X121</v>
      </c>
      <c r="Z12" s="6" t="str">
        <f t="shared" si="19"/>
        <v>Quarter!Y121</v>
      </c>
      <c r="AA12" s="6" t="str">
        <f t="shared" si="12"/>
        <v>Quarter!Z121</v>
      </c>
      <c r="AB12" s="6" t="str">
        <f t="shared" si="12"/>
        <v>Quarter!AA121</v>
      </c>
      <c r="AC12" s="6" t="str">
        <f t="shared" si="12"/>
        <v>Quarter!AB121</v>
      </c>
      <c r="AD12" s="6" t="str">
        <f t="shared" si="12"/>
        <v>Quarter!AC121</v>
      </c>
      <c r="AE12" s="6" t="str">
        <f t="shared" si="12"/>
        <v>Quarter!AD121</v>
      </c>
      <c r="AF12" s="6" t="str">
        <f t="shared" si="12"/>
        <v>Quarter!AE121</v>
      </c>
      <c r="AG12" s="6" t="str">
        <f t="shared" si="12"/>
        <v>Quarter!AF121</v>
      </c>
      <c r="AH12" s="6" t="str">
        <f t="shared" si="12"/>
        <v>Quarter!AG121</v>
      </c>
      <c r="AI12" s="6" t="str">
        <f t="shared" si="12"/>
        <v>Quarter!AH121</v>
      </c>
      <c r="AJ12" s="6" t="str">
        <f t="shared" si="12"/>
        <v>Quarter!AI121</v>
      </c>
      <c r="AK12" s="6" t="str">
        <f t="shared" si="13"/>
        <v>Quarter!AJ121</v>
      </c>
      <c r="AL12" s="6" t="str">
        <f t="shared" si="13"/>
        <v>Quarter!AK121</v>
      </c>
      <c r="AM12" s="6" t="str">
        <f t="shared" si="13"/>
        <v>Quarter!AL121</v>
      </c>
      <c r="AN12" s="6" t="str">
        <f t="shared" si="13"/>
        <v>Quarter!AM121</v>
      </c>
      <c r="AO12" s="6" t="str">
        <f t="shared" si="13"/>
        <v>Quarter!AN121</v>
      </c>
      <c r="AP12" s="6" t="str">
        <f t="shared" si="13"/>
        <v>Quarter!ao121</v>
      </c>
      <c r="AQ12" s="6" t="str">
        <f t="shared" si="13"/>
        <v>Quarter!AP121</v>
      </c>
      <c r="AR12" s="6" t="str">
        <f t="shared" si="13"/>
        <v>Quarter!AQ121</v>
      </c>
      <c r="AS12" s="6" t="str">
        <f t="shared" si="13"/>
        <v>Quarter!AR121</v>
      </c>
      <c r="AT12" s="6" t="str">
        <f t="shared" si="13"/>
        <v>Quarter!AS121</v>
      </c>
      <c r="AU12" s="6" t="str">
        <f t="shared" si="20"/>
        <v>Quarter!AT121</v>
      </c>
      <c r="AV12" s="6" t="str">
        <f t="shared" si="20"/>
        <v>Quarter!Au121</v>
      </c>
      <c r="AW12" s="6" t="str">
        <f t="shared" si="20"/>
        <v>Quarter!AV121</v>
      </c>
      <c r="AX12" s="6" t="str">
        <f t="shared" si="20"/>
        <v>Quarter!AW121</v>
      </c>
      <c r="AY12" s="1"/>
      <c r="AZ12" s="1"/>
    </row>
    <row r="13" spans="1:52" ht="12.75">
      <c r="A13" s="1">
        <f t="shared" si="0"/>
        <v>122</v>
      </c>
      <c r="B13" s="6" t="str">
        <f t="shared" si="6"/>
        <v>Quarter!A122</v>
      </c>
      <c r="C13" s="6" t="str">
        <f t="shared" si="6"/>
        <v>Quarter!B122</v>
      </c>
      <c r="D13" s="6" t="str">
        <f t="shared" si="6"/>
        <v>Quarter!C122</v>
      </c>
      <c r="E13" s="6" t="str">
        <f t="shared" si="6"/>
        <v>Quarter!D122</v>
      </c>
      <c r="F13" s="6" t="str">
        <f t="shared" si="6"/>
        <v>Quarter!E122</v>
      </c>
      <c r="G13" s="6" t="str">
        <f t="shared" si="6"/>
        <v>Quarter!F122</v>
      </c>
      <c r="H13" s="6" t="str">
        <f t="shared" si="14"/>
        <v>Quarter!G122</v>
      </c>
      <c r="I13" s="6" t="str">
        <f t="shared" si="7"/>
        <v>Quarter!H122</v>
      </c>
      <c r="J13" s="6" t="str">
        <f t="shared" si="15"/>
        <v>Quarter!I122</v>
      </c>
      <c r="K13" s="6" t="str">
        <f t="shared" si="8"/>
        <v>Quarter!J122</v>
      </c>
      <c r="L13" s="6" t="str">
        <f t="shared" si="8"/>
        <v>Quarter!K122</v>
      </c>
      <c r="M13" s="6" t="str">
        <f t="shared" si="8"/>
        <v>Quarter!L122</v>
      </c>
      <c r="N13" s="6" t="str">
        <f t="shared" si="8"/>
        <v>Quarter!M122</v>
      </c>
      <c r="O13" s="12" t="str">
        <f t="shared" si="8"/>
        <v>Quarter!N122</v>
      </c>
      <c r="P13" s="6" t="str">
        <f t="shared" si="8"/>
        <v>Quarter!O122</v>
      </c>
      <c r="Q13" s="6" t="str">
        <f t="shared" si="16"/>
        <v>Quarter!P122</v>
      </c>
      <c r="R13" s="6" t="str">
        <f t="shared" si="9"/>
        <v>Quarter!Q122</v>
      </c>
      <c r="S13" s="6" t="str">
        <f t="shared" si="17"/>
        <v>Quarter!R122</v>
      </c>
      <c r="T13" s="6" t="str">
        <f t="shared" si="10"/>
        <v>Quarter!S122</v>
      </c>
      <c r="U13" s="6" t="str">
        <f t="shared" si="10"/>
        <v>Quarter!T122</v>
      </c>
      <c r="V13" s="6" t="str">
        <f t="shared" si="10"/>
        <v>Quarter!U122</v>
      </c>
      <c r="W13" s="6" t="str">
        <f t="shared" si="10"/>
        <v>Quarter!V122</v>
      </c>
      <c r="X13" s="6" t="str">
        <f t="shared" si="18"/>
        <v>Quarter!W122</v>
      </c>
      <c r="Y13" s="6" t="str">
        <f t="shared" si="11"/>
        <v>Quarter!X122</v>
      </c>
      <c r="Z13" s="6" t="str">
        <f t="shared" si="19"/>
        <v>Quarter!Y122</v>
      </c>
      <c r="AA13" s="6" t="str">
        <f t="shared" si="12"/>
        <v>Quarter!Z122</v>
      </c>
      <c r="AB13" s="6" t="str">
        <f t="shared" si="12"/>
        <v>Quarter!AA122</v>
      </c>
      <c r="AC13" s="6" t="str">
        <f t="shared" si="12"/>
        <v>Quarter!AB122</v>
      </c>
      <c r="AD13" s="6" t="str">
        <f t="shared" si="12"/>
        <v>Quarter!AC122</v>
      </c>
      <c r="AE13" s="6" t="str">
        <f t="shared" si="12"/>
        <v>Quarter!AD122</v>
      </c>
      <c r="AF13" s="6" t="str">
        <f t="shared" si="12"/>
        <v>Quarter!AE122</v>
      </c>
      <c r="AG13" s="6" t="str">
        <f t="shared" si="12"/>
        <v>Quarter!AF122</v>
      </c>
      <c r="AH13" s="6" t="str">
        <f t="shared" si="12"/>
        <v>Quarter!AG122</v>
      </c>
      <c r="AI13" s="6" t="str">
        <f t="shared" si="12"/>
        <v>Quarter!AH122</v>
      </c>
      <c r="AJ13" s="6" t="str">
        <f t="shared" si="12"/>
        <v>Quarter!AI122</v>
      </c>
      <c r="AK13" s="6" t="str">
        <f t="shared" si="13"/>
        <v>Quarter!AJ122</v>
      </c>
      <c r="AL13" s="6" t="str">
        <f t="shared" si="13"/>
        <v>Quarter!AK122</v>
      </c>
      <c r="AM13" s="6" t="str">
        <f t="shared" si="13"/>
        <v>Quarter!AL122</v>
      </c>
      <c r="AN13" s="6" t="str">
        <f t="shared" si="13"/>
        <v>Quarter!AM122</v>
      </c>
      <c r="AO13" s="6" t="str">
        <f t="shared" si="13"/>
        <v>Quarter!AN122</v>
      </c>
      <c r="AP13" s="6" t="str">
        <f t="shared" si="13"/>
        <v>Quarter!ao122</v>
      </c>
      <c r="AQ13" s="6" t="str">
        <f t="shared" si="13"/>
        <v>Quarter!AP122</v>
      </c>
      <c r="AR13" s="6" t="str">
        <f t="shared" si="13"/>
        <v>Quarter!AQ122</v>
      </c>
      <c r="AS13" s="6" t="str">
        <f t="shared" si="13"/>
        <v>Quarter!AR122</v>
      </c>
      <c r="AT13" s="6" t="str">
        <f t="shared" si="13"/>
        <v>Quarter!AS122</v>
      </c>
      <c r="AU13" s="6" t="str">
        <f t="shared" si="20"/>
        <v>Quarter!AT122</v>
      </c>
      <c r="AV13" s="6" t="str">
        <f t="shared" si="20"/>
        <v>Quarter!Au122</v>
      </c>
      <c r="AW13" s="6" t="str">
        <f t="shared" si="20"/>
        <v>Quarter!AV122</v>
      </c>
      <c r="AX13" s="6" t="str">
        <f t="shared" si="20"/>
        <v>Quarter!AW122</v>
      </c>
      <c r="AY13" s="1"/>
      <c r="AZ13" s="1"/>
    </row>
    <row r="14" spans="1:52" ht="12.75">
      <c r="A14" s="1">
        <f t="shared" si="0"/>
        <v>123</v>
      </c>
      <c r="B14" s="6" t="str">
        <f t="shared" si="6"/>
        <v>Quarter!A123</v>
      </c>
      <c r="C14" s="6" t="str">
        <f t="shared" si="6"/>
        <v>Quarter!B123</v>
      </c>
      <c r="D14" s="6" t="str">
        <f t="shared" si="6"/>
        <v>Quarter!C123</v>
      </c>
      <c r="E14" s="6" t="str">
        <f t="shared" si="6"/>
        <v>Quarter!D123</v>
      </c>
      <c r="F14" s="6" t="str">
        <f t="shared" si="6"/>
        <v>Quarter!E123</v>
      </c>
      <c r="G14" s="6" t="str">
        <f t="shared" si="6"/>
        <v>Quarter!F123</v>
      </c>
      <c r="H14" s="6" t="str">
        <f t="shared" si="14"/>
        <v>Quarter!G123</v>
      </c>
      <c r="I14" s="6" t="str">
        <f t="shared" si="7"/>
        <v>Quarter!H123</v>
      </c>
      <c r="J14" s="6" t="str">
        <f t="shared" si="15"/>
        <v>Quarter!I123</v>
      </c>
      <c r="K14" s="6" t="str">
        <f t="shared" si="8"/>
        <v>Quarter!J123</v>
      </c>
      <c r="L14" s="6" t="str">
        <f t="shared" si="8"/>
        <v>Quarter!K123</v>
      </c>
      <c r="M14" s="6" t="str">
        <f t="shared" si="8"/>
        <v>Quarter!L123</v>
      </c>
      <c r="N14" s="6" t="str">
        <f t="shared" si="8"/>
        <v>Quarter!M123</v>
      </c>
      <c r="O14" s="12" t="str">
        <f t="shared" si="8"/>
        <v>Quarter!N123</v>
      </c>
      <c r="P14" s="6" t="str">
        <f t="shared" si="8"/>
        <v>Quarter!O123</v>
      </c>
      <c r="Q14" s="6" t="str">
        <f t="shared" si="16"/>
        <v>Quarter!P123</v>
      </c>
      <c r="R14" s="6" t="str">
        <f t="shared" si="9"/>
        <v>Quarter!Q123</v>
      </c>
      <c r="S14" s="6" t="str">
        <f t="shared" si="17"/>
        <v>Quarter!R123</v>
      </c>
      <c r="T14" s="6" t="str">
        <f t="shared" si="10"/>
        <v>Quarter!S123</v>
      </c>
      <c r="U14" s="6" t="str">
        <f t="shared" si="10"/>
        <v>Quarter!T123</v>
      </c>
      <c r="V14" s="6" t="str">
        <f t="shared" si="10"/>
        <v>Quarter!U123</v>
      </c>
      <c r="W14" s="6" t="str">
        <f t="shared" si="10"/>
        <v>Quarter!V123</v>
      </c>
      <c r="X14" s="6" t="str">
        <f t="shared" si="18"/>
        <v>Quarter!W123</v>
      </c>
      <c r="Y14" s="6" t="str">
        <f t="shared" si="11"/>
        <v>Quarter!X123</v>
      </c>
      <c r="Z14" s="6" t="str">
        <f t="shared" si="19"/>
        <v>Quarter!Y123</v>
      </c>
      <c r="AA14" s="6" t="str">
        <f t="shared" si="12"/>
        <v>Quarter!Z123</v>
      </c>
      <c r="AB14" s="6" t="str">
        <f t="shared" si="12"/>
        <v>Quarter!AA123</v>
      </c>
      <c r="AC14" s="6" t="str">
        <f t="shared" si="12"/>
        <v>Quarter!AB123</v>
      </c>
      <c r="AD14" s="6" t="str">
        <f t="shared" si="12"/>
        <v>Quarter!AC123</v>
      </c>
      <c r="AE14" s="6" t="str">
        <f t="shared" si="12"/>
        <v>Quarter!AD123</v>
      </c>
      <c r="AF14" s="6" t="str">
        <f t="shared" si="12"/>
        <v>Quarter!AE123</v>
      </c>
      <c r="AG14" s="6" t="str">
        <f t="shared" si="12"/>
        <v>Quarter!AF123</v>
      </c>
      <c r="AH14" s="6" t="str">
        <f t="shared" si="12"/>
        <v>Quarter!AG123</v>
      </c>
      <c r="AI14" s="6" t="str">
        <f t="shared" si="12"/>
        <v>Quarter!AH123</v>
      </c>
      <c r="AJ14" s="6" t="str">
        <f t="shared" si="12"/>
        <v>Quarter!AI123</v>
      </c>
      <c r="AK14" s="6" t="str">
        <f t="shared" si="13"/>
        <v>Quarter!AJ123</v>
      </c>
      <c r="AL14" s="6" t="str">
        <f t="shared" si="13"/>
        <v>Quarter!AK123</v>
      </c>
      <c r="AM14" s="6" t="str">
        <f t="shared" si="13"/>
        <v>Quarter!AL123</v>
      </c>
      <c r="AN14" s="6" t="str">
        <f t="shared" si="13"/>
        <v>Quarter!AM123</v>
      </c>
      <c r="AO14" s="6" t="str">
        <f t="shared" si="13"/>
        <v>Quarter!AN123</v>
      </c>
      <c r="AP14" s="6" t="str">
        <f t="shared" si="13"/>
        <v>Quarter!ao123</v>
      </c>
      <c r="AQ14" s="6" t="str">
        <f t="shared" si="13"/>
        <v>Quarter!AP123</v>
      </c>
      <c r="AR14" s="6" t="str">
        <f t="shared" si="13"/>
        <v>Quarter!AQ123</v>
      </c>
      <c r="AS14" s="6" t="str">
        <f t="shared" si="13"/>
        <v>Quarter!AR123</v>
      </c>
      <c r="AT14" s="6" t="str">
        <f t="shared" si="13"/>
        <v>Quarter!AS123</v>
      </c>
      <c r="AU14" s="6" t="str">
        <f t="shared" si="20"/>
        <v>Quarter!AT123</v>
      </c>
      <c r="AV14" s="6" t="str">
        <f t="shared" si="20"/>
        <v>Quarter!Au123</v>
      </c>
      <c r="AW14" s="6" t="str">
        <f t="shared" si="20"/>
        <v>Quarter!AV123</v>
      </c>
      <c r="AX14" s="6" t="str">
        <f t="shared" si="20"/>
        <v>Quarter!AW123</v>
      </c>
      <c r="AY14" s="1"/>
      <c r="AZ14" s="1"/>
    </row>
    <row r="15" spans="1:52" ht="12.75">
      <c r="A15" s="1">
        <f t="shared" si="0"/>
        <v>124</v>
      </c>
      <c r="B15" s="6" t="str">
        <f t="shared" si="6"/>
        <v>Quarter!A124</v>
      </c>
      <c r="C15" s="6" t="str">
        <f t="shared" si="6"/>
        <v>Quarter!B124</v>
      </c>
      <c r="D15" s="6" t="str">
        <f t="shared" si="6"/>
        <v>Quarter!C124</v>
      </c>
      <c r="E15" s="6" t="str">
        <f t="shared" si="6"/>
        <v>Quarter!D124</v>
      </c>
      <c r="F15" s="6" t="str">
        <f t="shared" si="6"/>
        <v>Quarter!E124</v>
      </c>
      <c r="G15" s="6" t="str">
        <f t="shared" si="6"/>
        <v>Quarter!F124</v>
      </c>
      <c r="H15" s="6" t="str">
        <f t="shared" si="14"/>
        <v>Quarter!G124</v>
      </c>
      <c r="I15" s="6" t="str">
        <f t="shared" si="7"/>
        <v>Quarter!H124</v>
      </c>
      <c r="J15" s="6" t="str">
        <f t="shared" si="15"/>
        <v>Quarter!I124</v>
      </c>
      <c r="K15" s="6" t="str">
        <f t="shared" si="8"/>
        <v>Quarter!J124</v>
      </c>
      <c r="L15" s="6" t="str">
        <f t="shared" si="8"/>
        <v>Quarter!K124</v>
      </c>
      <c r="M15" s="6" t="str">
        <f t="shared" si="8"/>
        <v>Quarter!L124</v>
      </c>
      <c r="N15" s="6" t="str">
        <f t="shared" si="8"/>
        <v>Quarter!M124</v>
      </c>
      <c r="O15" s="12" t="str">
        <f t="shared" si="8"/>
        <v>Quarter!N124</v>
      </c>
      <c r="P15" s="6" t="str">
        <f t="shared" si="8"/>
        <v>Quarter!O124</v>
      </c>
      <c r="Q15" s="6" t="str">
        <f t="shared" si="16"/>
        <v>Quarter!P124</v>
      </c>
      <c r="R15" s="6" t="str">
        <f t="shared" si="9"/>
        <v>Quarter!Q124</v>
      </c>
      <c r="S15" s="6" t="str">
        <f t="shared" si="17"/>
        <v>Quarter!R124</v>
      </c>
      <c r="T15" s="6" t="str">
        <f t="shared" si="10"/>
        <v>Quarter!S124</v>
      </c>
      <c r="U15" s="6" t="str">
        <f t="shared" si="10"/>
        <v>Quarter!T124</v>
      </c>
      <c r="V15" s="6" t="str">
        <f t="shared" si="10"/>
        <v>Quarter!U124</v>
      </c>
      <c r="W15" s="6" t="str">
        <f t="shared" si="10"/>
        <v>Quarter!V124</v>
      </c>
      <c r="X15" s="6" t="str">
        <f t="shared" si="18"/>
        <v>Quarter!W124</v>
      </c>
      <c r="Y15" s="6" t="str">
        <f t="shared" si="11"/>
        <v>Quarter!X124</v>
      </c>
      <c r="Z15" s="6" t="str">
        <f t="shared" si="19"/>
        <v>Quarter!Y124</v>
      </c>
      <c r="AA15" s="6" t="str">
        <f t="shared" si="12"/>
        <v>Quarter!Z124</v>
      </c>
      <c r="AB15" s="6" t="str">
        <f t="shared" si="12"/>
        <v>Quarter!AA124</v>
      </c>
      <c r="AC15" s="6" t="str">
        <f t="shared" si="12"/>
        <v>Quarter!AB124</v>
      </c>
      <c r="AD15" s="6" t="str">
        <f t="shared" si="12"/>
        <v>Quarter!AC124</v>
      </c>
      <c r="AE15" s="6" t="str">
        <f t="shared" si="12"/>
        <v>Quarter!AD124</v>
      </c>
      <c r="AF15" s="6" t="str">
        <f t="shared" si="12"/>
        <v>Quarter!AE124</v>
      </c>
      <c r="AG15" s="6" t="str">
        <f t="shared" si="12"/>
        <v>Quarter!AF124</v>
      </c>
      <c r="AH15" s="6" t="str">
        <f t="shared" si="12"/>
        <v>Quarter!AG124</v>
      </c>
      <c r="AI15" s="6" t="str">
        <f t="shared" si="12"/>
        <v>Quarter!AH124</v>
      </c>
      <c r="AJ15" s="6" t="str">
        <f t="shared" si="12"/>
        <v>Quarter!AI124</v>
      </c>
      <c r="AK15" s="6" t="str">
        <f t="shared" si="13"/>
        <v>Quarter!AJ124</v>
      </c>
      <c r="AL15" s="6" t="str">
        <f t="shared" si="13"/>
        <v>Quarter!AK124</v>
      </c>
      <c r="AM15" s="6" t="str">
        <f t="shared" si="13"/>
        <v>Quarter!AL124</v>
      </c>
      <c r="AN15" s="6" t="str">
        <f t="shared" si="13"/>
        <v>Quarter!AM124</v>
      </c>
      <c r="AO15" s="6" t="str">
        <f t="shared" si="13"/>
        <v>Quarter!AN124</v>
      </c>
      <c r="AP15" s="6" t="str">
        <f t="shared" si="13"/>
        <v>Quarter!ao124</v>
      </c>
      <c r="AQ15" s="6" t="str">
        <f t="shared" si="13"/>
        <v>Quarter!AP124</v>
      </c>
      <c r="AR15" s="6" t="str">
        <f t="shared" si="13"/>
        <v>Quarter!AQ124</v>
      </c>
      <c r="AS15" s="6" t="str">
        <f t="shared" si="13"/>
        <v>Quarter!AR124</v>
      </c>
      <c r="AT15" s="6" t="str">
        <f t="shared" si="13"/>
        <v>Quarter!AS124</v>
      </c>
      <c r="AU15" s="6" t="str">
        <f t="shared" si="20"/>
        <v>Quarter!AT124</v>
      </c>
      <c r="AV15" s="6" t="str">
        <f t="shared" si="20"/>
        <v>Quarter!Au124</v>
      </c>
      <c r="AW15" s="6" t="str">
        <f t="shared" si="20"/>
        <v>Quarter!AV124</v>
      </c>
      <c r="AX15" s="6" t="str">
        <f t="shared" si="20"/>
        <v>Quarter!AW124</v>
      </c>
      <c r="AY15" s="1"/>
      <c r="AZ15" s="1"/>
    </row>
    <row r="16" spans="1:52" ht="12.75">
      <c r="A16" s="1">
        <f t="shared" si="0"/>
        <v>125</v>
      </c>
      <c r="B16" s="6" t="str">
        <f t="shared" si="6"/>
        <v>Quarter!A125</v>
      </c>
      <c r="C16" s="6" t="str">
        <f t="shared" si="6"/>
        <v>Quarter!B125</v>
      </c>
      <c r="D16" s="6" t="str">
        <f t="shared" si="6"/>
        <v>Quarter!C125</v>
      </c>
      <c r="E16" s="6" t="str">
        <f t="shared" si="6"/>
        <v>Quarter!D125</v>
      </c>
      <c r="F16" s="6" t="str">
        <f t="shared" si="6"/>
        <v>Quarter!E125</v>
      </c>
      <c r="G16" s="6" t="str">
        <f t="shared" si="6"/>
        <v>Quarter!F125</v>
      </c>
      <c r="H16" s="6" t="str">
        <f t="shared" si="14"/>
        <v>Quarter!G125</v>
      </c>
      <c r="I16" s="6" t="str">
        <f t="shared" si="7"/>
        <v>Quarter!H125</v>
      </c>
      <c r="J16" s="6" t="str">
        <f t="shared" si="15"/>
        <v>Quarter!I125</v>
      </c>
      <c r="K16" s="6" t="str">
        <f t="shared" si="8"/>
        <v>Quarter!J125</v>
      </c>
      <c r="L16" s="6" t="str">
        <f t="shared" si="8"/>
        <v>Quarter!K125</v>
      </c>
      <c r="M16" s="6" t="str">
        <f t="shared" si="8"/>
        <v>Quarter!L125</v>
      </c>
      <c r="N16" s="6" t="str">
        <f t="shared" si="8"/>
        <v>Quarter!M125</v>
      </c>
      <c r="O16" s="12" t="str">
        <f t="shared" si="8"/>
        <v>Quarter!N125</v>
      </c>
      <c r="P16" s="6" t="str">
        <f t="shared" si="8"/>
        <v>Quarter!O125</v>
      </c>
      <c r="Q16" s="6" t="str">
        <f t="shared" si="16"/>
        <v>Quarter!P125</v>
      </c>
      <c r="R16" s="6" t="str">
        <f t="shared" si="9"/>
        <v>Quarter!Q125</v>
      </c>
      <c r="S16" s="6" t="str">
        <f t="shared" si="17"/>
        <v>Quarter!R125</v>
      </c>
      <c r="T16" s="6" t="str">
        <f t="shared" si="10"/>
        <v>Quarter!S125</v>
      </c>
      <c r="U16" s="6" t="str">
        <f t="shared" si="10"/>
        <v>Quarter!T125</v>
      </c>
      <c r="V16" s="6" t="str">
        <f t="shared" si="10"/>
        <v>Quarter!U125</v>
      </c>
      <c r="W16" s="6" t="str">
        <f t="shared" si="10"/>
        <v>Quarter!V125</v>
      </c>
      <c r="X16" s="6" t="str">
        <f t="shared" si="18"/>
        <v>Quarter!W125</v>
      </c>
      <c r="Y16" s="6" t="str">
        <f t="shared" si="11"/>
        <v>Quarter!X125</v>
      </c>
      <c r="Z16" s="6" t="str">
        <f t="shared" si="19"/>
        <v>Quarter!Y125</v>
      </c>
      <c r="AA16" s="6" t="str">
        <f t="shared" si="12"/>
        <v>Quarter!Z125</v>
      </c>
      <c r="AB16" s="6" t="str">
        <f t="shared" si="12"/>
        <v>Quarter!AA125</v>
      </c>
      <c r="AC16" s="6" t="str">
        <f t="shared" si="12"/>
        <v>Quarter!AB125</v>
      </c>
      <c r="AD16" s="6" t="str">
        <f t="shared" si="12"/>
        <v>Quarter!AC125</v>
      </c>
      <c r="AE16" s="6" t="str">
        <f t="shared" si="12"/>
        <v>Quarter!AD125</v>
      </c>
      <c r="AF16" s="6" t="str">
        <f t="shared" si="12"/>
        <v>Quarter!AE125</v>
      </c>
      <c r="AG16" s="6" t="str">
        <f t="shared" si="12"/>
        <v>Quarter!AF125</v>
      </c>
      <c r="AH16" s="6" t="str">
        <f t="shared" si="12"/>
        <v>Quarter!AG125</v>
      </c>
      <c r="AI16" s="6" t="str">
        <f t="shared" si="12"/>
        <v>Quarter!AH125</v>
      </c>
      <c r="AJ16" s="6" t="str">
        <f t="shared" si="12"/>
        <v>Quarter!AI125</v>
      </c>
      <c r="AK16" s="6" t="str">
        <f t="shared" si="13"/>
        <v>Quarter!AJ125</v>
      </c>
      <c r="AL16" s="6" t="str">
        <f t="shared" si="13"/>
        <v>Quarter!AK125</v>
      </c>
      <c r="AM16" s="6" t="str">
        <f t="shared" si="13"/>
        <v>Quarter!AL125</v>
      </c>
      <c r="AN16" s="6" t="str">
        <f t="shared" si="13"/>
        <v>Quarter!AM125</v>
      </c>
      <c r="AO16" s="6" t="str">
        <f t="shared" si="13"/>
        <v>Quarter!AN125</v>
      </c>
      <c r="AP16" s="6" t="str">
        <f t="shared" si="13"/>
        <v>Quarter!ao125</v>
      </c>
      <c r="AQ16" s="6" t="str">
        <f t="shared" si="13"/>
        <v>Quarter!AP125</v>
      </c>
      <c r="AR16" s="6" t="str">
        <f t="shared" si="13"/>
        <v>Quarter!AQ125</v>
      </c>
      <c r="AS16" s="6" t="str">
        <f t="shared" si="13"/>
        <v>Quarter!AR125</v>
      </c>
      <c r="AT16" s="6" t="str">
        <f t="shared" si="13"/>
        <v>Quarter!AS125</v>
      </c>
      <c r="AU16" s="6" t="str">
        <f t="shared" si="20"/>
        <v>Quarter!AT125</v>
      </c>
      <c r="AV16" s="6" t="str">
        <f t="shared" si="20"/>
        <v>Quarter!Au125</v>
      </c>
      <c r="AW16" s="6" t="str">
        <f t="shared" si="20"/>
        <v>Quarter!AV125</v>
      </c>
      <c r="AX16" s="6" t="str">
        <f t="shared" si="20"/>
        <v>Quarter!AW125</v>
      </c>
      <c r="AY16" s="1"/>
      <c r="AZ16" s="1"/>
    </row>
    <row r="17" spans="1:52" ht="12.75">
      <c r="A17" s="1">
        <f>(INPUT_BOX*4)+C2-7943</f>
        <v>126</v>
      </c>
      <c r="B17" s="6" t="str">
        <f t="shared" si="6"/>
        <v>Quarter!A126</v>
      </c>
      <c r="C17" s="6" t="str">
        <f t="shared" si="6"/>
        <v>Quarter!B126</v>
      </c>
      <c r="D17" s="6" t="str">
        <f t="shared" si="6"/>
        <v>Quarter!C126</v>
      </c>
      <c r="E17" s="6" t="str">
        <f t="shared" si="6"/>
        <v>Quarter!D126</v>
      </c>
      <c r="F17" s="6" t="str">
        <f t="shared" si="6"/>
        <v>Quarter!E126</v>
      </c>
      <c r="G17" s="6" t="str">
        <f t="shared" si="6"/>
        <v>Quarter!F126</v>
      </c>
      <c r="H17" s="6" t="str">
        <f t="shared" si="14"/>
        <v>Quarter!G126</v>
      </c>
      <c r="I17" s="6" t="str">
        <f t="shared" si="7"/>
        <v>Quarter!H126</v>
      </c>
      <c r="J17" s="6" t="str">
        <f t="shared" si="15"/>
        <v>Quarter!I126</v>
      </c>
      <c r="K17" s="6" t="str">
        <f t="shared" si="8"/>
        <v>Quarter!J126</v>
      </c>
      <c r="L17" s="6" t="str">
        <f t="shared" si="8"/>
        <v>Quarter!K126</v>
      </c>
      <c r="M17" s="6" t="str">
        <f t="shared" si="8"/>
        <v>Quarter!L126</v>
      </c>
      <c r="N17" s="6" t="str">
        <f t="shared" si="8"/>
        <v>Quarter!M126</v>
      </c>
      <c r="O17" s="12" t="str">
        <f t="shared" si="8"/>
        <v>Quarter!N126</v>
      </c>
      <c r="P17" s="6" t="str">
        <f t="shared" si="8"/>
        <v>Quarter!O126</v>
      </c>
      <c r="Q17" s="6" t="str">
        <f t="shared" si="16"/>
        <v>Quarter!P126</v>
      </c>
      <c r="R17" s="6" t="str">
        <f t="shared" si="9"/>
        <v>Quarter!Q126</v>
      </c>
      <c r="S17" s="6" t="str">
        <f t="shared" si="17"/>
        <v>Quarter!R126</v>
      </c>
      <c r="T17" s="6" t="str">
        <f t="shared" si="10"/>
        <v>Quarter!S126</v>
      </c>
      <c r="U17" s="6" t="str">
        <f t="shared" si="10"/>
        <v>Quarter!T126</v>
      </c>
      <c r="V17" s="6" t="str">
        <f t="shared" si="10"/>
        <v>Quarter!U126</v>
      </c>
      <c r="W17" s="6" t="str">
        <f t="shared" si="10"/>
        <v>Quarter!V126</v>
      </c>
      <c r="X17" s="6" t="str">
        <f t="shared" si="18"/>
        <v>Quarter!W126</v>
      </c>
      <c r="Y17" s="6" t="str">
        <f t="shared" si="11"/>
        <v>Quarter!X126</v>
      </c>
      <c r="Z17" s="6" t="str">
        <f t="shared" si="19"/>
        <v>Quarter!Y126</v>
      </c>
      <c r="AA17" s="6" t="str">
        <f t="shared" si="12"/>
        <v>Quarter!Z126</v>
      </c>
      <c r="AB17" s="6" t="str">
        <f t="shared" si="12"/>
        <v>Quarter!AA126</v>
      </c>
      <c r="AC17" s="6" t="str">
        <f t="shared" si="12"/>
        <v>Quarter!AB126</v>
      </c>
      <c r="AD17" s="6" t="str">
        <f t="shared" si="12"/>
        <v>Quarter!AC126</v>
      </c>
      <c r="AE17" s="6" t="str">
        <f t="shared" si="12"/>
        <v>Quarter!AD126</v>
      </c>
      <c r="AF17" s="6" t="str">
        <f t="shared" si="12"/>
        <v>Quarter!AE126</v>
      </c>
      <c r="AG17" s="6" t="str">
        <f t="shared" si="12"/>
        <v>Quarter!AF126</v>
      </c>
      <c r="AH17" s="6" t="str">
        <f t="shared" si="12"/>
        <v>Quarter!AG126</v>
      </c>
      <c r="AI17" s="6" t="str">
        <f t="shared" si="12"/>
        <v>Quarter!AH126</v>
      </c>
      <c r="AJ17" s="6" t="str">
        <f t="shared" si="12"/>
        <v>Quarter!AI126</v>
      </c>
      <c r="AK17" s="6" t="str">
        <f t="shared" si="13"/>
        <v>Quarter!AJ126</v>
      </c>
      <c r="AL17" s="6" t="str">
        <f t="shared" si="13"/>
        <v>Quarter!AK126</v>
      </c>
      <c r="AM17" s="6" t="str">
        <f t="shared" si="13"/>
        <v>Quarter!AL126</v>
      </c>
      <c r="AN17" s="6" t="str">
        <f t="shared" si="13"/>
        <v>Quarter!AM126</v>
      </c>
      <c r="AO17" s="6" t="str">
        <f t="shared" si="13"/>
        <v>Quarter!AN126</v>
      </c>
      <c r="AP17" s="6" t="str">
        <f t="shared" si="13"/>
        <v>Quarter!ao126</v>
      </c>
      <c r="AQ17" s="6" t="str">
        <f t="shared" si="13"/>
        <v>Quarter!AP126</v>
      </c>
      <c r="AR17" s="6" t="str">
        <f t="shared" si="13"/>
        <v>Quarter!AQ126</v>
      </c>
      <c r="AS17" s="6" t="str">
        <f t="shared" si="13"/>
        <v>Quarter!AR126</v>
      </c>
      <c r="AT17" s="6" t="str">
        <f t="shared" si="13"/>
        <v>Quarter!AS126</v>
      </c>
      <c r="AU17" s="6" t="str">
        <f t="shared" si="20"/>
        <v>Quarter!AT126</v>
      </c>
      <c r="AV17" s="6" t="str">
        <f t="shared" si="20"/>
        <v>Quarter!Au126</v>
      </c>
      <c r="AW17" s="6" t="str">
        <f t="shared" si="20"/>
        <v>Quarter!AV126</v>
      </c>
      <c r="AX17" s="6" t="str">
        <f t="shared" si="20"/>
        <v>Quarter!AW126</v>
      </c>
      <c r="AY17" s="1"/>
      <c r="AZ17" s="1"/>
    </row>
    <row r="18" spans="1:52" ht="12.75">
      <c r="A18" s="1">
        <f>(INPUT_BOX*4)+C2-7942</f>
        <v>127</v>
      </c>
      <c r="B18" s="6" t="str">
        <f t="shared" si="6"/>
        <v>Quarter!A127</v>
      </c>
      <c r="C18" s="6" t="str">
        <f t="shared" si="6"/>
        <v>Quarter!B127</v>
      </c>
      <c r="D18" s="6" t="str">
        <f t="shared" si="6"/>
        <v>Quarter!C127</v>
      </c>
      <c r="E18" s="6" t="str">
        <f t="shared" si="6"/>
        <v>Quarter!D127</v>
      </c>
      <c r="F18" s="6" t="str">
        <f t="shared" si="6"/>
        <v>Quarter!E127</v>
      </c>
      <c r="G18" s="6" t="str">
        <f t="shared" si="6"/>
        <v>Quarter!F127</v>
      </c>
      <c r="H18" s="6" t="str">
        <f t="shared" si="14"/>
        <v>Quarter!G127</v>
      </c>
      <c r="I18" s="6" t="str">
        <f t="shared" si="7"/>
        <v>Quarter!H127</v>
      </c>
      <c r="J18" s="6" t="str">
        <f t="shared" si="15"/>
        <v>Quarter!I127</v>
      </c>
      <c r="K18" s="6" t="str">
        <f t="shared" si="8"/>
        <v>Quarter!J127</v>
      </c>
      <c r="L18" s="6" t="str">
        <f t="shared" si="8"/>
        <v>Quarter!K127</v>
      </c>
      <c r="M18" s="6" t="str">
        <f t="shared" si="8"/>
        <v>Quarter!L127</v>
      </c>
      <c r="N18" s="6" t="str">
        <f t="shared" si="8"/>
        <v>Quarter!M127</v>
      </c>
      <c r="O18" s="12" t="str">
        <f t="shared" si="8"/>
        <v>Quarter!N127</v>
      </c>
      <c r="P18" s="6" t="str">
        <f t="shared" si="8"/>
        <v>Quarter!O127</v>
      </c>
      <c r="Q18" s="6" t="str">
        <f t="shared" si="16"/>
        <v>Quarter!P127</v>
      </c>
      <c r="R18" s="6" t="str">
        <f t="shared" si="9"/>
        <v>Quarter!Q127</v>
      </c>
      <c r="S18" s="6" t="str">
        <f t="shared" si="17"/>
        <v>Quarter!R127</v>
      </c>
      <c r="T18" s="6" t="str">
        <f t="shared" si="10"/>
        <v>Quarter!S127</v>
      </c>
      <c r="U18" s="6" t="str">
        <f t="shared" si="10"/>
        <v>Quarter!T127</v>
      </c>
      <c r="V18" s="6" t="str">
        <f t="shared" si="10"/>
        <v>Quarter!U127</v>
      </c>
      <c r="W18" s="6" t="str">
        <f t="shared" si="10"/>
        <v>Quarter!V127</v>
      </c>
      <c r="X18" s="6" t="str">
        <f t="shared" si="18"/>
        <v>Quarter!W127</v>
      </c>
      <c r="Y18" s="6" t="str">
        <f t="shared" si="11"/>
        <v>Quarter!X127</v>
      </c>
      <c r="Z18" s="6" t="str">
        <f t="shared" si="19"/>
        <v>Quarter!Y127</v>
      </c>
      <c r="AA18" s="6" t="str">
        <f t="shared" si="12"/>
        <v>Quarter!Z127</v>
      </c>
      <c r="AB18" s="6" t="str">
        <f t="shared" si="12"/>
        <v>Quarter!AA127</v>
      </c>
      <c r="AC18" s="6" t="str">
        <f t="shared" si="12"/>
        <v>Quarter!AB127</v>
      </c>
      <c r="AD18" s="6" t="str">
        <f t="shared" si="12"/>
        <v>Quarter!AC127</v>
      </c>
      <c r="AE18" s="6" t="str">
        <f t="shared" si="12"/>
        <v>Quarter!AD127</v>
      </c>
      <c r="AF18" s="6" t="str">
        <f t="shared" si="12"/>
        <v>Quarter!AE127</v>
      </c>
      <c r="AG18" s="6" t="str">
        <f t="shared" si="12"/>
        <v>Quarter!AF127</v>
      </c>
      <c r="AH18" s="6" t="str">
        <f t="shared" si="12"/>
        <v>Quarter!AG127</v>
      </c>
      <c r="AI18" s="6" t="str">
        <f t="shared" si="12"/>
        <v>Quarter!AH127</v>
      </c>
      <c r="AJ18" s="6" t="str">
        <f t="shared" si="12"/>
        <v>Quarter!AI127</v>
      </c>
      <c r="AK18" s="6" t="str">
        <f t="shared" si="13"/>
        <v>Quarter!AJ127</v>
      </c>
      <c r="AL18" s="6" t="str">
        <f t="shared" si="13"/>
        <v>Quarter!AK127</v>
      </c>
      <c r="AM18" s="6" t="str">
        <f t="shared" si="13"/>
        <v>Quarter!AL127</v>
      </c>
      <c r="AN18" s="6" t="str">
        <f t="shared" si="13"/>
        <v>Quarter!AM127</v>
      </c>
      <c r="AO18" s="6" t="str">
        <f t="shared" si="13"/>
        <v>Quarter!AN127</v>
      </c>
      <c r="AP18" s="6" t="str">
        <f t="shared" si="13"/>
        <v>Quarter!ao127</v>
      </c>
      <c r="AQ18" s="6" t="str">
        <f t="shared" si="13"/>
        <v>Quarter!AP127</v>
      </c>
      <c r="AR18" s="6" t="str">
        <f t="shared" si="13"/>
        <v>Quarter!AQ127</v>
      </c>
      <c r="AS18" s="6" t="str">
        <f t="shared" si="13"/>
        <v>Quarter!AR127</v>
      </c>
      <c r="AT18" s="6" t="str">
        <f t="shared" si="13"/>
        <v>Quarter!AS127</v>
      </c>
      <c r="AU18" s="6" t="str">
        <f t="shared" si="20"/>
        <v>Quarter!AT127</v>
      </c>
      <c r="AV18" s="6" t="str">
        <f t="shared" si="20"/>
        <v>Quarter!Au127</v>
      </c>
      <c r="AW18" s="6" t="str">
        <f t="shared" si="20"/>
        <v>Quarter!AV127</v>
      </c>
      <c r="AX18" s="6" t="str">
        <f t="shared" si="20"/>
        <v>Quarter!AW127</v>
      </c>
      <c r="AY18" s="1"/>
      <c r="AZ18" s="1"/>
    </row>
    <row r="19" spans="2:52" ht="12.75">
      <c r="B19" s="1"/>
      <c r="C19" s="1"/>
      <c r="D19" s="1"/>
      <c r="E19" s="1"/>
      <c r="F19" s="1"/>
      <c r="G19" s="1"/>
      <c r="H19" s="1"/>
      <c r="I19" s="1"/>
      <c r="J19" s="1"/>
      <c r="K19" s="1"/>
      <c r="L19" s="1"/>
      <c r="M19" s="1"/>
      <c r="N19" s="1"/>
      <c r="O19" s="1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row>
    <row r="20" spans="1:52" ht="12.75">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row>
    <row r="21" spans="1:52" ht="12.75">
      <c r="A21" s="1"/>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row>
    <row r="22" spans="1:52" ht="12.75">
      <c r="A22" s="1"/>
      <c r="B22" s="1"/>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row>
    <row r="23" spans="1:52" ht="12.75">
      <c r="A23" s="1"/>
      <c r="B23" s="1"/>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row>
    <row r="24" spans="1:52" ht="12.75">
      <c r="A24" s="1"/>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row>
    <row r="25" spans="1:52" ht="12.7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row>
    <row r="26" spans="1:52" ht="12.7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row>
    <row r="27" spans="1:52" ht="12.7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row>
    <row r="28" spans="1:52" ht="12.7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row>
    <row r="29" spans="1:52" ht="12.7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row>
    <row r="30" spans="1:52" ht="12.7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row>
    <row r="31" spans="1:52" ht="12.7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row>
    <row r="32" spans="1:52" ht="12.7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row>
    <row r="33" spans="1:52" ht="12.7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row>
    <row r="34" spans="1:52" ht="12.75">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row>
    <row r="35" spans="1:52" ht="12.75">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row>
    <row r="36" spans="1:52" ht="12.75">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row>
    <row r="37" spans="1:52" ht="12.75">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row>
    <row r="38" spans="1:52" ht="12.75">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row>
    <row r="39" spans="1:52" ht="12.75">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row>
    <row r="40" spans="1:52" ht="12.75">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row>
    <row r="41" spans="1:52" ht="12.75">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row>
    <row r="42" spans="1:52" ht="12.75">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row>
    <row r="43" spans="1:52" ht="12.75">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row>
    <row r="44" spans="1:52" ht="12.75">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row>
    <row r="45" spans="1:52" ht="12.75">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row>
    <row r="46" spans="1:52" ht="12.75">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row>
    <row r="47" spans="1:52" ht="12.75">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row>
    <row r="48" spans="1:52" ht="12.75">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row>
    <row r="49" spans="1:52" ht="12.75">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row>
    <row r="50" spans="1:52" ht="12.75">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row>
    <row r="51" spans="1:52" ht="12.75">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row>
    <row r="52" spans="1:52" ht="12.75">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row>
    <row r="53" spans="1:52" ht="12.75">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row>
    <row r="54" spans="1:52" ht="12.75">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row>
    <row r="55" spans="1:52" ht="12.75">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row>
    <row r="56" spans="1:52" ht="12.75">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row>
    <row r="57" spans="1:52" ht="12.75">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row>
    <row r="58" spans="1:52" ht="12.75">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row>
    <row r="59" spans="1:52" ht="12.75">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row>
    <row r="60" spans="1:52" ht="12.75">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row>
    <row r="61" spans="1:52" ht="12.75">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row>
    <row r="62" spans="1:52" ht="12.75">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row>
    <row r="63" spans="1:52" ht="12.75">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row>
    <row r="64" spans="1:52" ht="12.75">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row>
    <row r="65" spans="1:52" ht="12.75">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row>
    <row r="66" spans="1:52" ht="12.75">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row>
    <row r="67" spans="1:52" ht="12.75">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row>
    <row r="68" spans="1:52" ht="12.75">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row>
    <row r="69" spans="1:52" ht="12.75">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row>
    <row r="70" spans="1:52" ht="12.75">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row>
    <row r="71" spans="1:52" ht="12.75">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row>
    <row r="72" spans="1:52" ht="12.75">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row>
    <row r="73" spans="1:52" ht="12.75">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row>
    <row r="74" spans="1:52" ht="12.75">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row>
    <row r="75" spans="1:52" ht="12.75">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row>
    <row r="76" spans="1:52" ht="12.75">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row>
    <row r="77" spans="1:52" ht="12.75">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row>
    <row r="78" spans="1:52" ht="12.75">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row>
    <row r="79" spans="1:52" ht="12.75">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row>
    <row r="80" spans="1:52" ht="12.75">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row>
    <row r="81" spans="1:52" ht="12.75">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row>
    <row r="82" spans="1:52" ht="12.75">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row>
    <row r="83" spans="1:52" ht="12.75">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row>
    <row r="84" spans="1:52" ht="12.75">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row>
    <row r="85" spans="1:52" ht="12.75">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row>
    <row r="86" spans="1:52" ht="12.75">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row>
    <row r="87" spans="1:52" ht="12.75">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row>
    <row r="88" spans="1:52" ht="12.75">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row>
    <row r="89" spans="1:52" ht="12.75">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row>
    <row r="90" spans="1:52" ht="12.75">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row>
    <row r="91" spans="1:52" ht="12.75">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row>
    <row r="92" spans="1:52" ht="12.75">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row>
    <row r="93" spans="1:52" ht="12.75">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row>
    <row r="94" spans="1:52" ht="12.75">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row>
    <row r="95" spans="1:52" ht="12.75">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row>
    <row r="96" spans="1:52" ht="12.75">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row>
    <row r="97" spans="1:52" ht="12.75">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row>
    <row r="98" spans="1:52" ht="12.75">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row>
    <row r="99" spans="1:52" ht="12.75">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row>
    <row r="100" spans="1:52" ht="12.7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row>
    <row r="101" spans="1:52" ht="12.7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c r="AZ101" s="1"/>
    </row>
    <row r="102" spans="1:52" ht="12.7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
      <c r="AZ102" s="1"/>
    </row>
    <row r="103" spans="1:52" ht="12.7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row>
    <row r="104" spans="1:52" ht="12.7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row>
    <row r="105" spans="1:52" ht="12.7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row>
    <row r="106" spans="1:52" ht="12.7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row>
    <row r="107" spans="1:52" ht="12.7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row>
    <row r="108" spans="1:52" ht="12.7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row>
    <row r="109" spans="1:52" ht="12.7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row>
    <row r="110" spans="1:52" ht="12.7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row>
    <row r="111" spans="1:52" ht="12.7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c r="AZ111" s="1"/>
    </row>
    <row r="112" spans="1:52" ht="12.7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row>
    <row r="113" spans="1:52" ht="12.7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row>
    <row r="114" spans="1:52" ht="12.7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row>
    <row r="115" spans="1:52" ht="12.7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c r="AY115" s="1"/>
      <c r="AZ115" s="1"/>
    </row>
    <row r="116" spans="1:52" ht="12.7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c r="AU116" s="1"/>
      <c r="AV116" s="1"/>
      <c r="AW116" s="1"/>
      <c r="AX116" s="1"/>
      <c r="AY116" s="1"/>
      <c r="AZ116" s="1"/>
    </row>
    <row r="117" spans="1:52" ht="12.7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c r="AU117" s="1"/>
      <c r="AV117" s="1"/>
      <c r="AW117" s="1"/>
      <c r="AX117" s="1"/>
      <c r="AY117" s="1"/>
      <c r="AZ117" s="1"/>
    </row>
    <row r="118" spans="1:52" ht="12.7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c r="AV118" s="1"/>
      <c r="AW118" s="1"/>
      <c r="AX118" s="1"/>
      <c r="AY118" s="1"/>
      <c r="AZ118" s="1"/>
    </row>
    <row r="119" spans="1:52" ht="12.7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c r="AY119" s="1"/>
      <c r="AZ119" s="1"/>
    </row>
    <row r="120" spans="1:52" ht="12.7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c r="AY120" s="1"/>
      <c r="AZ120" s="1"/>
    </row>
    <row r="121" spans="1:52" ht="12.7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c r="AU121" s="1"/>
      <c r="AV121" s="1"/>
      <c r="AW121" s="1"/>
      <c r="AX121" s="1"/>
      <c r="AY121" s="1"/>
      <c r="AZ121" s="1"/>
    </row>
    <row r="122" spans="1:52" ht="12.7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c r="AU122" s="1"/>
      <c r="AV122" s="1"/>
      <c r="AW122" s="1"/>
      <c r="AX122" s="1"/>
      <c r="AY122" s="1"/>
      <c r="AZ122" s="1"/>
    </row>
    <row r="123" spans="1:52" ht="12.7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c r="AU123" s="1"/>
      <c r="AV123" s="1"/>
      <c r="AW123" s="1"/>
      <c r="AX123" s="1"/>
      <c r="AY123" s="1"/>
      <c r="AZ123" s="1"/>
    </row>
    <row r="124" spans="1:52" ht="12.7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c r="AU124" s="1"/>
      <c r="AV124" s="1"/>
      <c r="AW124" s="1"/>
      <c r="AX124" s="1"/>
      <c r="AY124" s="1"/>
      <c r="AZ124" s="1"/>
    </row>
    <row r="125" spans="1:52" ht="12.7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c r="AU125" s="1"/>
      <c r="AV125" s="1"/>
      <c r="AW125" s="1"/>
      <c r="AX125" s="1"/>
      <c r="AY125" s="1"/>
      <c r="AZ125" s="1"/>
    </row>
    <row r="126" spans="1:52" ht="12.7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c r="AU126" s="1"/>
      <c r="AV126" s="1"/>
      <c r="AW126" s="1"/>
      <c r="AX126" s="1"/>
      <c r="AY126" s="1"/>
      <c r="AZ126" s="1"/>
    </row>
    <row r="127" spans="1:52" ht="12.7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c r="AU127" s="1"/>
      <c r="AV127" s="1"/>
      <c r="AW127" s="1"/>
      <c r="AX127" s="1"/>
      <c r="AY127" s="1"/>
      <c r="AZ127" s="1"/>
    </row>
    <row r="128" spans="1:52" ht="12.7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c r="AS128" s="1"/>
      <c r="AT128" s="1"/>
      <c r="AU128" s="1"/>
      <c r="AV128" s="1"/>
      <c r="AW128" s="1"/>
      <c r="AX128" s="1"/>
      <c r="AY128" s="1"/>
      <c r="AZ128" s="1"/>
    </row>
    <row r="129" spans="1:52" ht="12.7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c r="AQ129" s="1"/>
      <c r="AR129" s="1"/>
      <c r="AS129" s="1"/>
      <c r="AT129" s="1"/>
      <c r="AU129" s="1"/>
      <c r="AV129" s="1"/>
      <c r="AW129" s="1"/>
      <c r="AX129" s="1"/>
      <c r="AY129" s="1"/>
      <c r="AZ129" s="1"/>
    </row>
    <row r="130" spans="1:52" ht="12.7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c r="AQ130" s="1"/>
      <c r="AR130" s="1"/>
      <c r="AS130" s="1"/>
      <c r="AT130" s="1"/>
      <c r="AU130" s="1"/>
      <c r="AV130" s="1"/>
      <c r="AW130" s="1"/>
      <c r="AX130" s="1"/>
      <c r="AY130" s="1"/>
      <c r="AZ130" s="1"/>
    </row>
    <row r="131" spans="1:52" ht="12.7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c r="AP131" s="1"/>
      <c r="AQ131" s="1"/>
      <c r="AR131" s="1"/>
      <c r="AS131" s="1"/>
      <c r="AT131" s="1"/>
      <c r="AU131" s="1"/>
      <c r="AV131" s="1"/>
      <c r="AW131" s="1"/>
      <c r="AX131" s="1"/>
      <c r="AY131" s="1"/>
      <c r="AZ131" s="1"/>
    </row>
    <row r="132" spans="1:52" ht="12.7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c r="AP132" s="1"/>
      <c r="AQ132" s="1"/>
      <c r="AR132" s="1"/>
      <c r="AS132" s="1"/>
      <c r="AT132" s="1"/>
      <c r="AU132" s="1"/>
      <c r="AV132" s="1"/>
      <c r="AW132" s="1"/>
      <c r="AX132" s="1"/>
      <c r="AY132" s="1"/>
      <c r="AZ132" s="1"/>
    </row>
    <row r="133" spans="1:52" ht="12.7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c r="AU133" s="1"/>
      <c r="AV133" s="1"/>
      <c r="AW133" s="1"/>
      <c r="AX133" s="1"/>
      <c r="AY133" s="1"/>
      <c r="AZ133" s="1"/>
    </row>
    <row r="134" spans="1:52" ht="12.7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c r="AO134" s="1"/>
      <c r="AP134" s="1"/>
      <c r="AQ134" s="1"/>
      <c r="AR134" s="1"/>
      <c r="AS134" s="1"/>
      <c r="AT134" s="1"/>
      <c r="AU134" s="1"/>
      <c r="AV134" s="1"/>
      <c r="AW134" s="1"/>
      <c r="AX134" s="1"/>
      <c r="AY134" s="1"/>
      <c r="AZ134" s="1"/>
    </row>
    <row r="135" spans="1:52" ht="12.7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c r="AO135" s="1"/>
      <c r="AP135" s="1"/>
      <c r="AQ135" s="1"/>
      <c r="AR135" s="1"/>
      <c r="AS135" s="1"/>
      <c r="AT135" s="1"/>
      <c r="AU135" s="1"/>
      <c r="AV135" s="1"/>
      <c r="AW135" s="1"/>
      <c r="AX135" s="1"/>
      <c r="AY135" s="1"/>
      <c r="AZ135" s="1"/>
    </row>
    <row r="136" spans="1:52" ht="12.7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c r="AN136" s="1"/>
      <c r="AO136" s="1"/>
      <c r="AP136" s="1"/>
      <c r="AQ136" s="1"/>
      <c r="AR136" s="1"/>
      <c r="AS136" s="1"/>
      <c r="AT136" s="1"/>
      <c r="AU136" s="1"/>
      <c r="AV136" s="1"/>
      <c r="AW136" s="1"/>
      <c r="AX136" s="1"/>
      <c r="AY136" s="1"/>
      <c r="AZ136" s="1"/>
    </row>
    <row r="137" spans="1:52" ht="12.7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c r="AO137" s="1"/>
      <c r="AP137" s="1"/>
      <c r="AQ137" s="1"/>
      <c r="AR137" s="1"/>
      <c r="AS137" s="1"/>
      <c r="AT137" s="1"/>
      <c r="AU137" s="1"/>
      <c r="AV137" s="1"/>
      <c r="AW137" s="1"/>
      <c r="AX137" s="1"/>
      <c r="AY137" s="1"/>
      <c r="AZ137" s="1"/>
    </row>
    <row r="138" spans="1:52" ht="12.7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c r="AO138" s="1"/>
      <c r="AP138" s="1"/>
      <c r="AQ138" s="1"/>
      <c r="AR138" s="1"/>
      <c r="AS138" s="1"/>
      <c r="AT138" s="1"/>
      <c r="AU138" s="1"/>
      <c r="AV138" s="1"/>
      <c r="AW138" s="1"/>
      <c r="AX138" s="1"/>
      <c r="AY138" s="1"/>
      <c r="AZ138" s="1"/>
    </row>
    <row r="139" spans="1:52" ht="12.7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c r="AN139" s="1"/>
      <c r="AO139" s="1"/>
      <c r="AP139" s="1"/>
      <c r="AQ139" s="1"/>
      <c r="AR139" s="1"/>
      <c r="AS139" s="1"/>
      <c r="AT139" s="1"/>
      <c r="AU139" s="1"/>
      <c r="AV139" s="1"/>
      <c r="AW139" s="1"/>
      <c r="AX139" s="1"/>
      <c r="AY139" s="1"/>
      <c r="AZ139" s="1"/>
    </row>
    <row r="140" spans="1:52" ht="12.7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c r="AN140" s="1"/>
      <c r="AO140" s="1"/>
      <c r="AP140" s="1"/>
      <c r="AQ140" s="1"/>
      <c r="AR140" s="1"/>
      <c r="AS140" s="1"/>
      <c r="AT140" s="1"/>
      <c r="AU140" s="1"/>
      <c r="AV140" s="1"/>
      <c r="AW140" s="1"/>
      <c r="AX140" s="1"/>
      <c r="AY140" s="1"/>
      <c r="AZ140" s="1"/>
    </row>
    <row r="141" spans="1:52" ht="12.7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1"/>
      <c r="AO141" s="1"/>
      <c r="AP141" s="1"/>
      <c r="AQ141" s="1"/>
      <c r="AR141" s="1"/>
      <c r="AS141" s="1"/>
      <c r="AT141" s="1"/>
      <c r="AU141" s="1"/>
      <c r="AV141" s="1"/>
      <c r="AW141" s="1"/>
      <c r="AX141" s="1"/>
      <c r="AY141" s="1"/>
      <c r="AZ141" s="1"/>
    </row>
    <row r="142" spans="1:52" ht="12.7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1"/>
      <c r="AO142" s="1"/>
      <c r="AP142" s="1"/>
      <c r="AQ142" s="1"/>
      <c r="AR142" s="1"/>
      <c r="AS142" s="1"/>
      <c r="AT142" s="1"/>
      <c r="AU142" s="1"/>
      <c r="AV142" s="1"/>
      <c r="AW142" s="1"/>
      <c r="AX142" s="1"/>
      <c r="AY142" s="1"/>
      <c r="AZ142" s="1"/>
    </row>
    <row r="143" spans="1:52" ht="12.7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c r="AN143" s="1"/>
      <c r="AO143" s="1"/>
      <c r="AP143" s="1"/>
      <c r="AQ143" s="1"/>
      <c r="AR143" s="1"/>
      <c r="AS143" s="1"/>
      <c r="AT143" s="1"/>
      <c r="AU143" s="1"/>
      <c r="AV143" s="1"/>
      <c r="AW143" s="1"/>
      <c r="AX143" s="1"/>
      <c r="AY143" s="1"/>
      <c r="AZ143" s="1"/>
    </row>
    <row r="144" spans="1:52" ht="12.7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c r="AN144" s="1"/>
      <c r="AO144" s="1"/>
      <c r="AP144" s="1"/>
      <c r="AQ144" s="1"/>
      <c r="AR144" s="1"/>
      <c r="AS144" s="1"/>
      <c r="AT144" s="1"/>
      <c r="AU144" s="1"/>
      <c r="AV144" s="1"/>
      <c r="AW144" s="1"/>
      <c r="AX144" s="1"/>
      <c r="AY144" s="1"/>
      <c r="AZ144" s="1"/>
    </row>
    <row r="145" spans="1:52" ht="12.7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c r="AN145" s="1"/>
      <c r="AO145" s="1"/>
      <c r="AP145" s="1"/>
      <c r="AQ145" s="1"/>
      <c r="AR145" s="1"/>
      <c r="AS145" s="1"/>
      <c r="AT145" s="1"/>
      <c r="AU145" s="1"/>
      <c r="AV145" s="1"/>
      <c r="AW145" s="1"/>
      <c r="AX145" s="1"/>
      <c r="AY145" s="1"/>
      <c r="AZ145" s="1"/>
    </row>
    <row r="146" spans="1:52" ht="12.7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c r="AN146" s="1"/>
      <c r="AO146" s="1"/>
      <c r="AP146" s="1"/>
      <c r="AQ146" s="1"/>
      <c r="AR146" s="1"/>
      <c r="AS146" s="1"/>
      <c r="AT146" s="1"/>
      <c r="AU146" s="1"/>
      <c r="AV146" s="1"/>
      <c r="AW146" s="1"/>
      <c r="AX146" s="1"/>
      <c r="AY146" s="1"/>
      <c r="AZ146" s="1"/>
    </row>
    <row r="147" spans="1:52" ht="12.7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c r="AN147" s="1"/>
      <c r="AO147" s="1"/>
      <c r="AP147" s="1"/>
      <c r="AQ147" s="1"/>
      <c r="AR147" s="1"/>
      <c r="AS147" s="1"/>
      <c r="AT147" s="1"/>
      <c r="AU147" s="1"/>
      <c r="AV147" s="1"/>
      <c r="AW147" s="1"/>
      <c r="AX147" s="1"/>
      <c r="AY147" s="1"/>
      <c r="AZ147" s="1"/>
    </row>
    <row r="148" spans="1:52" ht="12.7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c r="AN148" s="1"/>
      <c r="AO148" s="1"/>
      <c r="AP148" s="1"/>
      <c r="AQ148" s="1"/>
      <c r="AR148" s="1"/>
      <c r="AS148" s="1"/>
      <c r="AT148" s="1"/>
      <c r="AU148" s="1"/>
      <c r="AV148" s="1"/>
      <c r="AW148" s="1"/>
      <c r="AX148" s="1"/>
      <c r="AY148" s="1"/>
      <c r="AZ148" s="1"/>
    </row>
    <row r="149" spans="1:52" ht="12.7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c r="AN149" s="1"/>
      <c r="AO149" s="1"/>
      <c r="AP149" s="1"/>
      <c r="AQ149" s="1"/>
      <c r="AR149" s="1"/>
      <c r="AS149" s="1"/>
      <c r="AT149" s="1"/>
      <c r="AU149" s="1"/>
      <c r="AV149" s="1"/>
      <c r="AW149" s="1"/>
      <c r="AX149" s="1"/>
      <c r="AY149" s="1"/>
      <c r="AZ149" s="1"/>
    </row>
    <row r="150" spans="1:52" ht="12.7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c r="AN150" s="1"/>
      <c r="AO150" s="1"/>
      <c r="AP150" s="1"/>
      <c r="AQ150" s="1"/>
      <c r="AR150" s="1"/>
      <c r="AS150" s="1"/>
      <c r="AT150" s="1"/>
      <c r="AU150" s="1"/>
      <c r="AV150" s="1"/>
      <c r="AW150" s="1"/>
      <c r="AX150" s="1"/>
      <c r="AY150" s="1"/>
      <c r="AZ150" s="1"/>
    </row>
    <row r="151" spans="1:52" ht="12.7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1"/>
      <c r="AO151" s="1"/>
      <c r="AP151" s="1"/>
      <c r="AQ151" s="1"/>
      <c r="AR151" s="1"/>
      <c r="AS151" s="1"/>
      <c r="AT151" s="1"/>
      <c r="AU151" s="1"/>
      <c r="AV151" s="1"/>
      <c r="AW151" s="1"/>
      <c r="AX151" s="1"/>
      <c r="AY151" s="1"/>
      <c r="AZ151" s="1"/>
    </row>
    <row r="152" spans="1:52" ht="12.7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c r="AV152" s="1"/>
      <c r="AW152" s="1"/>
      <c r="AX152" s="1"/>
      <c r="AY152" s="1"/>
      <c r="AZ152" s="1"/>
    </row>
    <row r="153" spans="1:52" ht="12.7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c r="AV153" s="1"/>
      <c r="AW153" s="1"/>
      <c r="AX153" s="1"/>
      <c r="AY153" s="1"/>
      <c r="AZ153" s="1"/>
    </row>
    <row r="154" spans="1:52" ht="12.7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c r="AN154" s="1"/>
      <c r="AO154" s="1"/>
      <c r="AP154" s="1"/>
      <c r="AQ154" s="1"/>
      <c r="AR154" s="1"/>
      <c r="AS154" s="1"/>
      <c r="AT154" s="1"/>
      <c r="AU154" s="1"/>
      <c r="AV154" s="1"/>
      <c r="AW154" s="1"/>
      <c r="AX154" s="1"/>
      <c r="AY154" s="1"/>
      <c r="AZ154" s="1"/>
    </row>
    <row r="155" spans="1:52" ht="12.7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c r="AN155" s="1"/>
      <c r="AO155" s="1"/>
      <c r="AP155" s="1"/>
      <c r="AQ155" s="1"/>
      <c r="AR155" s="1"/>
      <c r="AS155" s="1"/>
      <c r="AT155" s="1"/>
      <c r="AU155" s="1"/>
      <c r="AV155" s="1"/>
      <c r="AW155" s="1"/>
      <c r="AX155" s="1"/>
      <c r="AY155" s="1"/>
      <c r="AZ155" s="1"/>
    </row>
    <row r="156" spans="1:52" ht="12.7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c r="AY156" s="1"/>
      <c r="AZ156" s="1"/>
    </row>
    <row r="157" spans="1:52" ht="12.7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c r="AY157" s="1"/>
      <c r="AZ157" s="1"/>
    </row>
    <row r="158" spans="1:52" ht="12.7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c r="AY158" s="1"/>
      <c r="AZ158" s="1"/>
    </row>
    <row r="159" spans="1:52" ht="12.7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c r="AY159" s="1"/>
      <c r="AZ159" s="1"/>
    </row>
    <row r="160" spans="1:52" ht="12.7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c r="AV160" s="1"/>
      <c r="AW160" s="1"/>
      <c r="AX160" s="1"/>
      <c r="AY160" s="1"/>
      <c r="AZ160" s="1"/>
    </row>
    <row r="161" spans="1:52" ht="12.7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c r="AT161" s="1"/>
      <c r="AU161" s="1"/>
      <c r="AV161" s="1"/>
      <c r="AW161" s="1"/>
      <c r="AX161" s="1"/>
      <c r="AY161" s="1"/>
      <c r="AZ161" s="1"/>
    </row>
    <row r="162" spans="1:52" ht="12.7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c r="AU162" s="1"/>
      <c r="AV162" s="1"/>
      <c r="AW162" s="1"/>
      <c r="AX162" s="1"/>
      <c r="AY162" s="1"/>
      <c r="AZ162" s="1"/>
    </row>
    <row r="163" spans="1:52" ht="12.7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c r="AN163" s="1"/>
      <c r="AO163" s="1"/>
      <c r="AP163" s="1"/>
      <c r="AQ163" s="1"/>
      <c r="AR163" s="1"/>
      <c r="AS163" s="1"/>
      <c r="AT163" s="1"/>
      <c r="AU163" s="1"/>
      <c r="AV163" s="1"/>
      <c r="AW163" s="1"/>
      <c r="AX163" s="1"/>
      <c r="AY163" s="1"/>
      <c r="AZ163" s="1"/>
    </row>
    <row r="164" spans="1:52" ht="12.7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L164" s="1"/>
      <c r="AM164" s="1"/>
      <c r="AN164" s="1"/>
      <c r="AO164" s="1"/>
      <c r="AP164" s="1"/>
      <c r="AQ164" s="1"/>
      <c r="AR164" s="1"/>
      <c r="AS164" s="1"/>
      <c r="AT164" s="1"/>
      <c r="AU164" s="1"/>
      <c r="AV164" s="1"/>
      <c r="AW164" s="1"/>
      <c r="AX164" s="1"/>
      <c r="AY164" s="1"/>
      <c r="AZ164" s="1"/>
    </row>
    <row r="165" spans="1:52" ht="12.7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L165" s="1"/>
      <c r="AM165" s="1"/>
      <c r="AN165" s="1"/>
      <c r="AO165" s="1"/>
      <c r="AP165" s="1"/>
      <c r="AQ165" s="1"/>
      <c r="AR165" s="1"/>
      <c r="AS165" s="1"/>
      <c r="AT165" s="1"/>
      <c r="AU165" s="1"/>
      <c r="AV165" s="1"/>
      <c r="AW165" s="1"/>
      <c r="AX165" s="1"/>
      <c r="AY165" s="1"/>
      <c r="AZ165" s="1"/>
    </row>
    <row r="166" spans="1:52" ht="12.7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L166" s="1"/>
      <c r="AM166" s="1"/>
      <c r="AN166" s="1"/>
      <c r="AO166" s="1"/>
      <c r="AP166" s="1"/>
      <c r="AQ166" s="1"/>
      <c r="AR166" s="1"/>
      <c r="AS166" s="1"/>
      <c r="AT166" s="1"/>
      <c r="AU166" s="1"/>
      <c r="AV166" s="1"/>
      <c r="AW166" s="1"/>
      <c r="AX166" s="1"/>
      <c r="AY166" s="1"/>
      <c r="AZ166" s="1"/>
    </row>
    <row r="167" spans="1:52" ht="12.7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c r="AM167" s="1"/>
      <c r="AN167" s="1"/>
      <c r="AO167" s="1"/>
      <c r="AP167" s="1"/>
      <c r="AQ167" s="1"/>
      <c r="AR167" s="1"/>
      <c r="AS167" s="1"/>
      <c r="AT167" s="1"/>
      <c r="AU167" s="1"/>
      <c r="AV167" s="1"/>
      <c r="AW167" s="1"/>
      <c r="AX167" s="1"/>
      <c r="AY167" s="1"/>
      <c r="AZ167" s="1"/>
    </row>
    <row r="168" spans="1:52" ht="12.7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
      <c r="AM168" s="1"/>
      <c r="AN168" s="1"/>
      <c r="AO168" s="1"/>
      <c r="AP168" s="1"/>
      <c r="AQ168" s="1"/>
      <c r="AR168" s="1"/>
      <c r="AS168" s="1"/>
      <c r="AT168" s="1"/>
      <c r="AU168" s="1"/>
      <c r="AV168" s="1"/>
      <c r="AW168" s="1"/>
      <c r="AX168" s="1"/>
      <c r="AY168" s="1"/>
      <c r="AZ168" s="1"/>
    </row>
    <row r="169" spans="1:52" ht="12.7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
      <c r="AM169" s="1"/>
      <c r="AN169" s="1"/>
      <c r="AO169" s="1"/>
      <c r="AP169" s="1"/>
      <c r="AQ169" s="1"/>
      <c r="AR169" s="1"/>
      <c r="AS169" s="1"/>
      <c r="AT169" s="1"/>
      <c r="AU169" s="1"/>
      <c r="AV169" s="1"/>
      <c r="AW169" s="1"/>
      <c r="AX169" s="1"/>
      <c r="AY169" s="1"/>
      <c r="AZ169" s="1"/>
    </row>
    <row r="170" spans="1:52" ht="12.7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L170" s="1"/>
      <c r="AM170" s="1"/>
      <c r="AN170" s="1"/>
      <c r="AO170" s="1"/>
      <c r="AP170" s="1"/>
      <c r="AQ170" s="1"/>
      <c r="AR170" s="1"/>
      <c r="AS170" s="1"/>
      <c r="AT170" s="1"/>
      <c r="AU170" s="1"/>
      <c r="AV170" s="1"/>
      <c r="AW170" s="1"/>
      <c r="AX170" s="1"/>
      <c r="AY170" s="1"/>
      <c r="AZ170" s="1"/>
    </row>
    <row r="171" spans="1:52" ht="12.7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L171" s="1"/>
      <c r="AM171" s="1"/>
      <c r="AN171" s="1"/>
      <c r="AO171" s="1"/>
      <c r="AP171" s="1"/>
      <c r="AQ171" s="1"/>
      <c r="AR171" s="1"/>
      <c r="AS171" s="1"/>
      <c r="AT171" s="1"/>
      <c r="AU171" s="1"/>
      <c r="AV171" s="1"/>
      <c r="AW171" s="1"/>
      <c r="AX171" s="1"/>
      <c r="AY171" s="1"/>
      <c r="AZ171" s="1"/>
    </row>
    <row r="172" spans="1:52" ht="12.7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
      <c r="AM172" s="1"/>
      <c r="AN172" s="1"/>
      <c r="AO172" s="1"/>
      <c r="AP172" s="1"/>
      <c r="AQ172" s="1"/>
      <c r="AR172" s="1"/>
      <c r="AS172" s="1"/>
      <c r="AT172" s="1"/>
      <c r="AU172" s="1"/>
      <c r="AV172" s="1"/>
      <c r="AW172" s="1"/>
      <c r="AX172" s="1"/>
      <c r="AY172" s="1"/>
      <c r="AZ172" s="1"/>
    </row>
    <row r="173" spans="1:52" ht="12.7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
      <c r="AM173" s="1"/>
      <c r="AN173" s="1"/>
      <c r="AO173" s="1"/>
      <c r="AP173" s="1"/>
      <c r="AQ173" s="1"/>
      <c r="AR173" s="1"/>
      <c r="AS173" s="1"/>
      <c r="AT173" s="1"/>
      <c r="AU173" s="1"/>
      <c r="AV173" s="1"/>
      <c r="AW173" s="1"/>
      <c r="AX173" s="1"/>
      <c r="AY173" s="1"/>
      <c r="AZ173" s="1"/>
    </row>
    <row r="174" spans="1:52" ht="12.7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c r="AM174" s="1"/>
      <c r="AN174" s="1"/>
      <c r="AO174" s="1"/>
      <c r="AP174" s="1"/>
      <c r="AQ174" s="1"/>
      <c r="AR174" s="1"/>
      <c r="AS174" s="1"/>
      <c r="AT174" s="1"/>
      <c r="AU174" s="1"/>
      <c r="AV174" s="1"/>
      <c r="AW174" s="1"/>
      <c r="AX174" s="1"/>
      <c r="AY174" s="1"/>
      <c r="AZ174" s="1"/>
    </row>
    <row r="175" spans="1:52" ht="12.7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L175" s="1"/>
      <c r="AM175" s="1"/>
      <c r="AN175" s="1"/>
      <c r="AO175" s="1"/>
      <c r="AP175" s="1"/>
      <c r="AQ175" s="1"/>
      <c r="AR175" s="1"/>
      <c r="AS175" s="1"/>
      <c r="AT175" s="1"/>
      <c r="AU175" s="1"/>
      <c r="AV175" s="1"/>
      <c r="AW175" s="1"/>
      <c r="AX175" s="1"/>
      <c r="AY175" s="1"/>
      <c r="AZ175" s="1"/>
    </row>
    <row r="176" spans="1:52" ht="12.7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L176" s="1"/>
      <c r="AM176" s="1"/>
      <c r="AN176" s="1"/>
      <c r="AO176" s="1"/>
      <c r="AP176" s="1"/>
      <c r="AQ176" s="1"/>
      <c r="AR176" s="1"/>
      <c r="AS176" s="1"/>
      <c r="AT176" s="1"/>
      <c r="AU176" s="1"/>
      <c r="AV176" s="1"/>
      <c r="AW176" s="1"/>
      <c r="AX176" s="1"/>
      <c r="AY176" s="1"/>
      <c r="AZ176" s="1"/>
    </row>
    <row r="177" spans="1:52" ht="12.7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L177" s="1"/>
      <c r="AM177" s="1"/>
      <c r="AN177" s="1"/>
      <c r="AO177" s="1"/>
      <c r="AP177" s="1"/>
      <c r="AQ177" s="1"/>
      <c r="AR177" s="1"/>
      <c r="AS177" s="1"/>
      <c r="AT177" s="1"/>
      <c r="AU177" s="1"/>
      <c r="AV177" s="1"/>
      <c r="AW177" s="1"/>
      <c r="AX177" s="1"/>
      <c r="AY177" s="1"/>
      <c r="AZ177" s="1"/>
    </row>
    <row r="178" spans="1:52" ht="12.7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L178" s="1"/>
      <c r="AM178" s="1"/>
      <c r="AN178" s="1"/>
      <c r="AO178" s="1"/>
      <c r="AP178" s="1"/>
      <c r="AQ178" s="1"/>
      <c r="AR178" s="1"/>
      <c r="AS178" s="1"/>
      <c r="AT178" s="1"/>
      <c r="AU178" s="1"/>
      <c r="AV178" s="1"/>
      <c r="AW178" s="1"/>
      <c r="AX178" s="1"/>
      <c r="AY178" s="1"/>
      <c r="AZ178" s="1"/>
    </row>
    <row r="179" spans="1:52" ht="12.7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c r="AK179" s="1"/>
      <c r="AL179" s="1"/>
      <c r="AM179" s="1"/>
      <c r="AN179" s="1"/>
      <c r="AO179" s="1"/>
      <c r="AP179" s="1"/>
      <c r="AQ179" s="1"/>
      <c r="AR179" s="1"/>
      <c r="AS179" s="1"/>
      <c r="AT179" s="1"/>
      <c r="AU179" s="1"/>
      <c r="AV179" s="1"/>
      <c r="AW179" s="1"/>
      <c r="AX179" s="1"/>
      <c r="AY179" s="1"/>
      <c r="AZ179" s="1"/>
    </row>
    <row r="180" spans="1:52" ht="12.7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L180" s="1"/>
      <c r="AM180" s="1"/>
      <c r="AN180" s="1"/>
      <c r="AO180" s="1"/>
      <c r="AP180" s="1"/>
      <c r="AQ180" s="1"/>
      <c r="AR180" s="1"/>
      <c r="AS180" s="1"/>
      <c r="AT180" s="1"/>
      <c r="AU180" s="1"/>
      <c r="AV180" s="1"/>
      <c r="AW180" s="1"/>
      <c r="AX180" s="1"/>
      <c r="AY180" s="1"/>
      <c r="AZ180" s="1"/>
    </row>
    <row r="181" spans="1:52" ht="12.7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L181" s="1"/>
      <c r="AM181" s="1"/>
      <c r="AN181" s="1"/>
      <c r="AO181" s="1"/>
      <c r="AP181" s="1"/>
      <c r="AQ181" s="1"/>
      <c r="AR181" s="1"/>
      <c r="AS181" s="1"/>
      <c r="AT181" s="1"/>
      <c r="AU181" s="1"/>
      <c r="AV181" s="1"/>
      <c r="AW181" s="1"/>
      <c r="AX181" s="1"/>
      <c r="AY181" s="1"/>
      <c r="AZ181" s="1"/>
    </row>
    <row r="182" spans="1:52" ht="12.7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L182" s="1"/>
      <c r="AM182" s="1"/>
      <c r="AN182" s="1"/>
      <c r="AO182" s="1"/>
      <c r="AP182" s="1"/>
      <c r="AQ182" s="1"/>
      <c r="AR182" s="1"/>
      <c r="AS182" s="1"/>
      <c r="AT182" s="1"/>
      <c r="AU182" s="1"/>
      <c r="AV182" s="1"/>
      <c r="AW182" s="1"/>
      <c r="AX182" s="1"/>
      <c r="AY182" s="1"/>
      <c r="AZ182" s="1"/>
    </row>
    <row r="183" spans="1:52" ht="12.7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c r="AK183" s="1"/>
      <c r="AL183" s="1"/>
      <c r="AM183" s="1"/>
      <c r="AN183" s="1"/>
      <c r="AO183" s="1"/>
      <c r="AP183" s="1"/>
      <c r="AQ183" s="1"/>
      <c r="AR183" s="1"/>
      <c r="AS183" s="1"/>
      <c r="AT183" s="1"/>
      <c r="AU183" s="1"/>
      <c r="AV183" s="1"/>
      <c r="AW183" s="1"/>
      <c r="AX183" s="1"/>
      <c r="AY183" s="1"/>
      <c r="AZ183" s="1"/>
    </row>
    <row r="184" spans="1:52" ht="12.7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c r="AK184" s="1"/>
      <c r="AL184" s="1"/>
      <c r="AM184" s="1"/>
      <c r="AN184" s="1"/>
      <c r="AO184" s="1"/>
      <c r="AP184" s="1"/>
      <c r="AQ184" s="1"/>
      <c r="AR184" s="1"/>
      <c r="AS184" s="1"/>
      <c r="AT184" s="1"/>
      <c r="AU184" s="1"/>
      <c r="AV184" s="1"/>
      <c r="AW184" s="1"/>
      <c r="AX184" s="1"/>
      <c r="AY184" s="1"/>
      <c r="AZ184" s="1"/>
    </row>
    <row r="185" spans="1:52" ht="12.7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c r="AK185" s="1"/>
      <c r="AL185" s="1"/>
      <c r="AM185" s="1"/>
      <c r="AN185" s="1"/>
      <c r="AO185" s="1"/>
      <c r="AP185" s="1"/>
      <c r="AQ185" s="1"/>
      <c r="AR185" s="1"/>
      <c r="AS185" s="1"/>
      <c r="AT185" s="1"/>
      <c r="AU185" s="1"/>
      <c r="AV185" s="1"/>
      <c r="AW185" s="1"/>
      <c r="AX185" s="1"/>
      <c r="AY185" s="1"/>
      <c r="AZ185" s="1"/>
    </row>
    <row r="186" spans="1:52" ht="12.7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c r="AK186" s="1"/>
      <c r="AL186" s="1"/>
      <c r="AM186" s="1"/>
      <c r="AN186" s="1"/>
      <c r="AO186" s="1"/>
      <c r="AP186" s="1"/>
      <c r="AQ186" s="1"/>
      <c r="AR186" s="1"/>
      <c r="AS186" s="1"/>
      <c r="AT186" s="1"/>
      <c r="AU186" s="1"/>
      <c r="AV186" s="1"/>
      <c r="AW186" s="1"/>
      <c r="AX186" s="1"/>
      <c r="AY186" s="1"/>
      <c r="AZ186" s="1"/>
    </row>
    <row r="187" spans="1:52" ht="12.7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c r="AK187" s="1"/>
      <c r="AL187" s="1"/>
      <c r="AM187" s="1"/>
      <c r="AN187" s="1"/>
      <c r="AO187" s="1"/>
      <c r="AP187" s="1"/>
      <c r="AQ187" s="1"/>
      <c r="AR187" s="1"/>
      <c r="AS187" s="1"/>
      <c r="AT187" s="1"/>
      <c r="AU187" s="1"/>
      <c r="AV187" s="1"/>
      <c r="AW187" s="1"/>
      <c r="AX187" s="1"/>
      <c r="AY187" s="1"/>
      <c r="AZ187" s="1"/>
    </row>
    <row r="188" spans="1:52" ht="12.7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c r="AI188" s="1"/>
      <c r="AJ188" s="1"/>
      <c r="AK188" s="1"/>
      <c r="AL188" s="1"/>
      <c r="AM188" s="1"/>
      <c r="AN188" s="1"/>
      <c r="AO188" s="1"/>
      <c r="AP188" s="1"/>
      <c r="AQ188" s="1"/>
      <c r="AR188" s="1"/>
      <c r="AS188" s="1"/>
      <c r="AT188" s="1"/>
      <c r="AU188" s="1"/>
      <c r="AV188" s="1"/>
      <c r="AW188" s="1"/>
      <c r="AX188" s="1"/>
      <c r="AY188" s="1"/>
      <c r="AZ188" s="1"/>
    </row>
    <row r="189" spans="1:52" ht="12.7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1"/>
      <c r="AK189" s="1"/>
      <c r="AL189" s="1"/>
      <c r="AM189" s="1"/>
      <c r="AN189" s="1"/>
      <c r="AO189" s="1"/>
      <c r="AP189" s="1"/>
      <c r="AQ189" s="1"/>
      <c r="AR189" s="1"/>
      <c r="AS189" s="1"/>
      <c r="AT189" s="1"/>
      <c r="AU189" s="1"/>
      <c r="AV189" s="1"/>
      <c r="AW189" s="1"/>
      <c r="AX189" s="1"/>
      <c r="AY189" s="1"/>
      <c r="AZ189" s="1"/>
    </row>
    <row r="190" spans="1:52" ht="12.7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c r="AI190" s="1"/>
      <c r="AJ190" s="1"/>
      <c r="AK190" s="1"/>
      <c r="AL190" s="1"/>
      <c r="AM190" s="1"/>
      <c r="AN190" s="1"/>
      <c r="AO190" s="1"/>
      <c r="AP190" s="1"/>
      <c r="AQ190" s="1"/>
      <c r="AR190" s="1"/>
      <c r="AS190" s="1"/>
      <c r="AT190" s="1"/>
      <c r="AU190" s="1"/>
      <c r="AV190" s="1"/>
      <c r="AW190" s="1"/>
      <c r="AX190" s="1"/>
      <c r="AY190" s="1"/>
      <c r="AZ190" s="1"/>
    </row>
    <row r="191" spans="1:52" ht="12.7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
      <c r="AI191" s="1"/>
      <c r="AJ191" s="1"/>
      <c r="AK191" s="1"/>
      <c r="AL191" s="1"/>
      <c r="AM191" s="1"/>
      <c r="AN191" s="1"/>
      <c r="AO191" s="1"/>
      <c r="AP191" s="1"/>
      <c r="AQ191" s="1"/>
      <c r="AR191" s="1"/>
      <c r="AS191" s="1"/>
      <c r="AT191" s="1"/>
      <c r="AU191" s="1"/>
      <c r="AV191" s="1"/>
      <c r="AW191" s="1"/>
      <c r="AX191" s="1"/>
      <c r="AY191" s="1"/>
      <c r="AZ191" s="1"/>
    </row>
    <row r="192" spans="1:52" ht="12.7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c r="AH192" s="1"/>
      <c r="AI192" s="1"/>
      <c r="AJ192" s="1"/>
      <c r="AK192" s="1"/>
      <c r="AL192" s="1"/>
      <c r="AM192" s="1"/>
      <c r="AN192" s="1"/>
      <c r="AO192" s="1"/>
      <c r="AP192" s="1"/>
      <c r="AQ192" s="1"/>
      <c r="AR192" s="1"/>
      <c r="AS192" s="1"/>
      <c r="AT192" s="1"/>
      <c r="AU192" s="1"/>
      <c r="AV192" s="1"/>
      <c r="AW192" s="1"/>
      <c r="AX192" s="1"/>
      <c r="AY192" s="1"/>
      <c r="AZ192" s="1"/>
    </row>
    <row r="193" spans="1:52" ht="12.7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1"/>
      <c r="AI193" s="1"/>
      <c r="AJ193" s="1"/>
      <c r="AK193" s="1"/>
      <c r="AL193" s="1"/>
      <c r="AM193" s="1"/>
      <c r="AN193" s="1"/>
      <c r="AO193" s="1"/>
      <c r="AP193" s="1"/>
      <c r="AQ193" s="1"/>
      <c r="AR193" s="1"/>
      <c r="AS193" s="1"/>
      <c r="AT193" s="1"/>
      <c r="AU193" s="1"/>
      <c r="AV193" s="1"/>
      <c r="AW193" s="1"/>
      <c r="AX193" s="1"/>
      <c r="AY193" s="1"/>
      <c r="AZ193" s="1"/>
    </row>
    <row r="194" spans="1:52" ht="12.7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c r="AG194" s="1"/>
      <c r="AH194" s="1"/>
      <c r="AI194" s="1"/>
      <c r="AJ194" s="1"/>
      <c r="AK194" s="1"/>
      <c r="AL194" s="1"/>
      <c r="AM194" s="1"/>
      <c r="AN194" s="1"/>
      <c r="AO194" s="1"/>
      <c r="AP194" s="1"/>
      <c r="AQ194" s="1"/>
      <c r="AR194" s="1"/>
      <c r="AS194" s="1"/>
      <c r="AT194" s="1"/>
      <c r="AU194" s="1"/>
      <c r="AV194" s="1"/>
      <c r="AW194" s="1"/>
      <c r="AX194" s="1"/>
      <c r="AY194" s="1"/>
      <c r="AZ194" s="1"/>
    </row>
    <row r="195" spans="1:52" ht="12.7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c r="AH195" s="1"/>
      <c r="AI195" s="1"/>
      <c r="AJ195" s="1"/>
      <c r="AK195" s="1"/>
      <c r="AL195" s="1"/>
      <c r="AM195" s="1"/>
      <c r="AN195" s="1"/>
      <c r="AO195" s="1"/>
      <c r="AP195" s="1"/>
      <c r="AQ195" s="1"/>
      <c r="AR195" s="1"/>
      <c r="AS195" s="1"/>
      <c r="AT195" s="1"/>
      <c r="AU195" s="1"/>
      <c r="AV195" s="1"/>
      <c r="AW195" s="1"/>
      <c r="AX195" s="1"/>
      <c r="AY195" s="1"/>
      <c r="AZ195" s="1"/>
    </row>
    <row r="196" spans="1:52" ht="12.7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1"/>
      <c r="AI196" s="1"/>
      <c r="AJ196" s="1"/>
      <c r="AK196" s="1"/>
      <c r="AL196" s="1"/>
      <c r="AM196" s="1"/>
      <c r="AN196" s="1"/>
      <c r="AO196" s="1"/>
      <c r="AP196" s="1"/>
      <c r="AQ196" s="1"/>
      <c r="AR196" s="1"/>
      <c r="AS196" s="1"/>
      <c r="AT196" s="1"/>
      <c r="AU196" s="1"/>
      <c r="AV196" s="1"/>
      <c r="AW196" s="1"/>
      <c r="AX196" s="1"/>
      <c r="AY196" s="1"/>
      <c r="AZ196" s="1"/>
    </row>
    <row r="197" spans="1:52" ht="12.7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c r="AG197" s="1"/>
      <c r="AH197" s="1"/>
      <c r="AI197" s="1"/>
      <c r="AJ197" s="1"/>
      <c r="AK197" s="1"/>
      <c r="AL197" s="1"/>
      <c r="AM197" s="1"/>
      <c r="AN197" s="1"/>
      <c r="AO197" s="1"/>
      <c r="AP197" s="1"/>
      <c r="AQ197" s="1"/>
      <c r="AR197" s="1"/>
      <c r="AS197" s="1"/>
      <c r="AT197" s="1"/>
      <c r="AU197" s="1"/>
      <c r="AV197" s="1"/>
      <c r="AW197" s="1"/>
      <c r="AX197" s="1"/>
      <c r="AY197" s="1"/>
      <c r="AZ197" s="1"/>
    </row>
    <row r="198" spans="1:52" ht="12.7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1"/>
      <c r="AH198" s="1"/>
      <c r="AI198" s="1"/>
      <c r="AJ198" s="1"/>
      <c r="AK198" s="1"/>
      <c r="AL198" s="1"/>
      <c r="AM198" s="1"/>
      <c r="AN198" s="1"/>
      <c r="AO198" s="1"/>
      <c r="AP198" s="1"/>
      <c r="AQ198" s="1"/>
      <c r="AR198" s="1"/>
      <c r="AS198" s="1"/>
      <c r="AT198" s="1"/>
      <c r="AU198" s="1"/>
      <c r="AV198" s="1"/>
      <c r="AW198" s="1"/>
      <c r="AX198" s="1"/>
      <c r="AY198" s="1"/>
      <c r="AZ198" s="1"/>
    </row>
    <row r="199" spans="1:52" ht="12.75">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c r="AG199" s="1"/>
      <c r="AH199" s="1"/>
      <c r="AI199" s="1"/>
      <c r="AJ199" s="1"/>
      <c r="AK199" s="1"/>
      <c r="AL199" s="1"/>
      <c r="AM199" s="1"/>
      <c r="AN199" s="1"/>
      <c r="AO199" s="1"/>
      <c r="AP199" s="1"/>
      <c r="AQ199" s="1"/>
      <c r="AR199" s="1"/>
      <c r="AS199" s="1"/>
      <c r="AT199" s="1"/>
      <c r="AU199" s="1"/>
      <c r="AV199" s="1"/>
      <c r="AW199" s="1"/>
      <c r="AX199" s="1"/>
      <c r="AY199" s="1"/>
      <c r="AZ199" s="1"/>
    </row>
    <row r="200" spans="1:52" ht="12.75">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c r="AG200" s="1"/>
      <c r="AH200" s="1"/>
      <c r="AI200" s="1"/>
      <c r="AJ200" s="1"/>
      <c r="AK200" s="1"/>
      <c r="AL200" s="1"/>
      <c r="AM200" s="1"/>
      <c r="AN200" s="1"/>
      <c r="AO200" s="1"/>
      <c r="AP200" s="1"/>
      <c r="AQ200" s="1"/>
      <c r="AR200" s="1"/>
      <c r="AS200" s="1"/>
      <c r="AT200" s="1"/>
      <c r="AU200" s="1"/>
      <c r="AV200" s="1"/>
      <c r="AW200" s="1"/>
      <c r="AX200" s="1"/>
      <c r="AY200" s="1"/>
      <c r="AZ200" s="1"/>
    </row>
    <row r="201" spans="1:52" ht="12.75">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c r="AG201" s="1"/>
      <c r="AH201" s="1"/>
      <c r="AI201" s="1"/>
      <c r="AJ201" s="1"/>
      <c r="AK201" s="1"/>
      <c r="AL201" s="1"/>
      <c r="AM201" s="1"/>
      <c r="AN201" s="1"/>
      <c r="AO201" s="1"/>
      <c r="AP201" s="1"/>
      <c r="AQ201" s="1"/>
      <c r="AR201" s="1"/>
      <c r="AS201" s="1"/>
      <c r="AT201" s="1"/>
      <c r="AU201" s="1"/>
      <c r="AV201" s="1"/>
      <c r="AW201" s="1"/>
      <c r="AX201" s="1"/>
      <c r="AY201" s="1"/>
      <c r="AZ201" s="1"/>
    </row>
    <row r="202" spans="1:52" ht="12.75">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c r="AG202" s="1"/>
      <c r="AH202" s="1"/>
      <c r="AI202" s="1"/>
      <c r="AJ202" s="1"/>
      <c r="AK202" s="1"/>
      <c r="AL202" s="1"/>
      <c r="AM202" s="1"/>
      <c r="AN202" s="1"/>
      <c r="AO202" s="1"/>
      <c r="AP202" s="1"/>
      <c r="AQ202" s="1"/>
      <c r="AR202" s="1"/>
      <c r="AS202" s="1"/>
      <c r="AT202" s="1"/>
      <c r="AU202" s="1"/>
      <c r="AV202" s="1"/>
      <c r="AW202" s="1"/>
      <c r="AX202" s="1"/>
      <c r="AY202" s="1"/>
      <c r="AZ202" s="1"/>
    </row>
    <row r="203" spans="1:52" ht="12.75">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c r="AG203" s="1"/>
      <c r="AH203" s="1"/>
      <c r="AI203" s="1"/>
      <c r="AJ203" s="1"/>
      <c r="AK203" s="1"/>
      <c r="AL203" s="1"/>
      <c r="AM203" s="1"/>
      <c r="AN203" s="1"/>
      <c r="AO203" s="1"/>
      <c r="AP203" s="1"/>
      <c r="AQ203" s="1"/>
      <c r="AR203" s="1"/>
      <c r="AS203" s="1"/>
      <c r="AT203" s="1"/>
      <c r="AU203" s="1"/>
      <c r="AV203" s="1"/>
      <c r="AW203" s="1"/>
      <c r="AX203" s="1"/>
      <c r="AY203" s="1"/>
      <c r="AZ203" s="1"/>
    </row>
    <row r="204" spans="1:52" ht="12.75">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c r="AG204" s="1"/>
      <c r="AH204" s="1"/>
      <c r="AI204" s="1"/>
      <c r="AJ204" s="1"/>
      <c r="AK204" s="1"/>
      <c r="AL204" s="1"/>
      <c r="AM204" s="1"/>
      <c r="AN204" s="1"/>
      <c r="AO204" s="1"/>
      <c r="AP204" s="1"/>
      <c r="AQ204" s="1"/>
      <c r="AR204" s="1"/>
      <c r="AS204" s="1"/>
      <c r="AT204" s="1"/>
      <c r="AU204" s="1"/>
      <c r="AV204" s="1"/>
      <c r="AW204" s="1"/>
      <c r="AX204" s="1"/>
      <c r="AY204" s="1"/>
      <c r="AZ204" s="1"/>
    </row>
    <row r="205" spans="1:52" ht="12.75">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c r="AG205" s="1"/>
      <c r="AH205" s="1"/>
      <c r="AI205" s="1"/>
      <c r="AJ205" s="1"/>
      <c r="AK205" s="1"/>
      <c r="AL205" s="1"/>
      <c r="AM205" s="1"/>
      <c r="AN205" s="1"/>
      <c r="AO205" s="1"/>
      <c r="AP205" s="1"/>
      <c r="AQ205" s="1"/>
      <c r="AR205" s="1"/>
      <c r="AS205" s="1"/>
      <c r="AT205" s="1"/>
      <c r="AU205" s="1"/>
      <c r="AV205" s="1"/>
      <c r="AW205" s="1"/>
      <c r="AX205" s="1"/>
      <c r="AY205" s="1"/>
      <c r="AZ205" s="1"/>
    </row>
    <row r="206" spans="1:52" ht="12.75">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c r="AG206" s="1"/>
      <c r="AH206" s="1"/>
      <c r="AI206" s="1"/>
      <c r="AJ206" s="1"/>
      <c r="AK206" s="1"/>
      <c r="AL206" s="1"/>
      <c r="AM206" s="1"/>
      <c r="AN206" s="1"/>
      <c r="AO206" s="1"/>
      <c r="AP206" s="1"/>
      <c r="AQ206" s="1"/>
      <c r="AR206" s="1"/>
      <c r="AS206" s="1"/>
      <c r="AT206" s="1"/>
      <c r="AU206" s="1"/>
      <c r="AV206" s="1"/>
      <c r="AW206" s="1"/>
      <c r="AX206" s="1"/>
      <c r="AY206" s="1"/>
      <c r="AZ206" s="1"/>
    </row>
    <row r="207" spans="1:52" ht="12.75">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c r="AG207" s="1"/>
      <c r="AH207" s="1"/>
      <c r="AI207" s="1"/>
      <c r="AJ207" s="1"/>
      <c r="AK207" s="1"/>
      <c r="AL207" s="1"/>
      <c r="AM207" s="1"/>
      <c r="AN207" s="1"/>
      <c r="AO207" s="1"/>
      <c r="AP207" s="1"/>
      <c r="AQ207" s="1"/>
      <c r="AR207" s="1"/>
      <c r="AS207" s="1"/>
      <c r="AT207" s="1"/>
      <c r="AU207" s="1"/>
      <c r="AV207" s="1"/>
      <c r="AW207" s="1"/>
      <c r="AX207" s="1"/>
      <c r="AY207" s="1"/>
      <c r="AZ207" s="1"/>
    </row>
    <row r="208" spans="1:52" ht="12.75">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c r="AG208" s="1"/>
      <c r="AH208" s="1"/>
      <c r="AI208" s="1"/>
      <c r="AJ208" s="1"/>
      <c r="AK208" s="1"/>
      <c r="AL208" s="1"/>
      <c r="AM208" s="1"/>
      <c r="AN208" s="1"/>
      <c r="AO208" s="1"/>
      <c r="AP208" s="1"/>
      <c r="AQ208" s="1"/>
      <c r="AR208" s="1"/>
      <c r="AS208" s="1"/>
      <c r="AT208" s="1"/>
      <c r="AU208" s="1"/>
      <c r="AV208" s="1"/>
      <c r="AW208" s="1"/>
      <c r="AX208" s="1"/>
      <c r="AY208" s="1"/>
      <c r="AZ208" s="1"/>
    </row>
    <row r="209" spans="1:51" ht="12.75">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c r="AH209" s="1"/>
      <c r="AI209" s="1"/>
      <c r="AJ209" s="1"/>
      <c r="AK209" s="1"/>
      <c r="AL209" s="1"/>
      <c r="AM209" s="1"/>
      <c r="AN209" s="1"/>
      <c r="AO209" s="1"/>
      <c r="AP209" s="1"/>
      <c r="AQ209" s="1"/>
      <c r="AR209" s="1"/>
      <c r="AS209" s="1"/>
      <c r="AT209" s="1"/>
      <c r="AU209" s="1"/>
      <c r="AV209" s="1"/>
      <c r="AW209" s="1"/>
      <c r="AX209" s="1"/>
      <c r="AY209" s="1"/>
    </row>
    <row r="210" spans="1:51" ht="12.75">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c r="AI210" s="1"/>
      <c r="AJ210" s="1"/>
      <c r="AK210" s="1"/>
      <c r="AL210" s="1"/>
      <c r="AM210" s="1"/>
      <c r="AN210" s="1"/>
      <c r="AO210" s="1"/>
      <c r="AP210" s="1"/>
      <c r="AQ210" s="1"/>
      <c r="AR210" s="1"/>
      <c r="AS210" s="1"/>
      <c r="AT210" s="1"/>
      <c r="AU210" s="1"/>
      <c r="AV210" s="1"/>
      <c r="AW210" s="1"/>
      <c r="AX210" s="1"/>
      <c r="AY210" s="1"/>
    </row>
    <row r="211" spans="1:51" ht="12.75">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c r="AH211" s="1"/>
      <c r="AI211" s="1"/>
      <c r="AJ211" s="1"/>
      <c r="AK211" s="1"/>
      <c r="AL211" s="1"/>
      <c r="AM211" s="1"/>
      <c r="AN211" s="1"/>
      <c r="AO211" s="1"/>
      <c r="AP211" s="1"/>
      <c r="AQ211" s="1"/>
      <c r="AR211" s="1"/>
      <c r="AS211" s="1"/>
      <c r="AT211" s="1"/>
      <c r="AU211" s="1"/>
      <c r="AV211" s="1"/>
      <c r="AW211" s="1"/>
      <c r="AX211" s="1"/>
      <c r="AY211" s="1"/>
    </row>
  </sheetData>
  <sheetProtection/>
  <printOptions/>
  <pageMargins left="0.7480314960629921" right="0.7480314960629921" top="0.5905511811023623" bottom="0.1968503937007874" header="0.31496062992125984" footer="0.5118110236220472"/>
  <pageSetup horizontalDpi="300" verticalDpi="300" orientation="portrait" paperSize="9" r:id="rId1"/>
  <headerFooter alignWithMargins="0">
    <oddHeader>&amp;R&amp;"Times New Roman,Regular"&amp;D</oddHeader>
  </headerFooter>
</worksheet>
</file>

<file path=xl/worksheets/sheet13.xml><?xml version="1.0" encoding="utf-8"?>
<worksheet xmlns="http://schemas.openxmlformats.org/spreadsheetml/2006/main" xmlns:r="http://schemas.openxmlformats.org/officeDocument/2006/relationships">
  <sheetPr codeName="Sheet14"/>
  <dimension ref="A1:Q43"/>
  <sheetViews>
    <sheetView zoomScalePageLayoutView="0" workbookViewId="0" topLeftCell="A14">
      <selection activeCell="K15" sqref="K15"/>
    </sheetView>
  </sheetViews>
  <sheetFormatPr defaultColWidth="9.140625" defaultRowHeight="12.75"/>
  <cols>
    <col min="1" max="1" width="8.421875" style="0" customWidth="1"/>
    <col min="2" max="3" width="13.140625" style="0" customWidth="1"/>
  </cols>
  <sheetData>
    <row r="1" spans="1:5" ht="16.5" customHeight="1" hidden="1">
      <c r="A1" s="37" t="s">
        <v>89</v>
      </c>
      <c r="B1" s="38"/>
      <c r="C1" s="38"/>
      <c r="D1" s="39"/>
      <c r="E1" s="39"/>
    </row>
    <row r="2" spans="1:13" ht="18" customHeight="1" hidden="1">
      <c r="A2" s="2"/>
      <c r="B2" s="4"/>
      <c r="C2" s="4"/>
      <c r="D2" s="22" t="s">
        <v>1</v>
      </c>
      <c r="E2" s="24"/>
      <c r="F2" s="24"/>
      <c r="G2" s="20" t="s">
        <v>3</v>
      </c>
      <c r="H2" s="18"/>
      <c r="I2" s="18"/>
      <c r="J2" s="18"/>
      <c r="K2" s="16" t="s">
        <v>4</v>
      </c>
      <c r="L2" s="14"/>
      <c r="M2" s="14"/>
    </row>
    <row r="3" spans="1:13" ht="23.25" hidden="1" thickBot="1">
      <c r="A3" s="3" t="s">
        <v>9</v>
      </c>
      <c r="B3" s="5" t="s">
        <v>10</v>
      </c>
      <c r="C3" s="5"/>
      <c r="D3" s="23" t="s">
        <v>11</v>
      </c>
      <c r="E3" s="13" t="s">
        <v>12</v>
      </c>
      <c r="F3" s="13"/>
      <c r="G3" s="21" t="s">
        <v>11</v>
      </c>
      <c r="H3" s="19" t="s">
        <v>12</v>
      </c>
      <c r="I3" s="19" t="s">
        <v>19</v>
      </c>
      <c r="J3" s="19" t="s">
        <v>18</v>
      </c>
      <c r="K3" s="17" t="s">
        <v>11</v>
      </c>
      <c r="L3" s="15" t="s">
        <v>12</v>
      </c>
      <c r="M3" s="15" t="s">
        <v>13</v>
      </c>
    </row>
    <row r="4" spans="1:13" ht="12.75" hidden="1">
      <c r="A4" s="41">
        <v>1999</v>
      </c>
      <c r="B4" s="42" t="s">
        <v>26</v>
      </c>
      <c r="C4" s="42"/>
      <c r="D4" s="133">
        <v>117.3</v>
      </c>
      <c r="E4" s="133">
        <v>101.2</v>
      </c>
      <c r="F4" s="133"/>
      <c r="G4" s="132">
        <v>5.32</v>
      </c>
      <c r="H4" s="132">
        <v>4.15</v>
      </c>
      <c r="I4" s="132">
        <v>3.61</v>
      </c>
      <c r="J4" s="132">
        <v>2.93</v>
      </c>
      <c r="K4" s="134">
        <v>0.868</v>
      </c>
      <c r="L4" s="134">
        <v>0.726</v>
      </c>
      <c r="M4" s="134">
        <v>0.497</v>
      </c>
    </row>
    <row r="5" spans="1:13" ht="12.75" hidden="1">
      <c r="A5" s="41">
        <v>2000</v>
      </c>
      <c r="B5" s="42" t="s">
        <v>80</v>
      </c>
      <c r="C5" s="42"/>
      <c r="D5" s="139">
        <v>125.1</v>
      </c>
      <c r="E5" s="139">
        <v>120.6</v>
      </c>
      <c r="F5" s="140"/>
      <c r="G5" s="141">
        <v>5.55</v>
      </c>
      <c r="H5" s="141">
        <v>4.23</v>
      </c>
      <c r="I5" s="141">
        <v>3.69</v>
      </c>
      <c r="J5" s="141">
        <v>3.14</v>
      </c>
      <c r="K5" s="138">
        <v>0.903</v>
      </c>
      <c r="L5" s="136">
        <v>0.728</v>
      </c>
      <c r="M5" s="138">
        <v>0.512</v>
      </c>
    </row>
    <row r="6" spans="1:13" ht="12.75" hidden="1">
      <c r="A6" s="41">
        <v>2000</v>
      </c>
      <c r="B6" s="42" t="s">
        <v>74</v>
      </c>
      <c r="C6" s="42"/>
      <c r="D6" s="139">
        <v>132.9</v>
      </c>
      <c r="E6" s="139">
        <v>124.9</v>
      </c>
      <c r="F6" s="140"/>
      <c r="G6" s="141">
        <v>5.31</v>
      </c>
      <c r="H6" s="141">
        <v>4.07</v>
      </c>
      <c r="I6" s="141">
        <v>3.33</v>
      </c>
      <c r="J6" s="141">
        <v>2.54</v>
      </c>
      <c r="K6" s="138">
        <v>0.931</v>
      </c>
      <c r="L6" s="138">
        <v>0.748</v>
      </c>
      <c r="M6" s="138">
        <v>0.509</v>
      </c>
    </row>
    <row r="7" spans="1:13" ht="12.75" hidden="1">
      <c r="A7" s="41">
        <v>2000</v>
      </c>
      <c r="B7" s="42" t="s">
        <v>75</v>
      </c>
      <c r="C7" s="42"/>
      <c r="D7" s="139">
        <v>141.1</v>
      </c>
      <c r="E7" s="139">
        <v>129.8</v>
      </c>
      <c r="F7" s="139"/>
      <c r="G7" s="141">
        <v>5.26</v>
      </c>
      <c r="H7" s="135">
        <v>3.99</v>
      </c>
      <c r="I7" s="141">
        <v>3.2</v>
      </c>
      <c r="J7" s="141">
        <v>2.52</v>
      </c>
      <c r="K7" s="138">
        <v>0.974</v>
      </c>
      <c r="L7" s="138">
        <v>0.739</v>
      </c>
      <c r="M7" s="138">
        <v>0.541</v>
      </c>
    </row>
    <row r="8" spans="1:13" ht="12.75" hidden="1">
      <c r="A8" s="41">
        <v>2000</v>
      </c>
      <c r="B8" s="43" t="s">
        <v>76</v>
      </c>
      <c r="C8" s="43"/>
      <c r="D8" s="139">
        <v>161</v>
      </c>
      <c r="E8" s="139">
        <v>144.6</v>
      </c>
      <c r="F8" s="139"/>
      <c r="G8" s="141">
        <v>5.3</v>
      </c>
      <c r="H8" s="141">
        <v>3.87</v>
      </c>
      <c r="I8" s="141">
        <v>3.28</v>
      </c>
      <c r="J8" s="141">
        <v>2.65</v>
      </c>
      <c r="K8" s="138">
        <v>0.99</v>
      </c>
      <c r="L8" s="138">
        <v>0.839</v>
      </c>
      <c r="M8" s="138">
        <v>0.746</v>
      </c>
    </row>
    <row r="9" spans="1:13" ht="12.75" hidden="1">
      <c r="A9">
        <v>2001</v>
      </c>
      <c r="B9" s="42" t="s">
        <v>80</v>
      </c>
      <c r="C9" s="42"/>
      <c r="D9" s="140">
        <f>Quarter!J61</f>
        <v>137.445</v>
      </c>
      <c r="E9" s="140">
        <f>Quarter!K61</f>
        <v>133.991</v>
      </c>
      <c r="F9" s="140"/>
      <c r="G9" s="135">
        <f>Quarter!Z61</f>
        <v>4.97</v>
      </c>
      <c r="H9" s="135">
        <f>Quarter!AA61</f>
        <v>3.83</v>
      </c>
      <c r="I9" s="135">
        <f>Quarter!AD61</f>
        <v>3.24</v>
      </c>
      <c r="J9" s="135">
        <f>Quarter!AC61</f>
        <v>2.79</v>
      </c>
      <c r="K9" s="136">
        <f>Quarter!AI61</f>
        <v>1.08</v>
      </c>
      <c r="L9" s="136">
        <f>Quarter!AJ61</f>
        <v>0.95</v>
      </c>
      <c r="M9" s="136">
        <f>Quarter!AK61</f>
        <v>0.84976</v>
      </c>
    </row>
    <row r="10" spans="1:13" ht="12.75" hidden="1">
      <c r="A10">
        <v>2001</v>
      </c>
      <c r="B10" s="42" t="s">
        <v>74</v>
      </c>
      <c r="C10" s="42"/>
      <c r="D10" s="140">
        <f>Quarter!J62</f>
        <v>140.26</v>
      </c>
      <c r="E10" s="140">
        <f>Quarter!K62</f>
        <v>136.412</v>
      </c>
      <c r="F10" s="140"/>
      <c r="G10" s="135">
        <f>Quarter!Z62</f>
        <v>4.95</v>
      </c>
      <c r="H10" s="135">
        <f>Quarter!AA62</f>
        <v>3.66</v>
      </c>
      <c r="I10" s="135">
        <f>Quarter!AD62</f>
        <v>2.96</v>
      </c>
      <c r="J10" s="135">
        <f>Quarter!AC62</f>
        <v>2.29</v>
      </c>
      <c r="K10" s="136">
        <f>Quarter!AI62</f>
        <v>1.133</v>
      </c>
      <c r="L10" s="136">
        <f>Quarter!AJ62</f>
        <v>0.966867</v>
      </c>
      <c r="M10" s="136">
        <f>Quarter!AK62</f>
        <v>0.767261</v>
      </c>
    </row>
    <row r="11" spans="1:13" ht="12.75" hidden="1">
      <c r="A11">
        <v>2001</v>
      </c>
      <c r="B11" s="42" t="s">
        <v>75</v>
      </c>
      <c r="C11" s="42"/>
      <c r="D11" s="140">
        <f>Quarter!J63</f>
        <v>147.294</v>
      </c>
      <c r="E11" s="140">
        <f>Quarter!K63</f>
        <v>144.95</v>
      </c>
      <c r="F11" s="140"/>
      <c r="G11" s="135">
        <f>Quarter!Z63</f>
        <v>4.88</v>
      </c>
      <c r="H11" s="135">
        <f>Quarter!AA63</f>
        <v>3.55</v>
      </c>
      <c r="I11" s="135">
        <f>Quarter!AD63</f>
        <v>2.95</v>
      </c>
      <c r="J11" s="135">
        <f>Quarter!AC63</f>
        <v>2.22</v>
      </c>
      <c r="K11" s="136">
        <f>Quarter!AI63</f>
        <v>1.168</v>
      </c>
      <c r="L11" s="136">
        <f>Quarter!AJ63</f>
        <v>1.012</v>
      </c>
      <c r="M11" s="136">
        <f>Quarter!AK63</f>
        <v>0.726</v>
      </c>
    </row>
    <row r="12" spans="1:13" ht="12.75" hidden="1">
      <c r="A12">
        <v>2001</v>
      </c>
      <c r="B12" s="43" t="s">
        <v>76</v>
      </c>
      <c r="C12" s="43"/>
      <c r="D12" s="140"/>
      <c r="E12" s="140"/>
      <c r="F12" s="140"/>
      <c r="G12" s="135"/>
      <c r="H12" s="135"/>
      <c r="I12" s="135"/>
      <c r="J12" s="135"/>
      <c r="K12" s="136"/>
      <c r="L12" s="136"/>
      <c r="M12" s="136"/>
    </row>
    <row r="13" ht="12.75" hidden="1"/>
    <row r="14" spans="4:15" s="2" customFormat="1" ht="38.25">
      <c r="D14" s="433" t="s">
        <v>108</v>
      </c>
      <c r="E14" s="433" t="s">
        <v>109</v>
      </c>
      <c r="F14" s="434" t="s">
        <v>159</v>
      </c>
      <c r="G14" s="433"/>
      <c r="H14" s="433" t="s">
        <v>228</v>
      </c>
      <c r="I14" s="433" t="s">
        <v>229</v>
      </c>
      <c r="J14" s="433" t="s">
        <v>233</v>
      </c>
      <c r="K14" s="433" t="s">
        <v>234</v>
      </c>
      <c r="L14" s="433"/>
      <c r="M14" s="433" t="s">
        <v>230</v>
      </c>
      <c r="N14" s="433" t="s">
        <v>231</v>
      </c>
      <c r="O14" s="433" t="s">
        <v>232</v>
      </c>
    </row>
    <row r="15" spans="2:17" ht="12.75">
      <c r="B15" s="264" t="s">
        <v>107</v>
      </c>
      <c r="C15" s="264"/>
      <c r="D15" s="216">
        <f>Quarter!J127</f>
        <v>0.49730930891435277</v>
      </c>
      <c r="E15" s="216">
        <f>Quarter!K127</f>
        <v>0.3560294616681223</v>
      </c>
      <c r="F15" s="435">
        <f>Quarter!L127</f>
        <v>0.6328383289694792</v>
      </c>
      <c r="G15" s="249"/>
      <c r="H15" s="349">
        <f>Quarter!Z127</f>
        <v>-0.010100082637039653</v>
      </c>
      <c r="I15" s="349">
        <f>Quarter!AA127</f>
        <v>0.04827057793345024</v>
      </c>
      <c r="J15" s="349">
        <f>Quarter!AD127</f>
        <v>0.12019045167932063</v>
      </c>
      <c r="K15" s="349">
        <f>Quarter!AC127</f>
        <v>0.17246920192822723</v>
      </c>
      <c r="L15" s="249"/>
      <c r="M15" s="349">
        <f>Quarter!AI127</f>
        <v>0.0576857498214407</v>
      </c>
      <c r="N15" s="349">
        <f>Quarter!AJ127</f>
        <v>-0.029522986785144978</v>
      </c>
      <c r="O15" s="349">
        <f>Quarter!AK127</f>
        <v>0.1604362776333157</v>
      </c>
      <c r="Q15" t="s">
        <v>107</v>
      </c>
    </row>
    <row r="16" spans="2:17" ht="12.75">
      <c r="B16" s="264" t="s">
        <v>116</v>
      </c>
      <c r="C16" s="264"/>
      <c r="D16" s="216">
        <f>Quarter!J128</f>
        <v>0.15987213964456348</v>
      </c>
      <c r="E16" s="216">
        <f>Quarter!K128</f>
        <v>0.11352537835701915</v>
      </c>
      <c r="F16" s="435">
        <f>Quarter!L128</f>
        <v>0.09841163852026336</v>
      </c>
      <c r="G16" s="249"/>
      <c r="H16" s="349">
        <f>Quarter!Z128</f>
        <v>-0.0026827012025901764</v>
      </c>
      <c r="I16" s="349">
        <f>Quarter!AA128</f>
        <v>0.011298838437169945</v>
      </c>
      <c r="J16" s="349">
        <f>Quarter!AD128</f>
        <v>0.01091626988735328</v>
      </c>
      <c r="K16" s="349">
        <f>Quarter!AC128</f>
        <v>0.006282562059454655</v>
      </c>
      <c r="L16" s="249"/>
      <c r="M16" s="349">
        <f>Quarter!AI128</f>
        <v>0.06306100969152628</v>
      </c>
      <c r="N16" s="349">
        <f>Quarter!AJ128</f>
        <v>-0.016862692865563078</v>
      </c>
      <c r="O16" s="349">
        <f>Quarter!AK128</f>
        <v>0.05322205633023769</v>
      </c>
      <c r="Q16" t="s">
        <v>116</v>
      </c>
    </row>
    <row r="17" spans="2:15" ht="12.75">
      <c r="B17" s="264" t="s">
        <v>157</v>
      </c>
      <c r="C17" s="264"/>
      <c r="D17" s="436">
        <f aca="true" t="shared" si="0" ref="D17:F18">D15*100</f>
        <v>49.73093089143528</v>
      </c>
      <c r="E17" s="436">
        <f t="shared" si="0"/>
        <v>35.60294616681223</v>
      </c>
      <c r="F17" s="436">
        <f t="shared" si="0"/>
        <v>63.28383289694792</v>
      </c>
      <c r="G17" s="249"/>
      <c r="H17" s="436">
        <f aca="true" t="shared" si="1" ref="H17:K18">H15*100</f>
        <v>-1.0100082637039653</v>
      </c>
      <c r="I17" s="436">
        <f t="shared" si="1"/>
        <v>4.827057793345024</v>
      </c>
      <c r="J17" s="436">
        <f t="shared" si="1"/>
        <v>12.019045167932063</v>
      </c>
      <c r="K17" s="436">
        <f t="shared" si="1"/>
        <v>17.246920192822724</v>
      </c>
      <c r="L17" s="249"/>
      <c r="M17" s="436">
        <f aca="true" t="shared" si="2" ref="M17:O18">M15*100</f>
        <v>5.76857498214407</v>
      </c>
      <c r="N17" s="436">
        <f t="shared" si="2"/>
        <v>-2.952298678514498</v>
      </c>
      <c r="O17" s="436">
        <f t="shared" si="2"/>
        <v>16.04362776333157</v>
      </c>
    </row>
    <row r="18" spans="4:15" ht="12.75">
      <c r="D18" s="436">
        <f t="shared" si="0"/>
        <v>15.987213964456348</v>
      </c>
      <c r="E18" s="436">
        <f t="shared" si="0"/>
        <v>11.352537835701915</v>
      </c>
      <c r="F18" s="436">
        <f t="shared" si="0"/>
        <v>9.841163852026336</v>
      </c>
      <c r="G18" s="249"/>
      <c r="H18" s="436">
        <f t="shared" si="1"/>
        <v>-0.26827012025901764</v>
      </c>
      <c r="I18" s="436">
        <f t="shared" si="1"/>
        <v>1.1298838437169945</v>
      </c>
      <c r="J18" s="436">
        <f t="shared" si="1"/>
        <v>1.091626988735328</v>
      </c>
      <c r="K18" s="436">
        <f t="shared" si="1"/>
        <v>0.6282562059454655</v>
      </c>
      <c r="L18" s="249"/>
      <c r="M18" s="436">
        <f t="shared" si="2"/>
        <v>6.306100969152628</v>
      </c>
      <c r="N18" s="436">
        <f t="shared" si="2"/>
        <v>-1.6862692865563078</v>
      </c>
      <c r="O18" s="436">
        <f t="shared" si="2"/>
        <v>5.322205633023769</v>
      </c>
    </row>
    <row r="21" ht="12.75">
      <c r="K21" s="242"/>
    </row>
    <row r="40" spans="2:3" ht="12.75">
      <c r="B40" s="249" t="s">
        <v>182</v>
      </c>
      <c r="C40" s="249"/>
    </row>
    <row r="41" spans="2:3" ht="12.75">
      <c r="B41" s="151">
        <v>2.74</v>
      </c>
      <c r="C41" s="151"/>
    </row>
    <row r="42" spans="2:3" ht="12.75">
      <c r="B42" s="228">
        <v>510.5</v>
      </c>
      <c r="C42" s="228"/>
    </row>
    <row r="43" spans="2:3" ht="12.75">
      <c r="B43" s="230">
        <v>1.822</v>
      </c>
      <c r="C43" s="230"/>
    </row>
  </sheetData>
  <sheetProtection/>
  <printOptions/>
  <pageMargins left="0.75" right="0.75" top="1" bottom="1" header="0.5" footer="0.5"/>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sheetPr codeName="Sheet9"/>
  <dimension ref="A1:BH170"/>
  <sheetViews>
    <sheetView zoomScale="95" zoomScaleNormal="95" zoomScalePageLayoutView="0" workbookViewId="0" topLeftCell="A2">
      <pane xSplit="2" ySplit="3" topLeftCell="C71" activePane="bottomRight" state="frozen"/>
      <selection pane="topLeft" activeCell="E29" sqref="E29"/>
      <selection pane="topRight" activeCell="E29" sqref="E29"/>
      <selection pane="bottomLeft" activeCell="E29" sqref="E29"/>
      <selection pane="bottomRight" activeCell="I83" sqref="I83"/>
    </sheetView>
  </sheetViews>
  <sheetFormatPr defaultColWidth="9.140625" defaultRowHeight="12.75"/>
  <cols>
    <col min="1" max="1" width="9.421875" style="192" customWidth="1"/>
    <col min="2" max="2" width="11.421875" style="192" customWidth="1"/>
    <col min="3" max="3" width="7.8515625" style="202" bestFit="1" customWidth="1"/>
    <col min="4" max="4" width="6.8515625" style="156" customWidth="1"/>
    <col min="5" max="5" width="7.00390625" style="156" customWidth="1"/>
    <col min="6" max="6" width="7.57421875" style="156" bestFit="1" customWidth="1"/>
    <col min="7" max="7" width="9.00390625" style="156" bestFit="1" customWidth="1"/>
    <col min="8" max="8" width="7.00390625" style="156" customWidth="1"/>
    <col min="9" max="9" width="9.00390625" style="156" bestFit="1" customWidth="1"/>
    <col min="10" max="10" width="7.140625" style="203" customWidth="1"/>
    <col min="11" max="12" width="7.57421875" style="203" bestFit="1" customWidth="1"/>
    <col min="13" max="13" width="8.8515625" style="203" bestFit="1" customWidth="1"/>
    <col min="14" max="14" width="9.00390625" style="203" bestFit="1" customWidth="1"/>
    <col min="15" max="15" width="7.57421875" style="203" bestFit="1" customWidth="1"/>
    <col min="16" max="16" width="9.00390625" style="203" bestFit="1" customWidth="1"/>
    <col min="17" max="17" width="7.57421875" style="203" bestFit="1" customWidth="1"/>
    <col min="18" max="18" width="9.00390625" style="203" bestFit="1" customWidth="1"/>
    <col min="19" max="19" width="7.421875" style="221" customWidth="1"/>
    <col min="20" max="20" width="7.57421875" style="156" customWidth="1"/>
    <col min="21" max="22" width="7.57421875" style="156" bestFit="1" customWidth="1"/>
    <col min="23" max="23" width="9.00390625" style="156" bestFit="1" customWidth="1"/>
    <col min="24" max="24" width="7.140625" style="156" customWidth="1"/>
    <col min="25" max="25" width="9.00390625" style="156" bestFit="1" customWidth="1"/>
    <col min="26" max="26" width="7.421875" style="156" customWidth="1"/>
    <col min="27" max="27" width="9.421875" style="156" customWidth="1"/>
    <col min="28" max="28" width="7.140625" style="156" customWidth="1"/>
    <col min="29" max="29" width="8.57421875" style="156" bestFit="1" customWidth="1"/>
    <col min="30" max="30" width="8.8515625" style="156" bestFit="1" customWidth="1"/>
    <col min="31" max="31" width="7.57421875" style="156" bestFit="1" customWidth="1"/>
    <col min="32" max="32" width="9.00390625" style="156" customWidth="1"/>
    <col min="33" max="33" width="8.421875" style="156" customWidth="1"/>
    <col min="34" max="34" width="9.00390625" style="156" customWidth="1"/>
    <col min="35" max="35" width="2.421875" style="156" customWidth="1"/>
    <col min="36" max="36" width="7.421875" style="156" customWidth="1"/>
    <col min="37" max="37" width="7.00390625" style="156" customWidth="1"/>
    <col min="38" max="38" width="7.421875" style="156" customWidth="1"/>
    <col min="39" max="39" width="8.421875" style="156" bestFit="1" customWidth="1"/>
    <col min="40" max="40" width="7.421875" style="156" customWidth="1"/>
    <col min="41" max="41" width="9.421875" style="156" bestFit="1" customWidth="1"/>
    <col min="42" max="42" width="7.8515625" style="156" bestFit="1" customWidth="1"/>
    <col min="43" max="43" width="8.8515625" style="156" bestFit="1" customWidth="1"/>
    <col min="44" max="44" width="7.140625" style="156" customWidth="1"/>
    <col min="45" max="45" width="8.8515625" style="156" bestFit="1" customWidth="1"/>
    <col min="46" max="46" width="9.8515625" style="203" customWidth="1"/>
    <col min="47" max="48" width="11.00390625" style="203" customWidth="1"/>
    <col min="49" max="49" width="9.421875" style="203" bestFit="1" customWidth="1"/>
    <col min="50" max="50" width="4.8515625" style="156" customWidth="1"/>
    <col min="51" max="51" width="8.00390625" style="156" customWidth="1"/>
    <col min="52" max="52" width="9.421875" style="156" bestFit="1" customWidth="1"/>
    <col min="53" max="16384" width="9.140625" style="156" customWidth="1"/>
  </cols>
  <sheetData>
    <row r="1" spans="1:6" ht="35.25">
      <c r="A1" s="153" t="s">
        <v>78</v>
      </c>
      <c r="B1" s="154"/>
      <c r="C1" s="200"/>
      <c r="D1" s="155"/>
      <c r="E1" s="155"/>
      <c r="F1" s="155"/>
    </row>
    <row r="2" spans="1:48" ht="18.75" customHeight="1">
      <c r="A2" s="157" t="s">
        <v>135</v>
      </c>
      <c r="B2" s="158"/>
      <c r="C2" s="201"/>
      <c r="D2" s="159"/>
      <c r="E2" s="159"/>
      <c r="F2" s="159"/>
      <c r="G2" s="160"/>
      <c r="H2" s="160"/>
      <c r="I2" s="160"/>
      <c r="J2" s="204"/>
      <c r="K2" s="204"/>
      <c r="AU2" s="460" t="s">
        <v>6</v>
      </c>
      <c r="AV2" s="460"/>
    </row>
    <row r="3" spans="1:53" ht="18" customHeight="1">
      <c r="A3" s="161"/>
      <c r="B3" s="162"/>
      <c r="C3" s="163" t="s">
        <v>0</v>
      </c>
      <c r="D3" s="164"/>
      <c r="E3" s="164"/>
      <c r="F3" s="164"/>
      <c r="G3" s="164"/>
      <c r="H3" s="164"/>
      <c r="I3" s="165"/>
      <c r="J3" s="166" t="s">
        <v>1</v>
      </c>
      <c r="K3" s="167"/>
      <c r="L3" s="167"/>
      <c r="M3" s="167"/>
      <c r="N3" s="167"/>
      <c r="O3" s="167"/>
      <c r="P3" s="167"/>
      <c r="Q3" s="167"/>
      <c r="R3" s="168"/>
      <c r="S3" s="220" t="s">
        <v>2</v>
      </c>
      <c r="T3" s="169"/>
      <c r="U3" s="169"/>
      <c r="V3" s="169"/>
      <c r="W3" s="169"/>
      <c r="X3" s="169"/>
      <c r="Y3" s="170"/>
      <c r="Z3" s="171" t="s">
        <v>3</v>
      </c>
      <c r="AA3" s="164"/>
      <c r="AB3" s="164"/>
      <c r="AC3" s="164"/>
      <c r="AD3" s="164"/>
      <c r="AE3" s="164"/>
      <c r="AF3" s="164"/>
      <c r="AG3" s="164"/>
      <c r="AH3" s="165"/>
      <c r="AI3" s="172"/>
      <c r="AJ3" s="173" t="s">
        <v>4</v>
      </c>
      <c r="AK3" s="174"/>
      <c r="AL3" s="174"/>
      <c r="AM3" s="174"/>
      <c r="AN3" s="174"/>
      <c r="AO3" s="174"/>
      <c r="AP3" s="174"/>
      <c r="AQ3" s="174"/>
      <c r="AR3" s="174"/>
      <c r="AS3" s="175"/>
      <c r="AT3" s="176" t="s">
        <v>5</v>
      </c>
      <c r="AU3" s="460"/>
      <c r="AV3" s="460"/>
      <c r="AW3" s="177" t="s">
        <v>7</v>
      </c>
      <c r="AX3" s="178"/>
      <c r="AY3" s="459" t="s">
        <v>8</v>
      </c>
      <c r="AZ3" s="459"/>
      <c r="BA3" s="178"/>
    </row>
    <row r="4" spans="1:53" ht="40.5" thickBot="1">
      <c r="A4" s="179" t="s">
        <v>9</v>
      </c>
      <c r="B4" s="179" t="s">
        <v>10</v>
      </c>
      <c r="C4" s="180" t="s">
        <v>11</v>
      </c>
      <c r="D4" s="181" t="s">
        <v>12</v>
      </c>
      <c r="E4" s="181" t="s">
        <v>13</v>
      </c>
      <c r="F4" s="181" t="s">
        <v>14</v>
      </c>
      <c r="G4" s="181" t="s">
        <v>15</v>
      </c>
      <c r="H4" s="181" t="s">
        <v>16</v>
      </c>
      <c r="I4" s="182" t="s">
        <v>17</v>
      </c>
      <c r="J4" s="183" t="s">
        <v>11</v>
      </c>
      <c r="K4" s="184" t="s">
        <v>12</v>
      </c>
      <c r="L4" s="184" t="s">
        <v>13</v>
      </c>
      <c r="M4" s="184" t="s">
        <v>18</v>
      </c>
      <c r="N4" s="184" t="s">
        <v>19</v>
      </c>
      <c r="O4" s="184" t="s">
        <v>14</v>
      </c>
      <c r="P4" s="184" t="s">
        <v>15</v>
      </c>
      <c r="Q4" s="184" t="s">
        <v>16</v>
      </c>
      <c r="R4" s="185" t="s">
        <v>17</v>
      </c>
      <c r="S4" s="183" t="s">
        <v>11</v>
      </c>
      <c r="T4" s="184" t="s">
        <v>12</v>
      </c>
      <c r="U4" s="184" t="s">
        <v>13</v>
      </c>
      <c r="V4" s="184" t="s">
        <v>14</v>
      </c>
      <c r="W4" s="184" t="s">
        <v>15</v>
      </c>
      <c r="X4" s="184" t="s">
        <v>16</v>
      </c>
      <c r="Y4" s="185" t="s">
        <v>17</v>
      </c>
      <c r="Z4" s="180" t="s">
        <v>11</v>
      </c>
      <c r="AA4" s="181" t="s">
        <v>12</v>
      </c>
      <c r="AB4" s="181" t="s">
        <v>13</v>
      </c>
      <c r="AC4" s="181" t="s">
        <v>18</v>
      </c>
      <c r="AD4" s="181" t="s">
        <v>19</v>
      </c>
      <c r="AE4" s="181" t="s">
        <v>14</v>
      </c>
      <c r="AF4" s="181" t="s">
        <v>15</v>
      </c>
      <c r="AG4" s="181" t="s">
        <v>16</v>
      </c>
      <c r="AH4" s="182" t="s">
        <v>17</v>
      </c>
      <c r="AI4" s="181"/>
      <c r="AJ4" s="186" t="s">
        <v>11</v>
      </c>
      <c r="AK4" s="187" t="s">
        <v>12</v>
      </c>
      <c r="AL4" s="187" t="s">
        <v>13</v>
      </c>
      <c r="AM4" s="187" t="s">
        <v>14</v>
      </c>
      <c r="AN4" s="187" t="s">
        <v>20</v>
      </c>
      <c r="AO4" s="187" t="s">
        <v>21</v>
      </c>
      <c r="AP4" s="187" t="s">
        <v>22</v>
      </c>
      <c r="AQ4" s="187" t="s">
        <v>15</v>
      </c>
      <c r="AR4" s="187" t="s">
        <v>16</v>
      </c>
      <c r="AS4" s="188" t="s">
        <v>17</v>
      </c>
      <c r="AT4" s="185" t="s">
        <v>14</v>
      </c>
      <c r="AU4" s="185" t="s">
        <v>14</v>
      </c>
      <c r="AV4" s="185" t="s">
        <v>121</v>
      </c>
      <c r="AW4" s="185" t="s">
        <v>14</v>
      </c>
      <c r="AX4" s="189"/>
      <c r="AY4" s="190" t="s">
        <v>1</v>
      </c>
      <c r="AZ4" s="191" t="s">
        <v>2</v>
      </c>
      <c r="BA4" s="189" t="s">
        <v>153</v>
      </c>
    </row>
    <row r="5" spans="1:55" ht="13.5" thickTop="1">
      <c r="A5" s="192">
        <v>1990</v>
      </c>
      <c r="B5" s="193" t="s">
        <v>23</v>
      </c>
      <c r="C5" s="225">
        <f>Quarter!C10/'quarter real terms (hide)'!$BA5*100</f>
        <v>3.384188626907074</v>
      </c>
      <c r="D5" s="225">
        <f>Quarter!D10/'quarter real terms (hide)'!$BA5*100</f>
        <v>2.8016643550624134</v>
      </c>
      <c r="E5" s="225">
        <f>Quarter!E10/'quarter real terms (hide)'!$BA5*100</f>
        <v>2.1497919556171983</v>
      </c>
      <c r="F5" s="225">
        <f>Quarter!F10/'quarter real terms (hide)'!$BA5*100</f>
        <v>2.2468793342579754</v>
      </c>
      <c r="G5" s="225">
        <f>Quarter!G10/'quarter real terms (hide)'!$BA5*100</f>
        <v>2.0249653259362</v>
      </c>
      <c r="H5" s="225">
        <f>Quarter!H10/'quarter real terms (hide)'!$BA5*100</f>
        <v>3.245492371705964</v>
      </c>
      <c r="I5" s="225">
        <f>Quarter!I10/'quarter real terms (hide)'!$BA5*100</f>
        <v>3.7031900138696257</v>
      </c>
      <c r="J5" s="225">
        <f>Quarter!J10/'quarter real terms (hide)'!$BA5*100</f>
        <v>114.42441054091542</v>
      </c>
      <c r="K5" s="225">
        <f>Quarter!K10/'quarter real terms (hide)'!$BA5*100</f>
        <v>111.65048543689322</v>
      </c>
      <c r="L5" s="225">
        <f>Quarter!L10/'quarter real terms (hide)'!$BA5*100</f>
        <v>104.71567267683773</v>
      </c>
      <c r="M5" s="225">
        <f>Quarter!M10/'quarter real terms (hide)'!$BA5*100</f>
        <v>99.72260748959779</v>
      </c>
      <c r="N5" s="225">
        <f>Quarter!N10/'quarter real terms (hide)'!$BA5*100</f>
        <v>113.86962552011096</v>
      </c>
      <c r="O5" s="225">
        <f>Quarter!O10/'quarter real terms (hide)'!$BA5*100</f>
        <v>108.4604715672677</v>
      </c>
      <c r="P5" s="225">
        <f>Quarter!P10/'quarter real terms (hide)'!$BA5*100</f>
        <v>101.3869625520111</v>
      </c>
      <c r="Q5" s="225">
        <f>Quarter!Q10/'quarter real terms (hide)'!$BA5*100</f>
        <v>112.06657420249653</v>
      </c>
      <c r="R5" s="225">
        <f>Quarter!R10/'quarter real terms (hide)'!$BA5*100</f>
        <v>128.9875173370319</v>
      </c>
      <c r="S5" s="225">
        <f>Quarter!S10/'quarter real terms (hide)'!$BA5*100</f>
        <v>217.47572815533985</v>
      </c>
      <c r="T5" s="225">
        <f>Quarter!T10/'quarter real terms (hide)'!$BA5*100</f>
        <v>199.58391123439668</v>
      </c>
      <c r="U5" s="225">
        <f>Quarter!U10/'quarter real terms (hide)'!$BA5*100</f>
        <v>186.13037447988904</v>
      </c>
      <c r="V5" s="225">
        <f>Quarter!V10/'quarter real terms (hide)'!$BA5*100</f>
        <v>188.90429958391124</v>
      </c>
      <c r="W5" s="225">
        <f>Quarter!W10/'quarter real terms (hide)'!$BA5*100</f>
        <v>171.15117891816922</v>
      </c>
      <c r="X5" s="225">
        <f>Quarter!X10/'quarter real terms (hide)'!$BA5*100</f>
        <v>207.48959778085992</v>
      </c>
      <c r="Y5" s="225">
        <f>Quarter!Y10/'quarter real terms (hide)'!$BA5*100</f>
        <v>244.5214979195562</v>
      </c>
      <c r="Z5" s="225">
        <f>Quarter!Z10/'quarter real terms (hide)'!$BA5*100</f>
        <v>8.95977808599168</v>
      </c>
      <c r="AA5" s="225">
        <f>Quarter!AA10/'quarter real terms (hide)'!$BA5*100</f>
        <v>6.768377253814148</v>
      </c>
      <c r="AB5" s="225">
        <f>Quarter!AB10/'quarter real terms (hide)'!$BA5*100</f>
        <v>4.909847434119279</v>
      </c>
      <c r="AC5" s="225">
        <f>Quarter!AC10/'quarter real terms (hide)'!$BA5*100</f>
        <v>3.966712898751734</v>
      </c>
      <c r="AD5" s="225">
        <f>Quarter!AD10/'quarter real terms (hide)'!$BA5*100</f>
        <v>5.631067961165048</v>
      </c>
      <c r="AE5" s="225">
        <f>Quarter!AE10/'quarter real terms (hide)'!$BA5*100</f>
        <v>5.617198335644938</v>
      </c>
      <c r="AF5" s="225">
        <f>Quarter!AF10/'quarter real terms (hide)'!$BA5*100</f>
        <v>6.116504854368933</v>
      </c>
      <c r="AG5" s="225">
        <f>Quarter!AG10/'quarter real terms (hide)'!$BA5*100</f>
        <v>8.169209431345353</v>
      </c>
      <c r="AH5" s="225">
        <f>Quarter!AH10/'quarter real terms (hide)'!$BA5*100</f>
        <v>10.097087378640778</v>
      </c>
      <c r="AI5" s="225"/>
      <c r="AJ5" s="225">
        <f>Quarter!AI10/'quarter real terms (hide)'!$BA5*100</f>
        <v>1.6643550624133148</v>
      </c>
      <c r="AK5" s="225">
        <f>Quarter!AJ10/'quarter real terms (hide)'!$BA5*100</f>
        <v>1.377253814147018</v>
      </c>
      <c r="AL5" s="225">
        <f>Quarter!AK10/'quarter real terms (hide)'!$BA5*100</f>
        <v>1.0041608876560333</v>
      </c>
      <c r="AM5" s="225">
        <f>Quarter!AL10/'quarter real terms (hide)'!$BA5*100</f>
        <v>1.0915395284327325</v>
      </c>
      <c r="AN5" s="225">
        <f>Quarter!AM10/'quarter real terms (hide)'!$BA5*100</f>
        <v>1.3647711511789182</v>
      </c>
      <c r="AO5" s="225">
        <f>Quarter!AN10/'quarter real terms (hide)'!$BA5*100</f>
        <v>0.8654646324549239</v>
      </c>
      <c r="AP5" s="225">
        <f>Quarter!AO10/'quarter real terms (hide)'!$BA5*100</f>
        <v>1.8127600554785022</v>
      </c>
      <c r="AQ5" s="225">
        <f>Quarter!AP10/'quarter real terms (hide)'!$BA5*100</f>
        <v>1.2829403606102636</v>
      </c>
      <c r="AR5" s="225">
        <f>Quarter!AQ10/'quarter real terms (hide)'!$BA5*100</f>
        <v>1.6088765603328712</v>
      </c>
      <c r="AS5" s="225">
        <f>Quarter!AR10/'quarter real terms (hide)'!$BA5*100</f>
        <v>1.9237170596393898</v>
      </c>
      <c r="AT5" s="225">
        <f>Quarter!AS10/'quarter real terms (hide)'!$BA5*100</f>
        <v>113.73092926490986</v>
      </c>
      <c r="AU5" s="225">
        <f>Quarter!AT10/'quarter real terms (hide)'!$BA5*100</f>
        <v>180.02773925104026</v>
      </c>
      <c r="AV5" s="225">
        <f>Quarter!AU10/'quarter real terms (hide)'!$BA5*100</f>
        <v>0</v>
      </c>
      <c r="AW5" s="225">
        <f>Quarter!AV10/'quarter real terms (hide)'!$BA5*100</f>
        <v>144.6601941747573</v>
      </c>
      <c r="AX5" s="225"/>
      <c r="AY5" s="225">
        <f>Quarter!AX10/'quarter real terms (hide)'!$BA5*100</f>
        <v>143.41192787794733</v>
      </c>
      <c r="AZ5" s="225">
        <f>Quarter!AY10/'quarter real terms (hide)'!$BA5*100</f>
        <v>200.13869625520115</v>
      </c>
      <c r="BA5" s="223">
        <v>72.1</v>
      </c>
      <c r="BC5" s="198"/>
    </row>
    <row r="6" spans="1:55" ht="12.75">
      <c r="A6" s="192">
        <v>1990</v>
      </c>
      <c r="B6" s="193" t="s">
        <v>24</v>
      </c>
      <c r="C6" s="225">
        <f>Quarter!C11/'quarter real terms (hide)'!$BA6*100</f>
        <v>3.1886024423337855</v>
      </c>
      <c r="D6" s="225">
        <f>Quarter!D11/'quarter real terms (hide)'!$BA6*100</f>
        <v>2.5915875169606513</v>
      </c>
      <c r="E6" s="225">
        <f>Quarter!E11/'quarter real terms (hide)'!$BA6*100</f>
        <v>2.062415196743555</v>
      </c>
      <c r="F6" s="225">
        <f>Quarter!F11/'quarter real terms (hide)'!$BA6*100</f>
        <v>2.1438263229308006</v>
      </c>
      <c r="G6" s="225">
        <f>Quarter!G11/'quarter real terms (hide)'!$BA6*100</f>
        <v>2.0081411126187243</v>
      </c>
      <c r="H6" s="225">
        <f>Quarter!H11/'quarter real terms (hide)'!$BA6*100</f>
        <v>3.066485753052917</v>
      </c>
      <c r="I6" s="225">
        <f>Quarter!I11/'quarter real terms (hide)'!$BA6*100</f>
        <v>3.3785617367706924</v>
      </c>
      <c r="J6" s="225">
        <f>Quarter!J11/'quarter real terms (hide)'!$BA6*100</f>
        <v>97.82903663500677</v>
      </c>
      <c r="K6" s="225">
        <f>Quarter!K11/'quarter real terms (hide)'!$BA6*100</f>
        <v>94.9796472184532</v>
      </c>
      <c r="L6" s="225">
        <f>Quarter!L11/'quarter real terms (hide)'!$BA6*100</f>
        <v>86.83853459972862</v>
      </c>
      <c r="M6" s="225">
        <f>Quarter!M11/'quarter real terms (hide)'!$BA6*100</f>
        <v>82.90366350067842</v>
      </c>
      <c r="N6" s="225">
        <f>Quarter!N11/'quarter real terms (hide)'!$BA6*100</f>
        <v>94.02985074626865</v>
      </c>
      <c r="O6" s="225">
        <f>Quarter!O11/'quarter real terms (hide)'!$BA6*100</f>
        <v>91.18046132971506</v>
      </c>
      <c r="P6" s="225">
        <f>Quarter!P11/'quarter real terms (hide)'!$BA6*100</f>
        <v>82.76797829036636</v>
      </c>
      <c r="Q6" s="225">
        <f>Quarter!Q11/'quarter real terms (hide)'!$BA6*100</f>
        <v>94.9796472184532</v>
      </c>
      <c r="R6" s="225">
        <f>Quarter!R11/'quarter real terms (hide)'!$BA6*100</f>
        <v>123.06648575305292</v>
      </c>
      <c r="S6" s="225">
        <f>Quarter!S11/'quarter real terms (hide)'!$BA6*100</f>
        <v>192.80868385345994</v>
      </c>
      <c r="T6" s="225">
        <f>Quarter!T11/'quarter real terms (hide)'!$BA6*100</f>
        <v>181.5468113975577</v>
      </c>
      <c r="U6" s="225">
        <f>Quarter!U11/'quarter real terms (hide)'!$BA6*100</f>
        <v>162.00814111261872</v>
      </c>
      <c r="V6" s="225">
        <f>Quarter!V11/'quarter real terms (hide)'!$BA6*100</f>
        <v>165.67164179104478</v>
      </c>
      <c r="W6" s="225">
        <f>Quarter!W11/'quarter real terms (hide)'!$BA6*100</f>
        <v>153.45997286295793</v>
      </c>
      <c r="X6" s="225">
        <f>Quarter!X11/'quarter real terms (hide)'!$BA6*100</f>
        <v>181.5468113975577</v>
      </c>
      <c r="Y6" s="225">
        <f>Quarter!Y11/'quarter real terms (hide)'!$BA6*100</f>
        <v>216.82496607869743</v>
      </c>
      <c r="Z6" s="225">
        <f>Quarter!Z11/'quarter real terms (hide)'!$BA6*100</f>
        <v>7.3948439620081405</v>
      </c>
      <c r="AA6" s="225">
        <f>Quarter!AA11/'quarter real terms (hide)'!$BA6*100</f>
        <v>5.48168249660787</v>
      </c>
      <c r="AB6" s="225">
        <f>Quarter!AB11/'quarter real terms (hide)'!$BA6*100</f>
        <v>4.23337856173677</v>
      </c>
      <c r="AC6" s="225">
        <f>Quarter!AC11/'quarter real terms (hide)'!$BA6*100</f>
        <v>3.7177747625508824</v>
      </c>
      <c r="AD6" s="225">
        <f>Quarter!AD11/'quarter real terms (hide)'!$BA6*100</f>
        <v>4.626865671641791</v>
      </c>
      <c r="AE6" s="225">
        <f>Quarter!AE11/'quarter real terms (hide)'!$BA6*100</f>
        <v>4.735413839891452</v>
      </c>
      <c r="AF6" s="225">
        <f>Quarter!AF11/'quarter real terms (hide)'!$BA6*100</f>
        <v>4.85753052917232</v>
      </c>
      <c r="AG6" s="225">
        <f>Quarter!AG11/'quarter real terms (hide)'!$BA6*100</f>
        <v>7.055630936227951</v>
      </c>
      <c r="AH6" s="225">
        <f>Quarter!AH11/'quarter real terms (hide)'!$BA6*100</f>
        <v>8.656716417910447</v>
      </c>
      <c r="AI6" s="225"/>
      <c r="AJ6" s="225">
        <f>Quarter!AI11/'quarter real terms (hide)'!$BA6*100</f>
        <v>1.6784260515603802</v>
      </c>
      <c r="AK6" s="225">
        <f>Quarter!AJ11/'quarter real terms (hide)'!$BA6*100</f>
        <v>1.3649932157394844</v>
      </c>
      <c r="AL6" s="225">
        <f>Quarter!AK11/'quarter real terms (hide)'!$BA6*100</f>
        <v>0.9470827679782903</v>
      </c>
      <c r="AM6" s="225">
        <f>Quarter!AL11/'quarter real terms (hide)'!$BA6*100</f>
        <v>1.010854816824966</v>
      </c>
      <c r="AN6" s="225">
        <f>Quarter!AM11/'quarter real terms (hide)'!$BA6*100</f>
        <v>1.2550881953867028</v>
      </c>
      <c r="AO6" s="225">
        <f>Quarter!AN11/'quarter real terms (hide)'!$BA6*100</f>
        <v>0.8561736770691994</v>
      </c>
      <c r="AP6" s="225">
        <f>Quarter!AO11/'quarter real terms (hide)'!$BA6*100</f>
        <v>1.7815468113975577</v>
      </c>
      <c r="AQ6" s="225">
        <f>Quarter!AP11/'quarter real terms (hide)'!$BA6*100</f>
        <v>1.230664857530529</v>
      </c>
      <c r="AR6" s="225">
        <f>Quarter!AQ11/'quarter real terms (hide)'!$BA6*100</f>
        <v>1.5508819538670284</v>
      </c>
      <c r="AS6" s="225">
        <f>Quarter!AR11/'quarter real terms (hide)'!$BA6*100</f>
        <v>2</v>
      </c>
      <c r="AT6" s="225">
        <f>Quarter!AS11/'quarter real terms (hide)'!$BA6*100</f>
        <v>99.18588873812753</v>
      </c>
      <c r="AU6" s="225">
        <f>Quarter!AT11/'quarter real terms (hide)'!$BA6*100</f>
        <v>164.4504748982361</v>
      </c>
      <c r="AV6" s="225">
        <f>Quarter!AU11/'quarter real terms (hide)'!$BA6*100</f>
        <v>0</v>
      </c>
      <c r="AW6" s="225">
        <f>Quarter!AV11/'quarter real terms (hide)'!$BA6*100</f>
        <v>147.08276797829035</v>
      </c>
      <c r="AX6" s="225"/>
      <c r="AY6" s="225">
        <f>Quarter!AX11/'quarter real terms (hide)'!$BA6*100</f>
        <v>97.96472184531886</v>
      </c>
      <c r="AZ6" s="225">
        <f>Quarter!AY11/'quarter real terms (hide)'!$BA6*100</f>
        <v>167.29986431478966</v>
      </c>
      <c r="BA6" s="223">
        <v>73.7</v>
      </c>
      <c r="BC6" s="198"/>
    </row>
    <row r="7" spans="1:55" ht="12.75">
      <c r="A7" s="192">
        <v>1990</v>
      </c>
      <c r="B7" s="193" t="s">
        <v>25</v>
      </c>
      <c r="C7" s="225">
        <f>Quarter!C12/'quarter real terms (hide)'!$BA7*100</f>
        <v>3.249669749009247</v>
      </c>
      <c r="D7" s="225">
        <f>Quarter!D12/'quarter real terms (hide)'!$BA7*100</f>
        <v>2.6155878467635403</v>
      </c>
      <c r="E7" s="225">
        <f>Quarter!E12/'quarter real terms (hide)'!$BA7*100</f>
        <v>2.0475561426684283</v>
      </c>
      <c r="F7" s="225">
        <f>Quarter!F12/'quarter real terms (hide)'!$BA7*100</f>
        <v>2.1400264200792605</v>
      </c>
      <c r="G7" s="225">
        <f>Quarter!G12/'quarter real terms (hide)'!$BA7*100</f>
        <v>2.0079260237780714</v>
      </c>
      <c r="H7" s="225">
        <f>Quarter!H12/'quarter real terms (hide)'!$BA7*100</f>
        <v>2.906208718626156</v>
      </c>
      <c r="I7" s="225">
        <f>Quarter!I12/'quarter real terms (hide)'!$BA7*100</f>
        <v>3.342140026420079</v>
      </c>
      <c r="J7" s="225">
        <f>Quarter!J12/'quarter real terms (hide)'!$BA7*100</f>
        <v>116.38044914134741</v>
      </c>
      <c r="K7" s="225">
        <f>Quarter!K12/'quarter real terms (hide)'!$BA7*100</f>
        <v>96.03698811096433</v>
      </c>
      <c r="L7" s="225">
        <f>Quarter!L12/'quarter real terms (hide)'!$BA7*100</f>
        <v>84.4121532364597</v>
      </c>
      <c r="M7" s="225">
        <f>Quarter!M12/'quarter real terms (hide)'!$BA7*100</f>
        <v>83.35535006605019</v>
      </c>
      <c r="N7" s="225">
        <f>Quarter!N12/'quarter real terms (hide)'!$BA7*100</f>
        <v>86.52575957727873</v>
      </c>
      <c r="O7" s="225">
        <f>Quarter!O12/'quarter real terms (hide)'!$BA7*100</f>
        <v>92.60237780713341</v>
      </c>
      <c r="P7" s="225">
        <f>Quarter!P12/'quarter real terms (hide)'!$BA7*100</f>
        <v>78.4676354029062</v>
      </c>
      <c r="Q7" s="225">
        <f>Quarter!Q12/'quarter real terms (hide)'!$BA7*100</f>
        <v>100.52840158520475</v>
      </c>
      <c r="R7" s="225">
        <f>Quarter!R12/'quarter real terms (hide)'!$BA7*100</f>
        <v>129.19418758256273</v>
      </c>
      <c r="S7" s="225">
        <f>Quarter!S12/'quarter real terms (hide)'!$BA7*100</f>
        <v>211.22853368560106</v>
      </c>
      <c r="T7" s="225">
        <f>Quarter!T12/'quarter real terms (hide)'!$BA7*100</f>
        <v>194.9801849405548</v>
      </c>
      <c r="U7" s="225">
        <f>Quarter!U12/'quarter real terms (hide)'!$BA7*100</f>
        <v>190.224570673712</v>
      </c>
      <c r="V7" s="225">
        <f>Quarter!V12/'quarter real terms (hide)'!$BA7*100</f>
        <v>191.41347424042272</v>
      </c>
      <c r="W7" s="225">
        <f>Quarter!W12/'quarter real terms (hide)'!$BA7*100</f>
        <v>157.0673712021136</v>
      </c>
      <c r="X7" s="225">
        <f>Quarter!X12/'quarter real terms (hide)'!$BA7*100</f>
        <v>200.39630118890352</v>
      </c>
      <c r="Y7" s="225">
        <f>Quarter!Y12/'quarter real terms (hide)'!$BA7*100</f>
        <v>265.3896961690885</v>
      </c>
      <c r="Z7" s="225">
        <f>Quarter!Z12/'quarter real terms (hide)'!$BA7*100</f>
        <v>7.490092470277411</v>
      </c>
      <c r="AA7" s="225">
        <f>Quarter!AA12/'quarter real terms (hide)'!$BA7*100</f>
        <v>5.3896961690885075</v>
      </c>
      <c r="AB7" s="225">
        <f>Quarter!AB12/'quarter real terms (hide)'!$BA7*100</f>
        <v>4.1083223249669745</v>
      </c>
      <c r="AC7" s="225">
        <f>Quarter!AC12/'quarter real terms (hide)'!$BA7*100</f>
        <v>3.619550858652576</v>
      </c>
      <c r="AD7" s="225">
        <f>Quarter!AD12/'quarter real terms (hide)'!$BA7*100</f>
        <v>4.478203434610304</v>
      </c>
      <c r="AE7" s="225">
        <f>Quarter!AE12/'quarter real terms (hide)'!$BA7*100</f>
        <v>4.623513870541611</v>
      </c>
      <c r="AF7" s="225">
        <f>Quarter!AF12/'quarter real terms (hide)'!$BA7*100</f>
        <v>4.7556142668428</v>
      </c>
      <c r="AG7" s="225">
        <f>Quarter!AG12/'quarter real terms (hide)'!$BA7*100</f>
        <v>7.080581241743725</v>
      </c>
      <c r="AH7" s="225">
        <f>Quarter!AH12/'quarter real terms (hide)'!$BA7*100</f>
        <v>9.299867899603699</v>
      </c>
      <c r="AI7" s="225"/>
      <c r="AJ7" s="225">
        <f>Quarter!AI12/'quarter real terms (hide)'!$BA7*100</f>
        <v>1.6538969616908852</v>
      </c>
      <c r="AK7" s="225">
        <f>Quarter!AJ12/'quarter real terms (hide)'!$BA7*100</f>
        <v>1.2404227212681636</v>
      </c>
      <c r="AL7" s="225">
        <f>Quarter!AK12/'quarter real terms (hide)'!$BA7*100</f>
        <v>0.9418758256274768</v>
      </c>
      <c r="AM7" s="225">
        <f>Quarter!AL12/'quarter real terms (hide)'!$BA7*100</f>
        <v>0.9907529722589168</v>
      </c>
      <c r="AN7" s="225">
        <f>Quarter!AM12/'quarter real terms (hide)'!$BA7*100</f>
        <v>1.1955085865257595</v>
      </c>
      <c r="AO7" s="225">
        <f>Quarter!AN12/'quarter real terms (hide)'!$BA7*100</f>
        <v>0.8467635402906207</v>
      </c>
      <c r="AP7" s="225">
        <f>Quarter!AO12/'quarter real terms (hide)'!$BA7*100</f>
        <v>1.8877146631439894</v>
      </c>
      <c r="AQ7" s="225">
        <f>Quarter!AP12/'quarter real terms (hide)'!$BA7*100</f>
        <v>1.1439894319682957</v>
      </c>
      <c r="AR7" s="225">
        <f>Quarter!AQ12/'quarter real terms (hide)'!$BA7*100</f>
        <v>1.5548216644649935</v>
      </c>
      <c r="AS7" s="225">
        <f>Quarter!AR12/'quarter real terms (hide)'!$BA7*100</f>
        <v>2.0528401585204756</v>
      </c>
      <c r="AT7" s="225">
        <f>Quarter!AS12/'quarter real terms (hide)'!$BA7*100</f>
        <v>96.96169088507266</v>
      </c>
      <c r="AU7" s="225">
        <f>Quarter!AT12/'quarter real terms (hide)'!$BA7*100</f>
        <v>157.72787318361955</v>
      </c>
      <c r="AV7" s="225">
        <f>Quarter!AU12/'quarter real terms (hide)'!$BA7*100</f>
        <v>0</v>
      </c>
      <c r="AW7" s="225">
        <f>Quarter!AV12/'quarter real terms (hide)'!$BA7*100</f>
        <v>139.76221928665785</v>
      </c>
      <c r="AX7" s="225"/>
      <c r="AY7" s="225">
        <f>Quarter!AX12/'quarter real terms (hide)'!$BA7*100</f>
        <v>120.60766182298546</v>
      </c>
      <c r="AZ7" s="225">
        <f>Quarter!AY12/'quarter real terms (hide)'!$BA7*100</f>
        <v>224.83487450462349</v>
      </c>
      <c r="BA7" s="223">
        <v>75.7</v>
      </c>
      <c r="BC7" s="198"/>
    </row>
    <row r="8" spans="1:55" ht="12.75">
      <c r="A8" s="192">
        <v>1990</v>
      </c>
      <c r="B8" s="193" t="s">
        <v>26</v>
      </c>
      <c r="C8" s="225">
        <f>Quarter!C13/'quarter real terms (hide)'!$BA8*100</f>
        <v>3.1668856767411304</v>
      </c>
      <c r="D8" s="225">
        <f>Quarter!D13/'quarter real terms (hide)'!$BA8*100</f>
        <v>2.6149802890932983</v>
      </c>
      <c r="E8" s="225">
        <f>Quarter!E13/'quarter real terms (hide)'!$BA8*100</f>
        <v>1.997371879106439</v>
      </c>
      <c r="F8" s="225">
        <f>Quarter!F13/'quarter real terms (hide)'!$BA8*100</f>
        <v>2.0893561103810776</v>
      </c>
      <c r="G8" s="225">
        <f>Quarter!G13/'quarter real terms (hide)'!$BA8*100</f>
        <v>2.0630749014454666</v>
      </c>
      <c r="H8" s="225">
        <f>Quarter!H13/'quarter real terms (hide)'!$BA8*100</f>
        <v>2.9434954007884366</v>
      </c>
      <c r="I8" s="225">
        <f>Quarter!I13/'quarter real terms (hide)'!$BA8*100</f>
        <v>3.337713534822602</v>
      </c>
      <c r="J8" s="225">
        <f>Quarter!J13/'quarter real terms (hide)'!$BA8*100</f>
        <v>130.4862023653088</v>
      </c>
      <c r="K8" s="225">
        <f>Quarter!K13/'quarter real terms (hide)'!$BA8*100</f>
        <v>121.28777923784494</v>
      </c>
      <c r="L8" s="225">
        <f>Quarter!L13/'quarter real terms (hide)'!$BA8*100</f>
        <v>113.14060446780552</v>
      </c>
      <c r="M8" s="225">
        <f>Quarter!M13/'quarter real terms (hide)'!$BA8*100</f>
        <v>113.00919842312747</v>
      </c>
      <c r="N8" s="225">
        <f>Quarter!N13/'quarter real terms (hide)'!$BA8*100</f>
        <v>113.53482260183969</v>
      </c>
      <c r="O8" s="225">
        <f>Quarter!O13/'quarter real terms (hide)'!$BA8*100</f>
        <v>118.26544021024968</v>
      </c>
      <c r="P8" s="225">
        <f>Quarter!P13/'quarter real terms (hide)'!$BA8*100</f>
        <v>107.49014454664916</v>
      </c>
      <c r="Q8" s="225">
        <f>Quarter!Q13/'quarter real terms (hide)'!$BA8*100</f>
        <v>122.20762155059133</v>
      </c>
      <c r="R8" s="225">
        <f>Quarter!R13/'quarter real terms (hide)'!$BA8*100</f>
        <v>149.0144546649146</v>
      </c>
      <c r="S8" s="225">
        <f>Quarter!S13/'quarter real terms (hide)'!$BA8*100</f>
        <v>253.74507227332458</v>
      </c>
      <c r="T8" s="225">
        <f>Quarter!T13/'quarter real terms (hide)'!$BA8*100</f>
        <v>242.18134034165578</v>
      </c>
      <c r="U8" s="225">
        <f>Quarter!U13/'quarter real terms (hide)'!$BA8*100</f>
        <v>233.24572930354796</v>
      </c>
      <c r="V8" s="225">
        <f>Quarter!V13/'quarter real terms (hide)'!$BA8*100</f>
        <v>235.08541392904075</v>
      </c>
      <c r="W8" s="225">
        <f>Quarter!W13/'quarter real terms (hide)'!$BA8*100</f>
        <v>206.30749014454665</v>
      </c>
      <c r="X8" s="225">
        <f>Quarter!X13/'quarter real terms (hide)'!$BA8*100</f>
        <v>246.7805519053877</v>
      </c>
      <c r="Y8" s="225">
        <f>Quarter!Y13/'quarter real terms (hide)'!$BA8*100</f>
        <v>278.97503285151123</v>
      </c>
      <c r="Z8" s="225">
        <f>Quarter!Z13/'quarter real terms (hide)'!$BA8*100</f>
        <v>8.856767411300922</v>
      </c>
      <c r="AA8" s="225">
        <f>Quarter!AA13/'quarter real terms (hide)'!$BA8*100</f>
        <v>6.123521681997373</v>
      </c>
      <c r="AB8" s="225">
        <f>Quarter!AB13/'quarter real terms (hide)'!$BA8*100</f>
        <v>4.231274638633377</v>
      </c>
      <c r="AC8" s="225">
        <f>Quarter!AC13/'quarter real terms (hide)'!$BA8*100</f>
        <v>3.639947437582129</v>
      </c>
      <c r="AD8" s="225">
        <f>Quarter!AD13/'quarter real terms (hide)'!$BA8*100</f>
        <v>4.69119579500657</v>
      </c>
      <c r="AE8" s="225">
        <f>Quarter!AE13/'quarter real terms (hide)'!$BA8*100</f>
        <v>4.980289093298293</v>
      </c>
      <c r="AF8" s="225">
        <f>Quarter!AF13/'quarter real terms (hide)'!$BA8*100</f>
        <v>5.151116951379764</v>
      </c>
      <c r="AG8" s="225">
        <f>Quarter!AG13/'quarter real terms (hide)'!$BA8*100</f>
        <v>8.344283837056505</v>
      </c>
      <c r="AH8" s="225">
        <f>Quarter!AH13/'quarter real terms (hide)'!$BA8*100</f>
        <v>10.512483574244417</v>
      </c>
      <c r="AI8" s="225"/>
      <c r="AJ8" s="225">
        <f>Quarter!AI13/'quarter real terms (hide)'!$BA8*100</f>
        <v>1.7017082785808146</v>
      </c>
      <c r="AK8" s="225">
        <f>Quarter!AJ13/'quarter real terms (hide)'!$BA8*100</f>
        <v>1.3403416557161631</v>
      </c>
      <c r="AL8" s="225">
        <f>Quarter!AK13/'quarter real terms (hide)'!$BA8*100</f>
        <v>0.9421813403416558</v>
      </c>
      <c r="AM8" s="225">
        <f>Quarter!AL13/'quarter real terms (hide)'!$BA8*100</f>
        <v>1.021024967148489</v>
      </c>
      <c r="AN8" s="225">
        <f>Quarter!AM13/'quarter real terms (hide)'!$BA8*100</f>
        <v>1.290407358738502</v>
      </c>
      <c r="AO8" s="225">
        <f>Quarter!AN13/'quarter real terms (hide)'!$BA8*100</f>
        <v>0.8318002628120893</v>
      </c>
      <c r="AP8" s="225">
        <f>Quarter!AO13/'quarter real terms (hide)'!$BA8*100</f>
        <v>1.8265440210249673</v>
      </c>
      <c r="AQ8" s="225">
        <f>Quarter!AP13/'quarter real terms (hide)'!$BA8*100</f>
        <v>1.1931668856767415</v>
      </c>
      <c r="AR8" s="225">
        <f>Quarter!AQ13/'quarter real terms (hide)'!$BA8*100</f>
        <v>1.6294349540078845</v>
      </c>
      <c r="AS8" s="225">
        <f>Quarter!AR13/'quarter real terms (hide)'!$BA8*100</f>
        <v>1.9908015768725362</v>
      </c>
      <c r="AT8" s="225">
        <f>Quarter!AS13/'quarter real terms (hide)'!$BA8*100</f>
        <v>131.6688567674113</v>
      </c>
      <c r="AU8" s="225">
        <f>Quarter!AT13/'quarter real terms (hide)'!$BA8*100</f>
        <v>226.4126149802891</v>
      </c>
      <c r="AV8" s="225">
        <f>Quarter!AU13/'quarter real terms (hide)'!$BA8*100</f>
        <v>0</v>
      </c>
      <c r="AW8" s="225">
        <f>Quarter!AV13/'quarter real terms (hide)'!$BA8*100</f>
        <v>132.72010512483575</v>
      </c>
      <c r="AX8" s="225"/>
      <c r="AY8" s="225">
        <f>Quarter!AX13/'quarter real terms (hide)'!$BA8*100</f>
        <v>142.70696452036793</v>
      </c>
      <c r="AZ8" s="225">
        <f>Quarter!AY13/'quarter real terms (hide)'!$BA8*100</f>
        <v>248.3574244415243</v>
      </c>
      <c r="BA8" s="223">
        <v>76.1</v>
      </c>
      <c r="BC8" s="198"/>
    </row>
    <row r="9" spans="2:53" ht="12.75">
      <c r="B9" s="193"/>
      <c r="C9" s="225"/>
      <c r="D9" s="225"/>
      <c r="E9" s="225"/>
      <c r="F9" s="225"/>
      <c r="G9" s="225"/>
      <c r="H9" s="225"/>
      <c r="I9" s="225"/>
      <c r="J9" s="225"/>
      <c r="K9" s="225"/>
      <c r="L9" s="225"/>
      <c r="M9" s="225"/>
      <c r="N9" s="225"/>
      <c r="O9" s="225"/>
      <c r="P9" s="225"/>
      <c r="Q9" s="225"/>
      <c r="R9" s="225"/>
      <c r="S9" s="225"/>
      <c r="T9" s="225"/>
      <c r="U9" s="225"/>
      <c r="V9" s="225"/>
      <c r="W9" s="225"/>
      <c r="X9" s="225"/>
      <c r="Y9" s="225"/>
      <c r="Z9" s="225"/>
      <c r="AA9" s="225"/>
      <c r="AB9" s="225"/>
      <c r="AC9" s="225"/>
      <c r="AD9" s="225"/>
      <c r="AE9" s="225"/>
      <c r="AF9" s="225"/>
      <c r="AG9" s="225"/>
      <c r="AH9" s="225"/>
      <c r="AI9" s="225"/>
      <c r="AJ9" s="225"/>
      <c r="AK9" s="225"/>
      <c r="AL9" s="225"/>
      <c r="AM9" s="225"/>
      <c r="AN9" s="225"/>
      <c r="AO9" s="225"/>
      <c r="AP9" s="225"/>
      <c r="AQ9" s="225"/>
      <c r="AR9" s="225"/>
      <c r="AS9" s="225"/>
      <c r="AT9" s="225"/>
      <c r="AU9" s="225"/>
      <c r="AV9" s="225"/>
      <c r="AW9" s="225"/>
      <c r="AX9" s="225"/>
      <c r="AY9" s="225"/>
      <c r="AZ9" s="225"/>
      <c r="BA9" s="223"/>
    </row>
    <row r="10" spans="1:53" ht="12.75">
      <c r="A10" s="192">
        <v>1991</v>
      </c>
      <c r="B10" s="193" t="s">
        <v>23</v>
      </c>
      <c r="C10" s="225">
        <f>Quarter!C15/'quarter real terms (hide)'!$BA10*100</f>
        <v>3.0798969072164954</v>
      </c>
      <c r="D10" s="225">
        <f>Quarter!D15/'quarter real terms (hide)'!$BA10*100</f>
        <v>2.6288659793814437</v>
      </c>
      <c r="E10" s="225">
        <f>Quarter!E15/'quarter real terms (hide)'!$BA10*100</f>
        <v>1.9974226804123714</v>
      </c>
      <c r="F10" s="225">
        <f>Quarter!F15/'quarter real terms (hide)'!$BA10*100</f>
        <v>2.100515463917526</v>
      </c>
      <c r="G10" s="225">
        <f>Quarter!G15/'quarter real terms (hide)'!$BA10*100</f>
        <v>2.0103092783505154</v>
      </c>
      <c r="H10" s="225">
        <f>Quarter!H15/'quarter real terms (hide)'!$BA10*100</f>
        <v>2.9123711340206184</v>
      </c>
      <c r="I10" s="225">
        <f>Quarter!I15/'quarter real terms (hide)'!$BA10*100</f>
        <v>3.2474226804123716</v>
      </c>
      <c r="J10" s="225">
        <f>Quarter!J15/'quarter real terms (hide)'!$BA10*100</f>
        <v>101.5463917525773</v>
      </c>
      <c r="K10" s="225">
        <f>Quarter!K15/'quarter real terms (hide)'!$BA10*100</f>
        <v>98.84020618556703</v>
      </c>
      <c r="L10" s="225">
        <f>Quarter!L15/'quarter real terms (hide)'!$BA10*100</f>
        <v>93.68556701030928</v>
      </c>
      <c r="M10" s="225">
        <f>Quarter!M15/'quarter real terms (hide)'!$BA10*100</f>
        <v>91.88144329896907</v>
      </c>
      <c r="N10" s="225">
        <f>Quarter!N15/'quarter real terms (hide)'!$BA10*100</f>
        <v>97.0360824742268</v>
      </c>
      <c r="O10" s="225">
        <f>Quarter!O15/'quarter real terms (hide)'!$BA10*100</f>
        <v>96.52061855670104</v>
      </c>
      <c r="P10" s="225">
        <f>Quarter!P15/'quarter real terms (hide)'!$BA10*100</f>
        <v>82.7319587628866</v>
      </c>
      <c r="Q10" s="225">
        <f>Quarter!Q15/'quarter real terms (hide)'!$BA10*100</f>
        <v>102.44845360824743</v>
      </c>
      <c r="R10" s="225">
        <f>Quarter!R15/'quarter real terms (hide)'!$BA10*100</f>
        <v>125</v>
      </c>
      <c r="S10" s="225">
        <f>Quarter!S15/'quarter real terms (hide)'!$BA10*100</f>
        <v>242.78350515463922</v>
      </c>
      <c r="T10" s="225">
        <f>Quarter!T15/'quarter real terms (hide)'!$BA10*100</f>
        <v>227.7061855670103</v>
      </c>
      <c r="U10" s="225">
        <f>Quarter!U15/'quarter real terms (hide)'!$BA10*100</f>
        <v>210.9536082474227</v>
      </c>
      <c r="V10" s="225">
        <f>Quarter!V15/'quarter real terms (hide)'!$BA10*100</f>
        <v>214.30412371134025</v>
      </c>
      <c r="W10" s="225">
        <f>Quarter!W15/'quarter real terms (hide)'!$BA10*100</f>
        <v>187.11340206185568</v>
      </c>
      <c r="X10" s="225">
        <f>Quarter!X15/'quarter real terms (hide)'!$BA10*100</f>
        <v>227.7061855670103</v>
      </c>
      <c r="Y10" s="225">
        <f>Quarter!Y15/'quarter real terms (hide)'!$BA10*100</f>
        <v>264.4329896907216</v>
      </c>
      <c r="Z10" s="225">
        <f>Quarter!Z15/'quarter real terms (hide)'!$BA10*100</f>
        <v>8.68556701030928</v>
      </c>
      <c r="AA10" s="225">
        <f>Quarter!AA15/'quarter real terms (hide)'!$BA10*100</f>
        <v>5.902061855670103</v>
      </c>
      <c r="AB10" s="225">
        <f>Quarter!AB15/'quarter real terms (hide)'!$BA10*100</f>
        <v>4.162371134020619</v>
      </c>
      <c r="AC10" s="225">
        <f>Quarter!AC15/'quarter real terms (hide)'!$BA10*100</f>
        <v>3.6469072164948457</v>
      </c>
      <c r="AD10" s="225">
        <f>Quarter!AD15/'quarter real terms (hide)'!$BA10*100</f>
        <v>4.574742268041238</v>
      </c>
      <c r="AE10" s="225">
        <f>Quarter!AE15/'quarter real terms (hide)'!$BA10*100</f>
        <v>4.871134020618557</v>
      </c>
      <c r="AF10" s="225">
        <f>Quarter!AF15/'quarter real terms (hide)'!$BA10*100</f>
        <v>5.038659793814434</v>
      </c>
      <c r="AG10" s="225">
        <f>Quarter!AG15/'quarter real terms (hide)'!$BA10*100</f>
        <v>8.118556701030927</v>
      </c>
      <c r="AH10" s="225">
        <f>Quarter!AH15/'quarter real terms (hide)'!$BA10*100</f>
        <v>10.399484536082475</v>
      </c>
      <c r="AI10" s="225"/>
      <c r="AJ10" s="225">
        <f>Quarter!AI15/'quarter real terms (hide)'!$BA10*100</f>
        <v>1.7487113402061858</v>
      </c>
      <c r="AK10" s="225">
        <f>Quarter!AJ15/'quarter real terms (hide)'!$BA10*100</f>
        <v>1.3492268041237112</v>
      </c>
      <c r="AL10" s="225">
        <f>Quarter!AK15/'quarter real terms (hide)'!$BA10*100</f>
        <v>0.9536082474226805</v>
      </c>
      <c r="AM10" s="225">
        <f>Quarter!AL15/'quarter real terms (hide)'!$BA10*100</f>
        <v>1.0528350515463918</v>
      </c>
      <c r="AN10" s="225">
        <f>Quarter!AM15/'quarter real terms (hide)'!$BA10*100</f>
        <v>1.2847938144329898</v>
      </c>
      <c r="AO10" s="225">
        <f>Quarter!AN15/'quarter real terms (hide)'!$BA10*100</f>
        <v>0.8260309278350517</v>
      </c>
      <c r="AP10" s="225">
        <f>Quarter!AO15/'quarter real terms (hide)'!$BA10*100</f>
        <v>1.8801546391752582</v>
      </c>
      <c r="AQ10" s="225">
        <f>Quarter!AP15/'quarter real terms (hide)'!$BA10*100</f>
        <v>1.1713917525773196</v>
      </c>
      <c r="AR10" s="225">
        <f>Quarter!AQ15/'quarter real terms (hide)'!$BA10*100</f>
        <v>1.6932989690721651</v>
      </c>
      <c r="AS10" s="225">
        <f>Quarter!AR15/'quarter real terms (hide)'!$BA10*100</f>
        <v>1.963917525773196</v>
      </c>
      <c r="AT10" s="225">
        <f>Quarter!AS15/'quarter real terms (hide)'!$BA10*100</f>
        <v>118.29896907216495</v>
      </c>
      <c r="AU10" s="225">
        <f>Quarter!AT15/'quarter real terms (hide)'!$BA10*100</f>
        <v>251.15979381443304</v>
      </c>
      <c r="AV10" s="225">
        <f>Quarter!AU15/'quarter real terms (hide)'!$BA10*100</f>
        <v>0</v>
      </c>
      <c r="AW10" s="225">
        <f>Quarter!AV15/'quarter real terms (hide)'!$BA10*100</f>
        <v>133.63402061855672</v>
      </c>
      <c r="AX10" s="225"/>
      <c r="AY10" s="225">
        <f>Quarter!AX15/'quarter real terms (hide)'!$BA10*100</f>
        <v>138.14432989690724</v>
      </c>
      <c r="AZ10" s="225">
        <f>Quarter!AY15/'quarter real terms (hide)'!$BA10*100</f>
        <v>211.7268041237114</v>
      </c>
      <c r="BA10" s="223">
        <v>77.6</v>
      </c>
    </row>
    <row r="11" spans="1:53" ht="12.75">
      <c r="A11" s="192">
        <v>1991</v>
      </c>
      <c r="B11" s="193" t="s">
        <v>24</v>
      </c>
      <c r="C11" s="225">
        <f>Quarter!C16/'quarter real terms (hide)'!$BA11*100</f>
        <v>2.9822335025380715</v>
      </c>
      <c r="D11" s="225">
        <f>Quarter!D16/'quarter real terms (hide)'!$BA11*100</f>
        <v>2.563451776649746</v>
      </c>
      <c r="E11" s="225">
        <f>Quarter!E16/'quarter real terms (hide)'!$BA11*100</f>
        <v>1.8781725888324874</v>
      </c>
      <c r="F11" s="225">
        <f>Quarter!F16/'quarter real terms (hide)'!$BA11*100</f>
        <v>1.9796954314720814</v>
      </c>
      <c r="G11" s="225">
        <f>Quarter!G16/'quarter real terms (hide)'!$BA11*100</f>
        <v>1.8908629441624365</v>
      </c>
      <c r="H11" s="225">
        <f>Quarter!H16/'quarter real terms (hide)'!$BA11*100</f>
        <v>2.906091370558376</v>
      </c>
      <c r="I11" s="225">
        <f>Quarter!I16/'quarter real terms (hide)'!$BA11*100</f>
        <v>3.4137055837563457</v>
      </c>
      <c r="J11" s="225">
        <f>Quarter!J16/'quarter real terms (hide)'!$BA11*100</f>
        <v>87.05583756345177</v>
      </c>
      <c r="K11" s="225">
        <f>Quarter!K16/'quarter real terms (hide)'!$BA11*100</f>
        <v>80.71065989847716</v>
      </c>
      <c r="L11" s="225">
        <f>Quarter!L16/'quarter real terms (hide)'!$BA11*100</f>
        <v>74.23857868020305</v>
      </c>
      <c r="M11" s="225">
        <f>Quarter!M16/'quarter real terms (hide)'!$BA11*100</f>
        <v>72.71573604060913</v>
      </c>
      <c r="N11" s="225">
        <f>Quarter!N16/'quarter real terms (hide)'!$BA11*100</f>
        <v>77.15736040609137</v>
      </c>
      <c r="O11" s="225">
        <f>Quarter!O16/'quarter real terms (hide)'!$BA11*100</f>
        <v>78.1725888324873</v>
      </c>
      <c r="P11" s="225">
        <f>Quarter!P16/'quarter real terms (hide)'!$BA11*100</f>
        <v>74.49238578680205</v>
      </c>
      <c r="Q11" s="225">
        <f>Quarter!Q16/'quarter real terms (hide)'!$BA11*100</f>
        <v>82.48730964467005</v>
      </c>
      <c r="R11" s="225">
        <f>Quarter!R16/'quarter real terms (hide)'!$BA11*100</f>
        <v>102.03045685279189</v>
      </c>
      <c r="S11" s="225">
        <f>Quarter!S16/'quarter real terms (hide)'!$BA11*100</f>
        <v>195.81218274111677</v>
      </c>
      <c r="T11" s="225">
        <f>Quarter!T16/'quarter real terms (hide)'!$BA11*100</f>
        <v>190.98984771573603</v>
      </c>
      <c r="U11" s="225">
        <f>Quarter!U16/'quarter real terms (hide)'!$BA11*100</f>
        <v>175.00000000000003</v>
      </c>
      <c r="V11" s="225">
        <f>Quarter!V16/'quarter real terms (hide)'!$BA11*100</f>
        <v>177.91878172588832</v>
      </c>
      <c r="W11" s="225">
        <f>Quarter!W16/'quarter real terms (hide)'!$BA11*100</f>
        <v>160.78680203045684</v>
      </c>
      <c r="X11" s="225">
        <f>Quarter!X16/'quarter real terms (hide)'!$BA11*100</f>
        <v>185.65989847715738</v>
      </c>
      <c r="Y11" s="225">
        <f>Quarter!Y16/'quarter real terms (hide)'!$BA11*100</f>
        <v>232.23350253807106</v>
      </c>
      <c r="Z11" s="225">
        <f>Quarter!Z16/'quarter real terms (hide)'!$BA11*100</f>
        <v>7.8553299492385795</v>
      </c>
      <c r="AA11" s="225">
        <f>Quarter!AA16/'quarter real terms (hide)'!$BA11*100</f>
        <v>5.431472081218275</v>
      </c>
      <c r="AB11" s="225">
        <f>Quarter!AB16/'quarter real terms (hide)'!$BA11*100</f>
        <v>4.086294416243655</v>
      </c>
      <c r="AC11" s="225">
        <f>Quarter!AC16/'quarter real terms (hide)'!$BA11*100</f>
        <v>3.7436548223350257</v>
      </c>
      <c r="AD11" s="225">
        <f>Quarter!AD16/'quarter real terms (hide)'!$BA11*100</f>
        <v>4.34010152284264</v>
      </c>
      <c r="AE11" s="225">
        <f>Quarter!AE16/'quarter real terms (hide)'!$BA11*100</f>
        <v>4.644670050761421</v>
      </c>
      <c r="AF11" s="225">
        <f>Quarter!AF16/'quarter real terms (hide)'!$BA11*100</f>
        <v>4.657360406091371</v>
      </c>
      <c r="AG11" s="225">
        <f>Quarter!AG16/'quarter real terms (hide)'!$BA11*100</f>
        <v>7.309644670050762</v>
      </c>
      <c r="AH11" s="225">
        <f>Quarter!AH16/'quarter real terms (hide)'!$BA11*100</f>
        <v>9.1751269035533</v>
      </c>
      <c r="AI11" s="225"/>
      <c r="AJ11" s="225">
        <f>Quarter!AI16/'quarter real terms (hide)'!$BA11*100</f>
        <v>1.7093908629441625</v>
      </c>
      <c r="AK11" s="225">
        <f>Quarter!AJ16/'quarter real terms (hide)'!$BA11*100</f>
        <v>1.2779187817258884</v>
      </c>
      <c r="AL11" s="225">
        <f>Quarter!AK16/'quarter real terms (hide)'!$BA11*100</f>
        <v>0.8908629441624365</v>
      </c>
      <c r="AM11" s="225">
        <f>Quarter!AL16/'quarter real terms (hide)'!$BA11*100</f>
        <v>0.9644670050761422</v>
      </c>
      <c r="AN11" s="225">
        <f>Quarter!AM16/'quarter real terms (hide)'!$BA11*100</f>
        <v>1.1675126903553301</v>
      </c>
      <c r="AO11" s="225">
        <f>Quarter!AN16/'quarter real terms (hide)'!$BA11*100</f>
        <v>0.7880710659898477</v>
      </c>
      <c r="AP11" s="225">
        <f>Quarter!AO16/'quarter real terms (hide)'!$BA11*100</f>
        <v>1.8489847715736043</v>
      </c>
      <c r="AQ11" s="225">
        <f>Quarter!AP16/'quarter real terms (hide)'!$BA11*100</f>
        <v>1.065989847715736</v>
      </c>
      <c r="AR11" s="225">
        <f>Quarter!AQ16/'quarter real terms (hide)'!$BA11*100</f>
        <v>1.6408629441624367</v>
      </c>
      <c r="AS11" s="225">
        <f>Quarter!AR16/'quarter real terms (hide)'!$BA11*100</f>
        <v>1.983502538071066</v>
      </c>
      <c r="AT11" s="225">
        <f>Quarter!AS16/'quarter real terms (hide)'!$BA11*100</f>
        <v>103.04568527918782</v>
      </c>
      <c r="AU11" s="225">
        <f>Quarter!AT16/'quarter real terms (hide)'!$BA11*100</f>
        <v>187.69035532994926</v>
      </c>
      <c r="AV11" s="225">
        <f>Quarter!AU16/'quarter real terms (hide)'!$BA11*100</f>
        <v>0</v>
      </c>
      <c r="AW11" s="225">
        <f>Quarter!AV16/'quarter real terms (hide)'!$BA11*100</f>
        <v>127.41116751269037</v>
      </c>
      <c r="AX11" s="225"/>
      <c r="AY11" s="225">
        <f>Quarter!AX16/'quarter real terms (hide)'!$BA11*100</f>
        <v>82.99492385786803</v>
      </c>
      <c r="AZ11" s="225">
        <f>Quarter!AY16/'quarter real terms (hide)'!$BA11*100</f>
        <v>166.62436548223351</v>
      </c>
      <c r="BA11" s="223">
        <v>78.8</v>
      </c>
    </row>
    <row r="12" spans="1:53" ht="12.75">
      <c r="A12" s="192">
        <v>1991</v>
      </c>
      <c r="B12" s="193" t="s">
        <v>25</v>
      </c>
      <c r="C12" s="225">
        <f>Quarter!C17/'quarter real terms (hide)'!$BA12*100</f>
        <v>2.907268170426065</v>
      </c>
      <c r="D12" s="225">
        <f>Quarter!D17/'quarter real terms (hide)'!$BA12*100</f>
        <v>2.481203007518797</v>
      </c>
      <c r="E12" s="225">
        <f>Quarter!E17/'quarter real terms (hide)'!$BA12*100</f>
        <v>1.842105263157895</v>
      </c>
      <c r="F12" s="225">
        <f>Quarter!F17/'quarter real terms (hide)'!$BA12*100</f>
        <v>1.954887218045113</v>
      </c>
      <c r="G12" s="225">
        <f>Quarter!G17/'quarter real terms (hide)'!$BA12*100</f>
        <v>1.7919799498746867</v>
      </c>
      <c r="H12" s="225">
        <f>Quarter!H17/'quarter real terms (hide)'!$BA12*100</f>
        <v>2.756892230576441</v>
      </c>
      <c r="I12" s="225">
        <f>Quarter!I17/'quarter real terms (hide)'!$BA12*100</f>
        <v>3.1077694235588975</v>
      </c>
      <c r="J12" s="225">
        <f>Quarter!J17/'quarter real terms (hide)'!$BA12*100</f>
        <v>83.58395989974939</v>
      </c>
      <c r="K12" s="225">
        <f>Quarter!K17/'quarter real terms (hide)'!$BA12*100</f>
        <v>81.95488721804513</v>
      </c>
      <c r="L12" s="225">
        <f>Quarter!L17/'quarter real terms (hide)'!$BA12*100</f>
        <v>76.69172932330828</v>
      </c>
      <c r="M12" s="225">
        <f>Quarter!M17/'quarter real terms (hide)'!$BA12*100</f>
        <v>74.68671679197996</v>
      </c>
      <c r="N12" s="225">
        <f>Quarter!N17/'quarter real terms (hide)'!$BA12*100</f>
        <v>80.57644110275689</v>
      </c>
      <c r="O12" s="225">
        <f>Quarter!O17/'quarter real terms (hide)'!$BA12*100</f>
        <v>79.4486215538847</v>
      </c>
      <c r="P12" s="225">
        <f>Quarter!P17/'quarter real terms (hide)'!$BA12*100</f>
        <v>75.6892230576441</v>
      </c>
      <c r="Q12" s="225">
        <f>Quarter!Q17/'quarter real terms (hide)'!$BA12*100</f>
        <v>80.70175438596492</v>
      </c>
      <c r="R12" s="225">
        <f>Quarter!R17/'quarter real terms (hide)'!$BA12*100</f>
        <v>99.74937343358395</v>
      </c>
      <c r="S12" s="225">
        <f>Quarter!S17/'quarter real terms (hide)'!$BA12*100</f>
        <v>193.35839598997495</v>
      </c>
      <c r="T12" s="225">
        <f>Quarter!T17/'quarter real terms (hide)'!$BA12*100</f>
        <v>185.21303258145366</v>
      </c>
      <c r="U12" s="225">
        <f>Quarter!U17/'quarter real terms (hide)'!$BA12*100</f>
        <v>173.6842105263158</v>
      </c>
      <c r="V12" s="225">
        <f>Quarter!V17/'quarter real terms (hide)'!$BA12*100</f>
        <v>175.93984962406017</v>
      </c>
      <c r="W12" s="225">
        <f>Quarter!W17/'quarter real terms (hide)'!$BA12*100</f>
        <v>161.02756892230576</v>
      </c>
      <c r="X12" s="225">
        <f>Quarter!X17/'quarter real terms (hide)'!$BA12*100</f>
        <v>181.45363408521305</v>
      </c>
      <c r="Y12" s="225">
        <f>Quarter!Y17/'quarter real terms (hide)'!$BA12*100</f>
        <v>215.1629072681704</v>
      </c>
      <c r="Z12" s="225">
        <f>Quarter!Z17/'quarter real terms (hide)'!$BA12*100</f>
        <v>8.057644110275689</v>
      </c>
      <c r="AA12" s="225">
        <f>Quarter!AA17/'quarter real terms (hide)'!$BA12*100</f>
        <v>5.4636591478696745</v>
      </c>
      <c r="AB12" s="225">
        <f>Quarter!AB17/'quarter real terms (hide)'!$BA12*100</f>
        <v>4.110275689223058</v>
      </c>
      <c r="AC12" s="225">
        <f>Quarter!AC17/'quarter real terms (hide)'!$BA12*100</f>
        <v>3.8095238095238098</v>
      </c>
      <c r="AD12" s="225">
        <f>Quarter!AD17/'quarter real terms (hide)'!$BA12*100</f>
        <v>4.348370927318297</v>
      </c>
      <c r="AE12" s="225">
        <f>Quarter!AE17/'quarter real terms (hide)'!$BA12*100</f>
        <v>4.674185463659148</v>
      </c>
      <c r="AF12" s="225">
        <f>Quarter!AF17/'quarter real terms (hide)'!$BA12*100</f>
        <v>4.636591478696742</v>
      </c>
      <c r="AG12" s="225">
        <f>Quarter!AG17/'quarter real terms (hide)'!$BA12*100</f>
        <v>7.393483709273184</v>
      </c>
      <c r="AH12" s="225">
        <f>Quarter!AH17/'quarter real terms (hide)'!$BA12*100</f>
        <v>9.523809523809524</v>
      </c>
      <c r="AI12" s="225"/>
      <c r="AJ12" s="225">
        <f>Quarter!AI17/'quarter real terms (hide)'!$BA12*100</f>
        <v>1.7619047619047619</v>
      </c>
      <c r="AK12" s="225">
        <f>Quarter!AJ17/'quarter real terms (hide)'!$BA12*100</f>
        <v>1.1140350877192984</v>
      </c>
      <c r="AL12" s="225">
        <f>Quarter!AK17/'quarter real terms (hide)'!$BA12*100</f>
        <v>0.8245614035087719</v>
      </c>
      <c r="AM12" s="225">
        <f>Quarter!AL17/'quarter real terms (hide)'!$BA12*100</f>
        <v>0.8696741854636592</v>
      </c>
      <c r="AN12" s="225">
        <f>Quarter!AM17/'quarter real terms (hide)'!$BA12*100</f>
        <v>1.0563909774436089</v>
      </c>
      <c r="AO12" s="225">
        <f>Quarter!AN17/'quarter real terms (hide)'!$BA12*100</f>
        <v>0.7556390977443609</v>
      </c>
      <c r="AP12" s="225">
        <f>Quarter!AO17/'quarter real terms (hide)'!$BA12*100</f>
        <v>1.907268170426065</v>
      </c>
      <c r="AQ12" s="225">
        <f>Quarter!AP17/'quarter real terms (hide)'!$BA12*100</f>
        <v>0.9987468671679199</v>
      </c>
      <c r="AR12" s="225">
        <f>Quarter!AQ17/'quarter real terms (hide)'!$BA12*100</f>
        <v>1.692982456140351</v>
      </c>
      <c r="AS12" s="225">
        <f>Quarter!AR17/'quarter real terms (hide)'!$BA12*100</f>
        <v>2.101503759398496</v>
      </c>
      <c r="AT12" s="225">
        <f>Quarter!AS17/'quarter real terms (hide)'!$BA12*100</f>
        <v>93.85964912280703</v>
      </c>
      <c r="AU12" s="225">
        <f>Quarter!AT17/'quarter real terms (hide)'!$BA12*100</f>
        <v>161.2781954887218</v>
      </c>
      <c r="AV12" s="225">
        <f>Quarter!AU17/'quarter real terms (hide)'!$BA12*100</f>
        <v>0</v>
      </c>
      <c r="AW12" s="225">
        <f>Quarter!AV17/'quarter real terms (hide)'!$BA12*100</f>
        <v>133.7092731829574</v>
      </c>
      <c r="AX12" s="225"/>
      <c r="AY12" s="225">
        <f>Quarter!AX17/'quarter real terms (hide)'!$BA12*100</f>
        <v>78.57142857142858</v>
      </c>
      <c r="AZ12" s="225">
        <f>Quarter!AY17/'quarter real terms (hide)'!$BA12*100</f>
        <v>177.94486215538848</v>
      </c>
      <c r="BA12" s="223">
        <v>79.8</v>
      </c>
    </row>
    <row r="13" spans="1:53" ht="12.75">
      <c r="A13" s="192">
        <v>1991</v>
      </c>
      <c r="B13" s="193" t="s">
        <v>26</v>
      </c>
      <c r="C13" s="225">
        <f>Quarter!C18/'quarter real terms (hide)'!$BA13*100</f>
        <v>3.037037037037037</v>
      </c>
      <c r="D13" s="225">
        <f>Quarter!D18/'quarter real terms (hide)'!$BA13*100</f>
        <v>2.4074074074074074</v>
      </c>
      <c r="E13" s="225">
        <f>Quarter!E18/'quarter real terms (hide)'!$BA13*100</f>
        <v>1.8641975308641974</v>
      </c>
      <c r="F13" s="225">
        <f>Quarter!F18/'quarter real terms (hide)'!$BA13*100</f>
        <v>1.9506172839506175</v>
      </c>
      <c r="G13" s="225">
        <f>Quarter!G18/'quarter real terms (hide)'!$BA13*100</f>
        <v>1.8518518518518516</v>
      </c>
      <c r="H13" s="225">
        <f>Quarter!H18/'quarter real terms (hide)'!$BA13*100</f>
        <v>2.802469135802469</v>
      </c>
      <c r="I13" s="225">
        <f>Quarter!I18/'quarter real terms (hide)'!$BA13*100</f>
        <v>3.2592592592592595</v>
      </c>
      <c r="J13" s="225">
        <f>Quarter!J18/'quarter real terms (hide)'!$BA13*100</f>
        <v>89.13580246913581</v>
      </c>
      <c r="K13" s="225">
        <f>Quarter!K18/'quarter real terms (hide)'!$BA13*100</f>
        <v>84.32098765432099</v>
      </c>
      <c r="L13" s="225">
        <f>Quarter!L18/'quarter real terms (hide)'!$BA13*100</f>
        <v>78.76543209876543</v>
      </c>
      <c r="M13" s="225">
        <f>Quarter!M18/'quarter real terms (hide)'!$BA13*100</f>
        <v>78.39506172839506</v>
      </c>
      <c r="N13" s="225">
        <f>Quarter!N18/'quarter real terms (hide)'!$BA13*100</f>
        <v>79.50617283950618</v>
      </c>
      <c r="O13" s="225">
        <f>Quarter!O18/'quarter real terms (hide)'!$BA13*100</f>
        <v>82.09876543209876</v>
      </c>
      <c r="P13" s="225">
        <f>Quarter!P18/'quarter real terms (hide)'!$BA13*100</f>
        <v>77.65432098765433</v>
      </c>
      <c r="Q13" s="225">
        <f>Quarter!Q18/'quarter real terms (hide)'!$BA13*100</f>
        <v>86.17283950617283</v>
      </c>
      <c r="R13" s="225">
        <f>Quarter!R18/'quarter real terms (hide)'!$BA13*100</f>
        <v>106.29629629629629</v>
      </c>
      <c r="S13" s="225">
        <f>Quarter!S18/'quarter real terms (hide)'!$BA13*100</f>
        <v>196.9135802469136</v>
      </c>
      <c r="T13" s="225">
        <f>Quarter!T18/'quarter real terms (hide)'!$BA13*100</f>
        <v>190.98765432098764</v>
      </c>
      <c r="U13" s="225">
        <f>Quarter!U18/'quarter real terms (hide)'!$BA13*100</f>
        <v>177.03703703703704</v>
      </c>
      <c r="V13" s="225">
        <f>Quarter!V18/'quarter real terms (hide)'!$BA13*100</f>
        <v>179.62962962962962</v>
      </c>
      <c r="W13" s="225">
        <f>Quarter!W18/'quarter real terms (hide)'!$BA13*100</f>
        <v>165.67901234567898</v>
      </c>
      <c r="X13" s="225">
        <f>Quarter!X18/'quarter real terms (hide)'!$BA13*100</f>
        <v>188.14814814814815</v>
      </c>
      <c r="Y13" s="225">
        <f>Quarter!Y18/'quarter real terms (hide)'!$BA13*100</f>
        <v>212.3456790123457</v>
      </c>
      <c r="Z13" s="225">
        <f>Quarter!Z18/'quarter real terms (hide)'!$BA13*100</f>
        <v>9.358024691358025</v>
      </c>
      <c r="AA13" s="225">
        <f>Quarter!AA18/'quarter real terms (hide)'!$BA13*100</f>
        <v>5.93827160493827</v>
      </c>
      <c r="AB13" s="225">
        <f>Quarter!AB18/'quarter real terms (hide)'!$BA13*100</f>
        <v>4.407407407407407</v>
      </c>
      <c r="AC13" s="225">
        <f>Quarter!AC18/'quarter real terms (hide)'!$BA13*100</f>
        <v>4.012345679012346</v>
      </c>
      <c r="AD13" s="225">
        <f>Quarter!AD18/'quarter real terms (hide)'!$BA13*100</f>
        <v>4.716049382716049</v>
      </c>
      <c r="AE13" s="225">
        <f>Quarter!AE18/'quarter real terms (hide)'!$BA13*100</f>
        <v>5.08641975308642</v>
      </c>
      <c r="AF13" s="225">
        <f>Quarter!AF18/'quarter real terms (hide)'!$BA13*100</f>
        <v>5.08641975308642</v>
      </c>
      <c r="AG13" s="225">
        <f>Quarter!AG18/'quarter real terms (hide)'!$BA13*100</f>
        <v>8.54320987654321</v>
      </c>
      <c r="AH13" s="225">
        <f>Quarter!AH18/'quarter real terms (hide)'!$BA13*100</f>
        <v>10.728395061728396</v>
      </c>
      <c r="AI13" s="225"/>
      <c r="AJ13" s="225">
        <f>Quarter!AI18/'quarter real terms (hide)'!$BA13*100</f>
        <v>1.6753086419753087</v>
      </c>
      <c r="AK13" s="225">
        <f>Quarter!AJ18/'quarter real terms (hide)'!$BA13*100</f>
        <v>1.2407407407407407</v>
      </c>
      <c r="AL13" s="225">
        <f>Quarter!AK18/'quarter real terms (hide)'!$BA13*100</f>
        <v>0.825925925925926</v>
      </c>
      <c r="AM13" s="225">
        <f>Quarter!AL18/'quarter real terms (hide)'!$BA13*100</f>
        <v>0.8975308641975308</v>
      </c>
      <c r="AN13" s="225">
        <f>Quarter!AM18/'quarter real terms (hide)'!$BA13*100</f>
        <v>1.1469135802469137</v>
      </c>
      <c r="AO13" s="225">
        <f>Quarter!AN18/'quarter real terms (hide)'!$BA13*100</f>
        <v>0.7259259259259259</v>
      </c>
      <c r="AP13" s="225">
        <f>Quarter!AO18/'quarter real terms (hide)'!$BA13*100</f>
        <v>1.8246913580246913</v>
      </c>
      <c r="AQ13" s="225">
        <f>Quarter!AP18/'quarter real terms (hide)'!$BA13*100</f>
        <v>1.0728395061728395</v>
      </c>
      <c r="AR13" s="225">
        <f>Quarter!AQ18/'quarter real terms (hide)'!$BA13*100</f>
        <v>1.6604938271604939</v>
      </c>
      <c r="AS13" s="225">
        <f>Quarter!AR18/'quarter real terms (hide)'!$BA13*100</f>
        <v>1.960493827160494</v>
      </c>
      <c r="AT13" s="225">
        <f>Quarter!AS18/'quarter real terms (hide)'!$BA13*100</f>
        <v>101.60493827160492</v>
      </c>
      <c r="AU13" s="225">
        <f>Quarter!AT18/'quarter real terms (hide)'!$BA13*100</f>
        <v>173.7037037037037</v>
      </c>
      <c r="AV13" s="225">
        <f>Quarter!AU18/'quarter real terms (hide)'!$BA13*100</f>
        <v>0</v>
      </c>
      <c r="AW13" s="225">
        <f>Quarter!AV18/'quarter real terms (hide)'!$BA13*100</f>
        <v>134.07407407407405</v>
      </c>
      <c r="AX13" s="225"/>
      <c r="AY13" s="225">
        <f>Quarter!AX18/'quarter real terms (hide)'!$BA13*100</f>
        <v>83.82716049382717</v>
      </c>
      <c r="AZ13" s="225">
        <f>Quarter!AY18/'quarter real terms (hide)'!$BA13*100</f>
        <v>173.95061728395063</v>
      </c>
      <c r="BA13" s="223">
        <v>81</v>
      </c>
    </row>
    <row r="14" spans="2:53" ht="13.5" customHeight="1">
      <c r="B14" s="193"/>
      <c r="C14" s="225"/>
      <c r="D14" s="225"/>
      <c r="E14" s="225"/>
      <c r="F14" s="225"/>
      <c r="G14" s="225"/>
      <c r="H14" s="225"/>
      <c r="I14" s="225"/>
      <c r="J14" s="225"/>
      <c r="K14" s="225"/>
      <c r="L14" s="225"/>
      <c r="M14" s="225"/>
      <c r="N14" s="225"/>
      <c r="O14" s="225"/>
      <c r="P14" s="225"/>
      <c r="Q14" s="225"/>
      <c r="R14" s="225"/>
      <c r="S14" s="225"/>
      <c r="T14" s="225"/>
      <c r="U14" s="225"/>
      <c r="V14" s="225"/>
      <c r="W14" s="225"/>
      <c r="X14" s="225"/>
      <c r="Y14" s="225"/>
      <c r="Z14" s="225"/>
      <c r="AA14" s="225"/>
      <c r="AB14" s="225"/>
      <c r="AC14" s="225"/>
      <c r="AD14" s="225"/>
      <c r="AE14" s="225"/>
      <c r="AF14" s="225"/>
      <c r="AG14" s="225"/>
      <c r="AH14" s="225"/>
      <c r="AI14" s="225"/>
      <c r="AJ14" s="225"/>
      <c r="AK14" s="225"/>
      <c r="AL14" s="225"/>
      <c r="AM14" s="225"/>
      <c r="AN14" s="225"/>
      <c r="AO14" s="225"/>
      <c r="AP14" s="225"/>
      <c r="AQ14" s="225"/>
      <c r="AR14" s="225"/>
      <c r="AS14" s="225"/>
      <c r="AT14" s="225"/>
      <c r="AU14" s="225"/>
      <c r="AV14" s="225"/>
      <c r="AW14" s="225"/>
      <c r="AX14" s="225"/>
      <c r="AY14" s="225"/>
      <c r="AZ14" s="225"/>
      <c r="BA14" s="223"/>
    </row>
    <row r="15" spans="1:53" ht="12.75">
      <c r="A15" s="192">
        <v>1992</v>
      </c>
      <c r="B15" s="193" t="s">
        <v>23</v>
      </c>
      <c r="C15" s="225">
        <f>Quarter!C20/'quarter real terms (hide)'!$BA15*100</f>
        <v>3.0891330891330884</v>
      </c>
      <c r="D15" s="225">
        <f>Quarter!D20/'quarter real terms (hide)'!$BA15*100</f>
        <v>2.515262515262515</v>
      </c>
      <c r="E15" s="225">
        <f>Quarter!E20/'quarter real terms (hide)'!$BA15*100</f>
        <v>1.8803418803418803</v>
      </c>
      <c r="F15" s="225">
        <f>Quarter!F20/'quarter real terms (hide)'!$BA15*100</f>
        <v>1.99023199023199</v>
      </c>
      <c r="G15" s="225">
        <f>Quarter!G20/'quarter real terms (hide)'!$BA15*100</f>
        <v>1.9169719169719168</v>
      </c>
      <c r="H15" s="225">
        <f>Quarter!H20/'quarter real terms (hide)'!$BA15*100</f>
        <v>2.844932844932845</v>
      </c>
      <c r="I15" s="225">
        <f>Quarter!I20/'quarter real terms (hide)'!$BA15*100</f>
        <v>3.3943833943833943</v>
      </c>
      <c r="J15" s="225">
        <f>Quarter!J20/'quarter real terms (hide)'!$BA15*100</f>
        <v>76.92307692307692</v>
      </c>
      <c r="K15" s="225">
        <f>Quarter!K20/'quarter real terms (hide)'!$BA15*100</f>
        <v>75.21367521367522</v>
      </c>
      <c r="L15" s="225">
        <f>Quarter!L20/'quarter real terms (hide)'!$BA15*100</f>
        <v>69.23076923076923</v>
      </c>
      <c r="M15" s="225">
        <f>Quarter!M20/'quarter real terms (hide)'!$BA15*100</f>
        <v>67.76556776556775</v>
      </c>
      <c r="N15" s="225">
        <f>Quarter!N20/'quarter real terms (hide)'!$BA15*100</f>
        <v>71.9169719169719</v>
      </c>
      <c r="O15" s="225">
        <f>Quarter!O20/'quarter real terms (hide)'!$BA15*100</f>
        <v>72.40537240537239</v>
      </c>
      <c r="P15" s="225">
        <f>Quarter!P20/'quarter real terms (hide)'!$BA15*100</f>
        <v>70.32967032967032</v>
      </c>
      <c r="Q15" s="225">
        <f>Quarter!Q20/'quarter real terms (hide)'!$BA15*100</f>
        <v>76.43467643467643</v>
      </c>
      <c r="R15" s="225">
        <f>Quarter!R20/'quarter real terms (hide)'!$BA15*100</f>
        <v>90.96459096459097</v>
      </c>
      <c r="S15" s="225">
        <f>Quarter!S20/'quarter real terms (hide)'!$BA15*100</f>
        <v>178.14407814407812</v>
      </c>
      <c r="T15" s="225">
        <f>Quarter!T20/'quarter real terms (hide)'!$BA15*100</f>
        <v>168.6202686202686</v>
      </c>
      <c r="U15" s="225">
        <f>Quarter!U20/'quarter real terms (hide)'!$BA15*100</f>
        <v>156.53235653235652</v>
      </c>
      <c r="V15" s="225">
        <f>Quarter!V20/'quarter real terms (hide)'!$BA15*100</f>
        <v>158.85225885225884</v>
      </c>
      <c r="W15" s="225">
        <f>Quarter!W20/'quarter real terms (hide)'!$BA15*100</f>
        <v>146.76434676434675</v>
      </c>
      <c r="X15" s="225">
        <f>Quarter!X20/'quarter real terms (hide)'!$BA15*100</f>
        <v>166.9108669108669</v>
      </c>
      <c r="Y15" s="225">
        <f>Quarter!Y20/'quarter real terms (hide)'!$BA15*100</f>
        <v>201.95360195360195</v>
      </c>
      <c r="Z15" s="225">
        <f>Quarter!Z20/'quarter real terms (hide)'!$BA15*100</f>
        <v>9.23076923076923</v>
      </c>
      <c r="AA15" s="225">
        <f>Quarter!AA20/'quarter real terms (hide)'!$BA15*100</f>
        <v>5.738705738705739</v>
      </c>
      <c r="AB15" s="225">
        <f>Quarter!AB20/'quarter real terms (hide)'!$BA15*100</f>
        <v>4.285714285714285</v>
      </c>
      <c r="AC15" s="225">
        <f>Quarter!AC20/'quarter real terms (hide)'!$BA15*100</f>
        <v>3.785103785103785</v>
      </c>
      <c r="AD15" s="225">
        <f>Quarter!AD20/'quarter real terms (hide)'!$BA15*100</f>
        <v>4.676434676434677</v>
      </c>
      <c r="AE15" s="225">
        <f>Quarter!AE20/'quarter real terms (hide)'!$BA15*100</f>
        <v>4.945054945054945</v>
      </c>
      <c r="AF15" s="225">
        <f>Quarter!AF20/'quarter real terms (hide)'!$BA15*100</f>
        <v>4.774114774114774</v>
      </c>
      <c r="AG15" s="225">
        <f>Quarter!AG20/'quarter real terms (hide)'!$BA15*100</f>
        <v>8.388278388278387</v>
      </c>
      <c r="AH15" s="225">
        <f>Quarter!AH20/'quarter real terms (hide)'!$BA15*100</f>
        <v>10.586080586080586</v>
      </c>
      <c r="AI15" s="225"/>
      <c r="AJ15" s="225">
        <f>Quarter!AI20/'quarter real terms (hide)'!$BA15*100</f>
        <v>1.6874236874236872</v>
      </c>
      <c r="AK15" s="225">
        <f>Quarter!AJ20/'quarter real terms (hide)'!$BA15*100</f>
        <v>1.2466422466422464</v>
      </c>
      <c r="AL15" s="225">
        <f>Quarter!AK20/'quarter real terms (hide)'!$BA15*100</f>
        <v>0.8754578754578755</v>
      </c>
      <c r="AM15" s="225">
        <f>Quarter!AL20/'quarter real terms (hide)'!$BA15*100</f>
        <v>0.9597069597069596</v>
      </c>
      <c r="AN15" s="225">
        <f>Quarter!AM20/'quarter real terms (hide)'!$BA15*100</f>
        <v>1.2026862026862026</v>
      </c>
      <c r="AO15" s="225">
        <f>Quarter!AN20/'quarter real terms (hide)'!$BA15*100</f>
        <v>0.7667887667887667</v>
      </c>
      <c r="AP15" s="225">
        <f>Quarter!AO20/'quarter real terms (hide)'!$BA15*100</f>
        <v>1.7851037851037848</v>
      </c>
      <c r="AQ15" s="225">
        <f>Quarter!AP20/'quarter real terms (hide)'!$BA15*100</f>
        <v>1.0915750915750915</v>
      </c>
      <c r="AR15" s="225">
        <f>Quarter!AQ20/'quarter real terms (hide)'!$BA15*100</f>
        <v>1.6959706959706957</v>
      </c>
      <c r="AS15" s="225">
        <f>Quarter!AR20/'quarter real terms (hide)'!$BA15*100</f>
        <v>1.9279609279609276</v>
      </c>
      <c r="AT15" s="225">
        <f>Quarter!AS20/'quarter real terms (hide)'!$BA15*100</f>
        <v>89.25518925518924</v>
      </c>
      <c r="AU15" s="225">
        <f>Quarter!AT20/'quarter real terms (hide)'!$BA15*100</f>
        <v>182.9059829059829</v>
      </c>
      <c r="AV15" s="225">
        <f>Quarter!AU20/'quarter real terms (hide)'!$BA15*100</f>
        <v>0</v>
      </c>
      <c r="AW15" s="225">
        <f>Quarter!AV20/'quarter real terms (hide)'!$BA15*100</f>
        <v>130.52503052503053</v>
      </c>
      <c r="AX15" s="225"/>
      <c r="AY15" s="225">
        <f>Quarter!AX20/'quarter real terms (hide)'!$BA15*100</f>
        <v>83.39438339438338</v>
      </c>
      <c r="AZ15" s="225">
        <f>Quarter!AY20/'quarter real terms (hide)'!$BA15*100</f>
        <v>152.25885225885224</v>
      </c>
      <c r="BA15" s="223">
        <v>81.9</v>
      </c>
    </row>
    <row r="16" spans="1:53" ht="12.75">
      <c r="A16" s="192">
        <v>1992</v>
      </c>
      <c r="B16" s="193" t="s">
        <v>24</v>
      </c>
      <c r="C16" s="225">
        <f>Quarter!C21/'quarter real terms (hide)'!$BA16*100</f>
        <v>2.9987908101571947</v>
      </c>
      <c r="D16" s="225">
        <f>Quarter!D21/'quarter real terms (hide)'!$BA16*100</f>
        <v>2.503022974607013</v>
      </c>
      <c r="E16" s="225">
        <f>Quarter!E21/'quarter real terms (hide)'!$BA16*100</f>
        <v>1.8137847642079805</v>
      </c>
      <c r="F16" s="225">
        <f>Quarter!F21/'quarter real terms (hide)'!$BA16*100</f>
        <v>1.9226118500604596</v>
      </c>
      <c r="G16" s="225">
        <f>Quarter!G21/'quarter real terms (hide)'!$BA16*100</f>
        <v>1.8742442563482467</v>
      </c>
      <c r="H16" s="225">
        <f>Quarter!H21/'quarter real terms (hide)'!$BA16*100</f>
        <v>2.8174123337363968</v>
      </c>
      <c r="I16" s="225">
        <f>Quarter!I21/'quarter real terms (hide)'!$BA16*100</f>
        <v>3.313180169286578</v>
      </c>
      <c r="J16" s="225">
        <f>Quarter!J21/'quarter real terms (hide)'!$BA16*100</f>
        <v>79.56469165659009</v>
      </c>
      <c r="K16" s="225">
        <f>Quarter!K21/'quarter real terms (hide)'!$BA16*100</f>
        <v>77.99274486094316</v>
      </c>
      <c r="L16" s="225">
        <f>Quarter!L21/'quarter real terms (hide)'!$BA16*100</f>
        <v>71.94679564691656</v>
      </c>
      <c r="M16" s="225">
        <f>Quarter!M21/'quarter real terms (hide)'!$BA16*100</f>
        <v>70.85852478839178</v>
      </c>
      <c r="N16" s="225">
        <f>Quarter!N21/'quarter real terms (hide)'!$BA16*100</f>
        <v>73.88149939540509</v>
      </c>
      <c r="O16" s="225">
        <f>Quarter!O21/'quarter real terms (hide)'!$BA16*100</f>
        <v>75.0906892382104</v>
      </c>
      <c r="P16" s="225">
        <f>Quarter!P21/'quarter real terms (hide)'!$BA16*100</f>
        <v>73.39782345828296</v>
      </c>
      <c r="Q16" s="225">
        <f>Quarter!Q21/'quarter real terms (hide)'!$BA16*100</f>
        <v>78.35550181378476</v>
      </c>
      <c r="R16" s="225">
        <f>Quarter!R21/'quarter real terms (hide)'!$BA16*100</f>
        <v>90.44740024183795</v>
      </c>
      <c r="S16" s="225">
        <f>Quarter!S21/'quarter real terms (hide)'!$BA16*100</f>
        <v>174.60701330108827</v>
      </c>
      <c r="T16" s="225">
        <f>Quarter!T21/'quarter real terms (hide)'!$BA16*100</f>
        <v>167.35187424425635</v>
      </c>
      <c r="U16" s="225">
        <f>Quarter!U21/'quarter real terms (hide)'!$BA16*100</f>
        <v>154.89721886336153</v>
      </c>
      <c r="V16" s="225">
        <f>Quarter!V21/'quarter real terms (hide)'!$BA16*100</f>
        <v>157.19467956469165</v>
      </c>
      <c r="W16" s="225">
        <f>Quarter!W21/'quarter real terms (hide)'!$BA16*100</f>
        <v>145.10278113663844</v>
      </c>
      <c r="X16" s="225">
        <f>Quarter!X21/'quarter real terms (hide)'!$BA16*100</f>
        <v>164.08706166868197</v>
      </c>
      <c r="Y16" s="225">
        <f>Quarter!Y21/'quarter real terms (hide)'!$BA16*100</f>
        <v>195.0423216444982</v>
      </c>
      <c r="Z16" s="225">
        <f>Quarter!Z21/'quarter real terms (hide)'!$BA16*100</f>
        <v>7.823458282950423</v>
      </c>
      <c r="AA16" s="225">
        <f>Quarter!AA21/'quarter real terms (hide)'!$BA16*100</f>
        <v>5.392986698911729</v>
      </c>
      <c r="AB16" s="225">
        <f>Quarter!AB21/'quarter real terms (hide)'!$BA16*100</f>
        <v>4.123337363966143</v>
      </c>
      <c r="AC16" s="225">
        <f>Quarter!AC21/'quarter real terms (hide)'!$BA16*100</f>
        <v>3.712212817412333</v>
      </c>
      <c r="AD16" s="225">
        <f>Quarter!AD21/'quarter real terms (hide)'!$BA16*100</f>
        <v>4.437726723095526</v>
      </c>
      <c r="AE16" s="225">
        <f>Quarter!AE21/'quarter real terms (hide)'!$BA16*100</f>
        <v>4.655380894800484</v>
      </c>
      <c r="AF16" s="225">
        <f>Quarter!AF21/'quarter real terms (hide)'!$BA16*100</f>
        <v>4.812575574365175</v>
      </c>
      <c r="AG16" s="225">
        <f>Quarter!AG21/'quarter real terms (hide)'!$BA16*100</f>
        <v>7.097944377267231</v>
      </c>
      <c r="AH16" s="225">
        <f>Quarter!AH21/'quarter real terms (hide)'!$BA16*100</f>
        <v>9.214026602176542</v>
      </c>
      <c r="AI16" s="225"/>
      <c r="AJ16" s="225">
        <f>Quarter!AI21/'quarter real terms (hide)'!$BA16*100</f>
        <v>1.6952841596130592</v>
      </c>
      <c r="AK16" s="225">
        <f>Quarter!AJ21/'quarter real terms (hide)'!$BA16*100</f>
        <v>1.1825876662636035</v>
      </c>
      <c r="AL16" s="225">
        <f>Quarter!AK21/'quarter real terms (hide)'!$BA16*100</f>
        <v>0.8415961305925029</v>
      </c>
      <c r="AM16" s="225">
        <f>Quarter!AL21/'quarter real terms (hide)'!$BA16*100</f>
        <v>0.8996372430471584</v>
      </c>
      <c r="AN16" s="225">
        <f>Quarter!AM21/'quarter real terms (hide)'!$BA16*100</f>
        <v>1.124546553808948</v>
      </c>
      <c r="AO16" s="225">
        <f>Quarter!AN21/'quarter real terms (hide)'!$BA16*100</f>
        <v>0.7581620314389359</v>
      </c>
      <c r="AP16" s="225">
        <f>Quarter!AO21/'quarter real terms (hide)'!$BA16*100</f>
        <v>1.800483675937122</v>
      </c>
      <c r="AQ16" s="225">
        <f>Quarter!AP21/'quarter real terms (hide)'!$BA16*100</f>
        <v>1.0519951632406286</v>
      </c>
      <c r="AR16" s="225">
        <f>Quarter!AQ21/'quarter real terms (hide)'!$BA16*100</f>
        <v>1.6287787182587665</v>
      </c>
      <c r="AS16" s="225">
        <f>Quarter!AR21/'quarter real terms (hide)'!$BA16*100</f>
        <v>1.951632406287787</v>
      </c>
      <c r="AT16" s="225">
        <f>Quarter!AS21/'quarter real terms (hide)'!$BA16*100</f>
        <v>93.5912938331318</v>
      </c>
      <c r="AU16" s="225">
        <f>Quarter!AT21/'quarter real terms (hide)'!$BA16*100</f>
        <v>164.32889963724304</v>
      </c>
      <c r="AV16" s="225">
        <f>Quarter!AU21/'quarter real terms (hide)'!$BA16*100</f>
        <v>0</v>
      </c>
      <c r="AW16" s="225">
        <f>Quarter!AV21/'quarter real terms (hide)'!$BA16*100</f>
        <v>130.229746070133</v>
      </c>
      <c r="AX16" s="225"/>
      <c r="AY16" s="225">
        <f>Quarter!AX21/'quarter real terms (hide)'!$BA16*100</f>
        <v>81.25755743651753</v>
      </c>
      <c r="AZ16" s="225">
        <f>Quarter!AY21/'quarter real terms (hide)'!$BA16*100</f>
        <v>154.17170495767834</v>
      </c>
      <c r="BA16" s="223">
        <v>82.7</v>
      </c>
    </row>
    <row r="17" spans="1:53" ht="12.75">
      <c r="A17" s="192">
        <v>1992</v>
      </c>
      <c r="B17" s="193" t="s">
        <v>25</v>
      </c>
      <c r="C17" s="225">
        <f>Quarter!C22/'quarter real terms (hide)'!$BA17*100</f>
        <v>2.8883495145631066</v>
      </c>
      <c r="D17" s="225">
        <f>Quarter!D22/'quarter real terms (hide)'!$BA17*100</f>
        <v>2.5606796116504853</v>
      </c>
      <c r="E17" s="225">
        <f>Quarter!E22/'quarter real terms (hide)'!$BA17*100</f>
        <v>1.7961165048543688</v>
      </c>
      <c r="F17" s="225">
        <f>Quarter!F22/'quarter real terms (hide)'!$BA17*100</f>
        <v>1.9174757281553398</v>
      </c>
      <c r="G17" s="225">
        <f>Quarter!G22/'quarter real terms (hide)'!$BA17*100</f>
        <v>1.8810679611650485</v>
      </c>
      <c r="H17" s="225">
        <f>Quarter!H22/'quarter real terms (hide)'!$BA17*100</f>
        <v>2.7184466019417477</v>
      </c>
      <c r="I17" s="225">
        <f>Quarter!I22/'quarter real terms (hide)'!$BA17*100</f>
        <v>3.2888349514563107</v>
      </c>
      <c r="J17" s="225">
        <f>Quarter!J22/'quarter real terms (hide)'!$BA17*100</f>
        <v>85.92233009708737</v>
      </c>
      <c r="K17" s="225">
        <f>Quarter!K22/'quarter real terms (hide)'!$BA17*100</f>
        <v>80.33980582524272</v>
      </c>
      <c r="L17" s="225">
        <f>Quarter!L22/'quarter real terms (hide)'!$BA17*100</f>
        <v>76.09223300970874</v>
      </c>
      <c r="M17" s="225">
        <f>Quarter!M22/'quarter real terms (hide)'!$BA17*100</f>
        <v>75.97087378640776</v>
      </c>
      <c r="N17" s="225">
        <f>Quarter!N22/'quarter real terms (hide)'!$BA17*100</f>
        <v>76.21359223300969</v>
      </c>
      <c r="O17" s="225">
        <f>Quarter!O22/'quarter real terms (hide)'!$BA17*100</f>
        <v>78.88349514563106</v>
      </c>
      <c r="P17" s="225">
        <f>Quarter!P22/'quarter real terms (hide)'!$BA17*100</f>
        <v>77.18446601941747</v>
      </c>
      <c r="Q17" s="225">
        <f>Quarter!Q22/'quarter real terms (hide)'!$BA17*100</f>
        <v>81.06796116504853</v>
      </c>
      <c r="R17" s="225">
        <f>Quarter!R22/'quarter real terms (hide)'!$BA17*100</f>
        <v>92.35436893203882</v>
      </c>
      <c r="S17" s="225">
        <f>Quarter!S22/'quarter real terms (hide)'!$BA17*100</f>
        <v>172.8155339805825</v>
      </c>
      <c r="T17" s="225">
        <f>Quarter!T22/'quarter real terms (hide)'!$BA17*100</f>
        <v>158.13106796116506</v>
      </c>
      <c r="U17" s="225">
        <f>Quarter!U22/'quarter real terms (hide)'!$BA17*100</f>
        <v>151.82038834951456</v>
      </c>
      <c r="V17" s="225">
        <f>Quarter!V22/'quarter real terms (hide)'!$BA17*100</f>
        <v>153.2766990291262</v>
      </c>
      <c r="W17" s="225">
        <f>Quarter!W22/'quarter real terms (hide)'!$BA17*100</f>
        <v>143.20388349514562</v>
      </c>
      <c r="X17" s="225">
        <f>Quarter!X22/'quarter real terms (hide)'!$BA17*100</f>
        <v>158.13106796116506</v>
      </c>
      <c r="Y17" s="225">
        <f>Quarter!Y22/'quarter real terms (hide)'!$BA17*100</f>
        <v>183.0097087378641</v>
      </c>
      <c r="Z17" s="225">
        <f>Quarter!Z22/'quarter real terms (hide)'!$BA17*100</f>
        <v>7.82766990291262</v>
      </c>
      <c r="AA17" s="225">
        <f>Quarter!AA22/'quarter real terms (hide)'!$BA17*100</f>
        <v>5.546116504854369</v>
      </c>
      <c r="AB17" s="225">
        <f>Quarter!AB22/'quarter real terms (hide)'!$BA17*100</f>
        <v>4.271844660194175</v>
      </c>
      <c r="AC17" s="225">
        <f>Quarter!AC22/'quarter real terms (hide)'!$BA17*100</f>
        <v>3.9199029126213594</v>
      </c>
      <c r="AD17" s="225">
        <f>Quarter!AD22/'quarter real terms (hide)'!$BA17*100</f>
        <v>4.538834951456311</v>
      </c>
      <c r="AE17" s="225">
        <f>Quarter!AE22/'quarter real terms (hide)'!$BA17*100</f>
        <v>4.793689320388349</v>
      </c>
      <c r="AF17" s="225">
        <f>Quarter!AF22/'quarter real terms (hide)'!$BA17*100</f>
        <v>4.987864077669903</v>
      </c>
      <c r="AG17" s="225">
        <f>Quarter!AG22/'quarter real terms (hide)'!$BA17*100</f>
        <v>7.439320388349515</v>
      </c>
      <c r="AH17" s="225">
        <f>Quarter!AH22/'quarter real terms (hide)'!$BA17*100</f>
        <v>9.186893203883495</v>
      </c>
      <c r="AI17" s="225"/>
      <c r="AJ17" s="225">
        <f>Quarter!AI22/'quarter real terms (hide)'!$BA17*100</f>
        <v>1.6990291262135921</v>
      </c>
      <c r="AK17" s="225">
        <f>Quarter!AJ22/'quarter real terms (hide)'!$BA17*100</f>
        <v>1.1905339805825244</v>
      </c>
      <c r="AL17" s="225">
        <f>Quarter!AK22/'quarter real terms (hide)'!$BA17*100</f>
        <v>0.8313106796116505</v>
      </c>
      <c r="AM17" s="225">
        <f>Quarter!AL22/'quarter real terms (hide)'!$BA17*100</f>
        <v>0.8762135922330097</v>
      </c>
      <c r="AN17" s="225">
        <f>Quarter!AM22/'quarter real terms (hide)'!$BA17*100</f>
        <v>1.0764563106796117</v>
      </c>
      <c r="AO17" s="225">
        <f>Quarter!AN22/'quarter real terms (hide)'!$BA17*100</f>
        <v>0.7645631067961165</v>
      </c>
      <c r="AP17" s="225">
        <f>Quarter!AO22/'quarter real terms (hide)'!$BA17*100</f>
        <v>1.8191747572815535</v>
      </c>
      <c r="AQ17" s="225">
        <f>Quarter!AP22/'quarter real terms (hide)'!$BA17*100</f>
        <v>1.0145631067961163</v>
      </c>
      <c r="AR17" s="225">
        <f>Quarter!AQ22/'quarter real terms (hide)'!$BA17*100</f>
        <v>1.6929611650485437</v>
      </c>
      <c r="AS17" s="225">
        <f>Quarter!AR22/'quarter real terms (hide)'!$BA17*100</f>
        <v>1.9769417475728155</v>
      </c>
      <c r="AT17" s="225">
        <f>Quarter!AS22/'quarter real terms (hide)'!$BA17*100</f>
        <v>93.81067961165047</v>
      </c>
      <c r="AU17" s="225">
        <f>Quarter!AT22/'quarter real terms (hide)'!$BA17*100</f>
        <v>176.45631067961165</v>
      </c>
      <c r="AV17" s="225">
        <f>Quarter!AU22/'quarter real terms (hide)'!$BA17*100</f>
        <v>0</v>
      </c>
      <c r="AW17" s="225">
        <f>Quarter!AV22/'quarter real terms (hide)'!$BA17*100</f>
        <v>127.54854368932038</v>
      </c>
      <c r="AX17" s="225"/>
      <c r="AY17" s="225">
        <f>Quarter!AX22/'quarter real terms (hide)'!$BA17*100</f>
        <v>85.4368932038835</v>
      </c>
      <c r="AZ17" s="225">
        <f>Quarter!AY22/'quarter real terms (hide)'!$BA17*100</f>
        <v>157.0388349514563</v>
      </c>
      <c r="BA17" s="223">
        <v>82.4</v>
      </c>
    </row>
    <row r="18" spans="1:53" ht="12.75">
      <c r="A18" s="192">
        <v>1992</v>
      </c>
      <c r="B18" s="193" t="s">
        <v>26</v>
      </c>
      <c r="C18" s="225">
        <f>Quarter!C23/'quarter real terms (hide)'!$BA18*100</f>
        <v>3.0834340991535667</v>
      </c>
      <c r="D18" s="225">
        <f>Quarter!D23/'quarter real terms (hide)'!$BA18*100</f>
        <v>2.4788391777509067</v>
      </c>
      <c r="E18" s="225">
        <f>Quarter!E23/'quarter real terms (hide)'!$BA18*100</f>
        <v>1.8258766626360339</v>
      </c>
      <c r="F18" s="225">
        <f>Quarter!F23/'quarter real terms (hide)'!$BA18*100</f>
        <v>1.9347037484885126</v>
      </c>
      <c r="G18" s="225">
        <f>Quarter!G23/'quarter real terms (hide)'!$BA18*100</f>
        <v>1.8621523579201933</v>
      </c>
      <c r="H18" s="225">
        <f>Quarter!H23/'quarter real terms (hide)'!$BA18*100</f>
        <v>2.9625151148730353</v>
      </c>
      <c r="I18" s="225">
        <f>Quarter!I23/'quarter real terms (hide)'!$BA18*100</f>
        <v>3.39782345828295</v>
      </c>
      <c r="J18" s="225">
        <f>Quarter!J23/'quarter real terms (hide)'!$BA18*100</f>
        <v>103.14389359129383</v>
      </c>
      <c r="K18" s="225">
        <f>Quarter!K23/'quarter real terms (hide)'!$BA18*100</f>
        <v>91.05199516324062</v>
      </c>
      <c r="L18" s="225">
        <f>Quarter!L23/'quarter real terms (hide)'!$BA18*100</f>
        <v>87.42442563482467</v>
      </c>
      <c r="M18" s="225">
        <f>Quarter!M23/'quarter real terms (hide)'!$BA18*100</f>
        <v>87.30350665054414</v>
      </c>
      <c r="N18" s="225">
        <f>Quarter!N23/'quarter real terms (hide)'!$BA18*100</f>
        <v>87.66626360338573</v>
      </c>
      <c r="O18" s="225">
        <f>Quarter!O23/'quarter real terms (hide)'!$BA18*100</f>
        <v>90.68923821039903</v>
      </c>
      <c r="P18" s="225">
        <f>Quarter!P23/'quarter real terms (hide)'!$BA18*100</f>
        <v>83.7968561064087</v>
      </c>
      <c r="Q18" s="225">
        <f>Quarter!Q23/'quarter real terms (hide)'!$BA18*100</f>
        <v>96.9770253929867</v>
      </c>
      <c r="R18" s="225">
        <f>Quarter!R23/'quarter real terms (hide)'!$BA18*100</f>
        <v>116.80773881499394</v>
      </c>
      <c r="S18" s="225">
        <f>Quarter!S23/'quarter real terms (hide)'!$BA18*100</f>
        <v>191.41475211608224</v>
      </c>
      <c r="T18" s="225">
        <f>Quarter!T23/'quarter real terms (hide)'!$BA18*100</f>
        <v>179.56469165659007</v>
      </c>
      <c r="U18" s="225">
        <f>Quarter!U23/'quarter real terms (hide)'!$BA18*100</f>
        <v>171.10036275695285</v>
      </c>
      <c r="V18" s="225">
        <f>Quarter!V23/'quarter real terms (hide)'!$BA18*100</f>
        <v>172.9141475211608</v>
      </c>
      <c r="W18" s="225">
        <f>Quarter!W23/'quarter real terms (hide)'!$BA18*100</f>
        <v>162.03143893591294</v>
      </c>
      <c r="X18" s="225">
        <f>Quarter!X23/'quarter real terms (hide)'!$BA18*100</f>
        <v>181.136638452237</v>
      </c>
      <c r="Y18" s="225">
        <f>Quarter!Y23/'quarter real terms (hide)'!$BA18*100</f>
        <v>209.7944377267231</v>
      </c>
      <c r="Z18" s="225">
        <f>Quarter!Z23/'quarter real terms (hide)'!$BA18*100</f>
        <v>9.117291414752115</v>
      </c>
      <c r="AA18" s="225">
        <f>Quarter!AA23/'quarter real terms (hide)'!$BA18*100</f>
        <v>6.142684401451028</v>
      </c>
      <c r="AB18" s="225">
        <f>Quarter!AB23/'quarter real terms (hide)'!$BA18*100</f>
        <v>4.667472793228536</v>
      </c>
      <c r="AC18" s="225">
        <f>Quarter!AC23/'quarter real terms (hide)'!$BA18*100</f>
        <v>4.292623941958887</v>
      </c>
      <c r="AD18" s="225">
        <f>Quarter!AD23/'quarter real terms (hide)'!$BA18*100</f>
        <v>4.969770253929867</v>
      </c>
      <c r="AE18" s="225">
        <f>Quarter!AE23/'quarter real terms (hide)'!$BA18*100</f>
        <v>5.296251511487303</v>
      </c>
      <c r="AF18" s="225">
        <f>Quarter!AF23/'quarter real terms (hide)'!$BA18*100</f>
        <v>5.32043530834341</v>
      </c>
      <c r="AG18" s="225">
        <f>Quarter!AG23/'quarter real terms (hide)'!$BA18*100</f>
        <v>8.56106408706167</v>
      </c>
      <c r="AH18" s="225">
        <f>Quarter!AH23/'quarter real terms (hide)'!$BA18*100</f>
        <v>10.67714631197098</v>
      </c>
      <c r="AI18" s="225"/>
      <c r="AJ18" s="225">
        <f>Quarter!AI23/'quarter real terms (hide)'!$BA18*100</f>
        <v>1.6432889963724304</v>
      </c>
      <c r="AK18" s="225">
        <f>Quarter!AJ23/'quarter real terms (hide)'!$BA18*100</f>
        <v>1.1632406287787183</v>
      </c>
      <c r="AL18" s="225">
        <f>Quarter!AK23/'quarter real terms (hide)'!$BA18*100</f>
        <v>0.8476420798065296</v>
      </c>
      <c r="AM18" s="225">
        <f>Quarter!AL23/'quarter real terms (hide)'!$BA18*100</f>
        <v>0.9177750906892382</v>
      </c>
      <c r="AN18" s="225">
        <f>Quarter!AM23/'quarter real terms (hide)'!$BA18*100</f>
        <v>1.1451027811366383</v>
      </c>
      <c r="AO18" s="225">
        <f>Quarter!AN23/'quarter real terms (hide)'!$BA18*100</f>
        <v>0.7581620314389359</v>
      </c>
      <c r="AP18" s="225">
        <f>Quarter!AO23/'quarter real terms (hide)'!$BA18*100</f>
        <v>1.717049576783555</v>
      </c>
      <c r="AQ18" s="225">
        <f>Quarter!AP23/'quarter real terms (hide)'!$BA18*100</f>
        <v>1.0290205562273276</v>
      </c>
      <c r="AR18" s="225">
        <f>Quarter!AQ23/'quarter real terms (hide)'!$BA18*100</f>
        <v>1.6674727932285367</v>
      </c>
      <c r="AS18" s="225">
        <f>Quarter!AR23/'quarter real terms (hide)'!$BA18*100</f>
        <v>1.864570737605804</v>
      </c>
      <c r="AT18" s="225">
        <f>Quarter!AS23/'quarter real terms (hide)'!$BA18*100</f>
        <v>97.94437726723095</v>
      </c>
      <c r="AU18" s="225">
        <f>Quarter!AT23/'quarter real terms (hide)'!$BA18*100</f>
        <v>188.02902055622732</v>
      </c>
      <c r="AV18" s="225">
        <f>Quarter!AU23/'quarter real terms (hide)'!$BA18*100</f>
        <v>0</v>
      </c>
      <c r="AW18" s="225">
        <f>Quarter!AV23/'quarter real terms (hide)'!$BA18*100</f>
        <v>136.6384522370012</v>
      </c>
      <c r="AX18" s="225"/>
      <c r="AY18" s="225">
        <f>Quarter!AX23/'quarter real terms (hide)'!$BA18*100</f>
        <v>92.8657799274486</v>
      </c>
      <c r="AZ18" s="225">
        <f>Quarter!AY23/'quarter real terms (hide)'!$BA18*100</f>
        <v>177.7509068923821</v>
      </c>
      <c r="BA18" s="223">
        <v>82.7</v>
      </c>
    </row>
    <row r="19" spans="2:53" ht="12.75">
      <c r="B19" s="193"/>
      <c r="C19" s="225"/>
      <c r="D19" s="225"/>
      <c r="E19" s="225"/>
      <c r="F19" s="225"/>
      <c r="G19" s="225"/>
      <c r="H19" s="225"/>
      <c r="I19" s="225"/>
      <c r="J19" s="225"/>
      <c r="K19" s="225"/>
      <c r="L19" s="225"/>
      <c r="M19" s="225"/>
      <c r="N19" s="225"/>
      <c r="O19" s="225"/>
      <c r="P19" s="225"/>
      <c r="Q19" s="225"/>
      <c r="R19" s="225"/>
      <c r="S19" s="225"/>
      <c r="T19" s="225"/>
      <c r="U19" s="225"/>
      <c r="V19" s="225"/>
      <c r="W19" s="225"/>
      <c r="X19" s="225"/>
      <c r="Y19" s="225"/>
      <c r="Z19" s="225"/>
      <c r="AA19" s="225"/>
      <c r="AB19" s="225"/>
      <c r="AC19" s="225"/>
      <c r="AD19" s="225"/>
      <c r="AE19" s="225"/>
      <c r="AF19" s="225"/>
      <c r="AG19" s="225"/>
      <c r="AH19" s="225"/>
      <c r="AI19" s="225"/>
      <c r="AJ19" s="225"/>
      <c r="AK19" s="225"/>
      <c r="AL19" s="225"/>
      <c r="AM19" s="225"/>
      <c r="AN19" s="225"/>
      <c r="AO19" s="225"/>
      <c r="AP19" s="225"/>
      <c r="AQ19" s="225"/>
      <c r="AR19" s="225"/>
      <c r="AS19" s="225"/>
      <c r="AT19" s="225"/>
      <c r="AU19" s="225"/>
      <c r="AV19" s="225"/>
      <c r="AW19" s="225"/>
      <c r="AX19" s="225"/>
      <c r="AY19" s="225"/>
      <c r="AZ19" s="225"/>
      <c r="BA19" s="223"/>
    </row>
    <row r="20" spans="1:53" ht="12.75">
      <c r="A20" s="192">
        <v>1993</v>
      </c>
      <c r="B20" s="193" t="s">
        <v>23</v>
      </c>
      <c r="C20" s="225">
        <f>Quarter!C25/'quarter real terms (hide)'!$BA20*100</f>
        <v>3.0154946364719897</v>
      </c>
      <c r="D20" s="225">
        <f>Quarter!D25/'quarter real terms (hide)'!$BA20*100</f>
        <v>2.4553039332538735</v>
      </c>
      <c r="E20" s="225">
        <f>Quarter!E25/'quarter real terms (hide)'!$BA20*100</f>
        <v>1.6924910607866506</v>
      </c>
      <c r="F20" s="225">
        <f>Quarter!F25/'quarter real terms (hide)'!$BA20*100</f>
        <v>1.8116805721096543</v>
      </c>
      <c r="G20" s="225">
        <f>Quarter!G25/'quarter real terms (hide)'!$BA20*100</f>
        <v>1.8951132300357567</v>
      </c>
      <c r="H20" s="225">
        <f>Quarter!H25/'quarter real terms (hide)'!$BA20*100</f>
        <v>2.8367103694874847</v>
      </c>
      <c r="I20" s="225">
        <f>Quarter!I25/'quarter real terms (hide)'!$BA20*100</f>
        <v>3.3015494636471985</v>
      </c>
      <c r="J20" s="225">
        <f>Quarter!J25/'quarter real terms (hide)'!$BA20*100</f>
        <v>99.28486293206197</v>
      </c>
      <c r="K20" s="225">
        <f>Quarter!K25/'quarter real terms (hide)'!$BA20*100</f>
        <v>86.29320619785459</v>
      </c>
      <c r="L20" s="225">
        <f>Quarter!L25/'quarter real terms (hide)'!$BA20*100</f>
        <v>81.28724672228843</v>
      </c>
      <c r="M20" s="225">
        <f>Quarter!M25/'quarter real terms (hide)'!$BA20*100</f>
        <v>80.69129916567341</v>
      </c>
      <c r="N20" s="225">
        <f>Quarter!N25/'quarter real terms (hide)'!$BA20*100</f>
        <v>82.47914183551848</v>
      </c>
      <c r="O20" s="225">
        <f>Quarter!O25/'quarter real terms (hide)'!$BA20*100</f>
        <v>85.45887961859357</v>
      </c>
      <c r="P20" s="225">
        <f>Quarter!P25/'quarter real terms (hide)'!$BA20*100</f>
        <v>65.55423122765195</v>
      </c>
      <c r="Q20" s="225">
        <f>Quarter!Q25/'quarter real terms (hide)'!$BA20*100</f>
        <v>71.51370679380214</v>
      </c>
      <c r="R20" s="225">
        <f>Quarter!R25/'quarter real terms (hide)'!$BA20*100</f>
        <v>77.47318235995232</v>
      </c>
      <c r="S20" s="225">
        <f>Quarter!S25/'quarter real terms (hide)'!$BA20*100</f>
        <v>191.06078665077473</v>
      </c>
      <c r="T20" s="225">
        <f>Quarter!T25/'quarter real terms (hide)'!$BA20*100</f>
        <v>186.53158522050057</v>
      </c>
      <c r="U20" s="225">
        <f>Quarter!U25/'quarter real terms (hide)'!$BA20*100</f>
        <v>167.46126340882</v>
      </c>
      <c r="V20" s="225">
        <f>Quarter!V25/'quarter real terms (hide)'!$BA20*100</f>
        <v>170.91775923718714</v>
      </c>
      <c r="W20" s="225">
        <f>Quarter!W25/'quarter real terms (hide)'!$BA20*100</f>
        <v>162.45530393325387</v>
      </c>
      <c r="X20" s="225">
        <f>Quarter!X25/'quarter real terms (hide)'!$BA20*100</f>
        <v>181.28724672228842</v>
      </c>
      <c r="Y20" s="225">
        <f>Quarter!Y25/'quarter real terms (hide)'!$BA20*100</f>
        <v>209.89272943980927</v>
      </c>
      <c r="Z20" s="225">
        <f>Quarter!Z25/'quarter real terms (hide)'!$BA20*100</f>
        <v>8.831942789034565</v>
      </c>
      <c r="AA20" s="225">
        <f>Quarter!AA25/'quarter real terms (hide)'!$BA20*100</f>
        <v>6.245530393325387</v>
      </c>
      <c r="AB20" s="225">
        <f>Quarter!AB25/'quarter real terms (hide)'!$BA20*100</f>
        <v>4.67222884386174</v>
      </c>
      <c r="AC20" s="225">
        <f>Quarter!AC25/'quarter real terms (hide)'!$BA20*100</f>
        <v>4.290822407628129</v>
      </c>
      <c r="AD20" s="225">
        <f>Quarter!AD25/'quarter real terms (hide)'!$BA20*100</f>
        <v>4.982121573301549</v>
      </c>
      <c r="AE20" s="225">
        <f>Quarter!AE25/'quarter real terms (hide)'!$BA20*100</f>
        <v>5.3158522050059585</v>
      </c>
      <c r="AF20" s="225">
        <f>Quarter!AF25/'quarter real terms (hide)'!$BA20*100</f>
        <v>8.34326579261025</v>
      </c>
      <c r="AG20" s="225">
        <f>Quarter!AG25/'quarter real terms (hide)'!$BA20*100</f>
        <v>9.535160905840286</v>
      </c>
      <c r="AH20" s="225">
        <f>Quarter!AH25/'quarter real terms (hide)'!$BA20*100</f>
        <v>10.72705601907032</v>
      </c>
      <c r="AI20" s="225"/>
      <c r="AJ20" s="225">
        <f>Quarter!AI25/'quarter real terms (hide)'!$BA20*100</f>
        <v>1.5268176400476756</v>
      </c>
      <c r="AK20" s="225">
        <f>Quarter!AJ25/'quarter real terms (hide)'!$BA20*100</f>
        <v>1.1454112038140642</v>
      </c>
      <c r="AL20" s="225">
        <f>Quarter!AK25/'quarter real terms (hide)'!$BA20*100</f>
        <v>0.8629320619785459</v>
      </c>
      <c r="AM20" s="225">
        <f>Quarter!AL25/'quarter real terms (hide)'!$BA20*100</f>
        <v>0.9404052443384981</v>
      </c>
      <c r="AN20" s="225">
        <f>Quarter!AM25/'quarter real terms (hide)'!$BA20*100</f>
        <v>1.1430274135876042</v>
      </c>
      <c r="AO20" s="225">
        <f>Quarter!AN25/'quarter real terms (hide)'!$BA20*100</f>
        <v>0.7640047675804529</v>
      </c>
      <c r="AP20" s="225">
        <f>Quarter!AO25/'quarter real terms (hide)'!$BA20*100</f>
        <v>1.67222884386174</v>
      </c>
      <c r="AQ20" s="225">
        <f>Quarter!AP25/'quarter real terms (hide)'!$BA20*100</f>
        <v>1.0619785458879618</v>
      </c>
      <c r="AR20" s="225">
        <f>Quarter!AQ25/'quarter real terms (hide)'!$BA20*100</f>
        <v>1.6174016686531585</v>
      </c>
      <c r="AS20" s="225">
        <f>Quarter!AR25/'quarter real terms (hide)'!$BA20*100</f>
        <v>1.804529201430274</v>
      </c>
      <c r="AT20" s="225">
        <f>Quarter!AS25/'quarter real terms (hide)'!$BA20*100</f>
        <v>93.80214541120381</v>
      </c>
      <c r="AU20" s="225">
        <f>Quarter!AT25/'quarter real terms (hide)'!$BA20*100</f>
        <v>192.72943980929676</v>
      </c>
      <c r="AV20" s="225">
        <f>Quarter!AU25/'quarter real terms (hide)'!$BA20*100</f>
        <v>0</v>
      </c>
      <c r="AW20" s="225">
        <f>Quarter!AV25/'quarter real terms (hide)'!$BA20*100</f>
        <v>140.1668653158522</v>
      </c>
      <c r="AX20" s="225"/>
      <c r="AY20" s="225">
        <f>Quarter!AX25/'quarter real terms (hide)'!$BA20*100</f>
        <v>83.67103694874851</v>
      </c>
      <c r="AZ20" s="225">
        <f>Quarter!AY25/'quarter real terms (hide)'!$BA20*100</f>
        <v>176.2812872467223</v>
      </c>
      <c r="BA20" s="238">
        <v>83.9</v>
      </c>
    </row>
    <row r="21" spans="1:53" ht="12.75">
      <c r="A21" s="192">
        <v>1993</v>
      </c>
      <c r="B21" s="193" t="s">
        <v>24</v>
      </c>
      <c r="C21" s="225">
        <f>Quarter!C26/'quarter real terms (hide)'!$BA21*100</f>
        <v>3.001186239620403</v>
      </c>
      <c r="D21" s="225">
        <f>Quarter!D26/'quarter real terms (hide)'!$BA21*100</f>
        <v>2.550415183867141</v>
      </c>
      <c r="E21" s="225">
        <f>Quarter!E26/'quarter real terms (hide)'!$BA21*100</f>
        <v>1.6251482799525505</v>
      </c>
      <c r="F21" s="225">
        <f>Quarter!F26/'quarter real terms (hide)'!$BA21*100</f>
        <v>1.7674970344009489</v>
      </c>
      <c r="G21" s="225">
        <f>Quarter!G26/'quarter real terms (hide)'!$BA21*100</f>
        <v>1.8623962040332147</v>
      </c>
      <c r="H21" s="225">
        <f>Quarter!H26/'quarter real terms (hide)'!$BA21*100</f>
        <v>2.8944246737841044</v>
      </c>
      <c r="I21" s="225">
        <f>Quarter!I26/'quarter real terms (hide)'!$BA21*100</f>
        <v>3.2740213523131674</v>
      </c>
      <c r="J21" s="225">
        <f>Quarter!J26/'quarter real terms (hide)'!$BA21*100</f>
        <v>97.62752075919336</v>
      </c>
      <c r="K21" s="225">
        <f>Quarter!K26/'quarter real terms (hide)'!$BA21*100</f>
        <v>84.4602609727165</v>
      </c>
      <c r="L21" s="225">
        <f>Quarter!L26/'quarter real terms (hide)'!$BA21*100</f>
        <v>81.96915776986951</v>
      </c>
      <c r="M21" s="225">
        <f>Quarter!M26/'quarter real terms (hide)'!$BA21*100</f>
        <v>81.49466192170819</v>
      </c>
      <c r="N21" s="225">
        <f>Quarter!N26/'quarter real terms (hide)'!$BA21*100</f>
        <v>82.68090154211151</v>
      </c>
      <c r="O21" s="225">
        <f>Quarter!O26/'quarter real terms (hide)'!$BA21*100</f>
        <v>84.93475682087781</v>
      </c>
      <c r="P21" s="225">
        <f>Quarter!P26/'quarter real terms (hide)'!$BA21*100</f>
        <v>77.69869513641756</v>
      </c>
      <c r="Q21" s="225">
        <f>Quarter!Q26/'quarter real terms (hide)'!$BA21*100</f>
        <v>86.71411625148279</v>
      </c>
      <c r="R21" s="225">
        <f>Quarter!R26/'quarter real terms (hide)'!$BA21*100</f>
        <v>104.7449584816133</v>
      </c>
      <c r="S21" s="225">
        <f>Quarter!S26/'quarter real terms (hide)'!$BA21*100</f>
        <v>190.3914590747331</v>
      </c>
      <c r="T21" s="225">
        <f>Quarter!T26/'quarter real terms (hide)'!$BA21*100</f>
        <v>180.4270462633452</v>
      </c>
      <c r="U21" s="225">
        <f>Quarter!U26/'quarter real terms (hide)'!$BA21*100</f>
        <v>169.27639383155397</v>
      </c>
      <c r="V21" s="225">
        <f>Quarter!V26/'quarter real terms (hide)'!$BA21*100</f>
        <v>171.41162514827997</v>
      </c>
      <c r="W21" s="225">
        <f>Quarter!W26/'quarter real terms (hide)'!$BA21*100</f>
        <v>156.58362989323845</v>
      </c>
      <c r="X21" s="225">
        <f>Quarter!X26/'quarter real terms (hide)'!$BA21*100</f>
        <v>179.00355871886123</v>
      </c>
      <c r="Y21" s="225">
        <f>Quarter!Y26/'quarter real terms (hide)'!$BA21*100</f>
        <v>211.1506524317912</v>
      </c>
      <c r="Z21" s="225">
        <f>Quarter!Z26/'quarter real terms (hide)'!$BA21*100</f>
        <v>7.402135231316727</v>
      </c>
      <c r="AA21" s="225">
        <f>Quarter!AA26/'quarter real terms (hide)'!$BA21*100</f>
        <v>5.539739027283511</v>
      </c>
      <c r="AB21" s="225">
        <f>Quarter!AB26/'quarter real terms (hide)'!$BA21*100</f>
        <v>4.353499406880189</v>
      </c>
      <c r="AC21" s="225">
        <f>Quarter!AC26/'quarter real terms (hide)'!$BA21*100</f>
        <v>3.879003558718861</v>
      </c>
      <c r="AD21" s="225">
        <f>Quarter!AD26/'quarter real terms (hide)'!$BA21*100</f>
        <v>4.72123368920522</v>
      </c>
      <c r="AE21" s="225">
        <f>Quarter!AE26/'quarter real terms (hide)'!$BA21*100</f>
        <v>4.827995255041519</v>
      </c>
      <c r="AF21" s="225">
        <f>Quarter!AF26/'quarter real terms (hide)'!$BA21*100</f>
        <v>5.05338078291815</v>
      </c>
      <c r="AG21" s="225">
        <f>Quarter!AG26/'quarter real terms (hide)'!$BA21*100</f>
        <v>6.880189798339265</v>
      </c>
      <c r="AH21" s="225">
        <f>Quarter!AH26/'quarter real terms (hide)'!$BA21*100</f>
        <v>8.944246737841045</v>
      </c>
      <c r="AI21" s="225"/>
      <c r="AJ21" s="225">
        <f>Quarter!AI26/'quarter real terms (hide)'!$BA21*100</f>
        <v>1.4733096085409254</v>
      </c>
      <c r="AK21" s="225">
        <f>Quarter!AJ26/'quarter real terms (hide)'!$BA21*100</f>
        <v>1.162514827995255</v>
      </c>
      <c r="AL21" s="225">
        <f>Quarter!AK26/'quarter real terms (hide)'!$BA21*100</f>
        <v>0.8374851720047449</v>
      </c>
      <c r="AM21" s="225">
        <f>Quarter!AL26/'quarter real terms (hide)'!$BA21*100</f>
        <v>0.9015421115065243</v>
      </c>
      <c r="AN21" s="225">
        <f>Quarter!AM26/'quarter real terms (hide)'!$BA21*100</f>
        <v>1.0996441281138791</v>
      </c>
      <c r="AO21" s="225">
        <f>Quarter!AN26/'quarter real terms (hide)'!$BA21*100</f>
        <v>0.7556346381969158</v>
      </c>
      <c r="AP21" s="225">
        <f>Quarter!AO26/'quarter real terms (hide)'!$BA21*100</f>
        <v>1.65361803084223</v>
      </c>
      <c r="AQ21" s="225">
        <f>Quarter!AP26/'quarter real terms (hide)'!$BA21*100</f>
        <v>1.0604982206405695</v>
      </c>
      <c r="AR21" s="225">
        <f>Quarter!AQ26/'quarter real terms (hide)'!$BA21*100</f>
        <v>1.5670225385527876</v>
      </c>
      <c r="AS21" s="225">
        <f>Quarter!AR26/'quarter real terms (hide)'!$BA21*100</f>
        <v>1.797153024911032</v>
      </c>
      <c r="AT21" s="225">
        <f>Quarter!AS26/'quarter real terms (hide)'!$BA21*100</f>
        <v>94.54329774614473</v>
      </c>
      <c r="AU21" s="225">
        <f>Quarter!AT26/'quarter real terms (hide)'!$BA21*100</f>
        <v>187.66310794780546</v>
      </c>
      <c r="AV21" s="225">
        <f>Quarter!AU26/'quarter real terms (hide)'!$BA21*100</f>
        <v>0</v>
      </c>
      <c r="AW21" s="225">
        <f>Quarter!AV26/'quarter real terms (hide)'!$BA21*100</f>
        <v>138.7900355871886</v>
      </c>
      <c r="AX21" s="225"/>
      <c r="AY21" s="225">
        <f>Quarter!AX26/'quarter real terms (hide)'!$BA21*100</f>
        <v>84.1043890865955</v>
      </c>
      <c r="AZ21" s="225">
        <f>Quarter!AY26/'quarter real terms (hide)'!$BA21*100</f>
        <v>172.47924080664296</v>
      </c>
      <c r="BA21" s="238">
        <v>84.3</v>
      </c>
    </row>
    <row r="22" spans="1:53" ht="12.75">
      <c r="A22" s="192">
        <v>1993</v>
      </c>
      <c r="B22" s="193" t="s">
        <v>25</v>
      </c>
      <c r="C22" s="225">
        <f>Quarter!C27/'quarter real terms (hide)'!$BA22*100</f>
        <v>3</v>
      </c>
      <c r="D22" s="225">
        <f>Quarter!D27/'quarter real terms (hide)'!$BA22*100</f>
        <v>2.4705882352941178</v>
      </c>
      <c r="E22" s="225">
        <f>Quarter!E27/'quarter real terms (hide)'!$BA22*100</f>
        <v>1.6235294117647057</v>
      </c>
      <c r="F22" s="225">
        <f>Quarter!F27/'quarter real terms (hide)'!$BA22*100</f>
        <v>1.7529411764705884</v>
      </c>
      <c r="G22" s="225">
        <f>Quarter!G27/'quarter real terms (hide)'!$BA22*100</f>
        <v>1.7294117647058824</v>
      </c>
      <c r="H22" s="225">
        <f>Quarter!H27/'quarter real terms (hide)'!$BA22*100</f>
        <v>2.835294117647059</v>
      </c>
      <c r="I22" s="225">
        <f>Quarter!I27/'quarter real terms (hide)'!$BA22*100</f>
        <v>3.2588235294117647</v>
      </c>
      <c r="J22" s="225">
        <f>Quarter!J27/'quarter real terms (hide)'!$BA22*100</f>
        <v>84.11764705882354</v>
      </c>
      <c r="K22" s="225">
        <f>Quarter!K27/'quarter real terms (hide)'!$BA22*100</f>
        <v>76.94117647058825</v>
      </c>
      <c r="L22" s="225">
        <f>Quarter!L27/'quarter real terms (hide)'!$BA22*100</f>
        <v>75.41176470588235</v>
      </c>
      <c r="M22" s="225">
        <f>Quarter!M27/'quarter real terms (hide)'!$BA22*100</f>
        <v>75.29411764705883</v>
      </c>
      <c r="N22" s="225">
        <f>Quarter!N27/'quarter real terms (hide)'!$BA22*100</f>
        <v>75.52941176470588</v>
      </c>
      <c r="O22" s="225">
        <f>Quarter!O27/'quarter real terms (hide)'!$BA22*100</f>
        <v>77.05882352941177</v>
      </c>
      <c r="P22" s="225">
        <f>Quarter!P27/'quarter real terms (hide)'!$BA22*100</f>
        <v>71.41176470588235</v>
      </c>
      <c r="Q22" s="225">
        <f>Quarter!Q27/'quarter real terms (hide)'!$BA22*100</f>
        <v>78.23529411764706</v>
      </c>
      <c r="R22" s="225">
        <f>Quarter!R27/'quarter real terms (hide)'!$BA22*100</f>
        <v>94.11764705882352</v>
      </c>
      <c r="S22" s="225">
        <f>Quarter!S27/'quarter real terms (hide)'!$BA22*100</f>
        <v>181.52941176470588</v>
      </c>
      <c r="T22" s="225">
        <f>Quarter!T27/'quarter real terms (hide)'!$BA22*100</f>
        <v>170.47058823529412</v>
      </c>
      <c r="U22" s="225">
        <f>Quarter!U27/'quarter real terms (hide)'!$BA22*100</f>
        <v>160.94117647058826</v>
      </c>
      <c r="V22" s="225">
        <f>Quarter!V27/'quarter real terms (hide)'!$BA22*100</f>
        <v>162.94117647058823</v>
      </c>
      <c r="W22" s="225">
        <f>Quarter!W27/'quarter real terms (hide)'!$BA22*100</f>
        <v>153.52941176470588</v>
      </c>
      <c r="X22" s="225">
        <f>Quarter!X27/'quarter real terms (hide)'!$BA22*100</f>
        <v>168.8235294117647</v>
      </c>
      <c r="Y22" s="225">
        <f>Quarter!Y27/'quarter real terms (hide)'!$BA22*100</f>
        <v>196.23529411764707</v>
      </c>
      <c r="Z22" s="225">
        <f>Quarter!Z27/'quarter real terms (hide)'!$BA22*100</f>
        <v>7.270588235294118</v>
      </c>
      <c r="AA22" s="225">
        <f>Quarter!AA27/'quarter real terms (hide)'!$BA22*100</f>
        <v>5.552941176470588</v>
      </c>
      <c r="AB22" s="225">
        <f>Quarter!AB27/'quarter real terms (hide)'!$BA22*100</f>
        <v>4.388235294117647</v>
      </c>
      <c r="AC22" s="225">
        <f>Quarter!AC27/'quarter real terms (hide)'!$BA22*100</f>
        <v>4.011764705882353</v>
      </c>
      <c r="AD22" s="225">
        <f>Quarter!AD27/'quarter real terms (hide)'!$BA22*100</f>
        <v>4.682352941176471</v>
      </c>
      <c r="AE22" s="225">
        <f>Quarter!AE27/'quarter real terms (hide)'!$BA22*100</f>
        <v>4.858823529411764</v>
      </c>
      <c r="AF22" s="225">
        <f>Quarter!AF27/'quarter real terms (hide)'!$BA22*100</f>
        <v>4.988235294117647</v>
      </c>
      <c r="AG22" s="225">
        <f>Quarter!AG27/'quarter real terms (hide)'!$BA22*100</f>
        <v>6.811764705882354</v>
      </c>
      <c r="AH22" s="225">
        <f>Quarter!AH27/'quarter real terms (hide)'!$BA22*100</f>
        <v>9.117647058823529</v>
      </c>
      <c r="AI22" s="225"/>
      <c r="AJ22" s="225">
        <f>Quarter!AI27/'quarter real terms (hide)'!$BA22*100</f>
        <v>1.563529411764706</v>
      </c>
      <c r="AK22" s="225">
        <f>Quarter!AJ27/'quarter real terms (hide)'!$BA22*100</f>
        <v>1.1564705882352941</v>
      </c>
      <c r="AL22" s="225">
        <f>Quarter!AK27/'quarter real terms (hide)'!$BA22*100</f>
        <v>0.8329411764705882</v>
      </c>
      <c r="AM22" s="225">
        <f>Quarter!AL27/'quarter real terms (hide)'!$BA22*100</f>
        <v>0.8776470588235293</v>
      </c>
      <c r="AN22" s="225">
        <f>Quarter!AM27/'quarter real terms (hide)'!$BA22*100</f>
        <v>1.0376470588235294</v>
      </c>
      <c r="AO22" s="225">
        <f>Quarter!AN27/'quarter real terms (hide)'!$BA22*100</f>
        <v>0.7635294117647059</v>
      </c>
      <c r="AP22" s="225">
        <f>Quarter!AO27/'quarter real terms (hide)'!$BA22*100</f>
        <v>1.6235294117647057</v>
      </c>
      <c r="AQ22" s="225">
        <f>Quarter!AP27/'quarter real terms (hide)'!$BA22*100</f>
        <v>1.016470588235294</v>
      </c>
      <c r="AR22" s="225">
        <f>Quarter!AQ27/'quarter real terms (hide)'!$BA22*100</f>
        <v>1.6035294117647056</v>
      </c>
      <c r="AS22" s="225">
        <f>Quarter!AR27/'quarter real terms (hide)'!$BA22*100</f>
        <v>1.8823529411764708</v>
      </c>
      <c r="AT22" s="225">
        <f>Quarter!AS27/'quarter real terms (hide)'!$BA22*100</f>
        <v>91.29411764705881</v>
      </c>
      <c r="AU22" s="225">
        <f>Quarter!AT27/'quarter real terms (hide)'!$BA22*100</f>
        <v>180.47058823529412</v>
      </c>
      <c r="AV22" s="225">
        <f>Quarter!AU27/'quarter real terms (hide)'!$BA22*100</f>
        <v>0</v>
      </c>
      <c r="AW22" s="225">
        <f>Quarter!AV27/'quarter real terms (hide)'!$BA22*100</f>
        <v>138.35294117647058</v>
      </c>
      <c r="AX22" s="225"/>
      <c r="AY22" s="225">
        <f>Quarter!AX27/'quarter real terms (hide)'!$BA22*100</f>
        <v>75.88235294117646</v>
      </c>
      <c r="AZ22" s="225">
        <f>Quarter!AY27/'quarter real terms (hide)'!$BA22*100</f>
        <v>166.82352941176472</v>
      </c>
      <c r="BA22" s="238">
        <v>85</v>
      </c>
    </row>
    <row r="23" spans="1:53" ht="12.75">
      <c r="A23" s="192">
        <v>1993</v>
      </c>
      <c r="B23" s="193" t="s">
        <v>26</v>
      </c>
      <c r="C23" s="225">
        <f>Quarter!C28/'quarter real terms (hide)'!$BA23*100</f>
        <v>2.827102803738318</v>
      </c>
      <c r="D23" s="225">
        <f>Quarter!D28/'quarter real terms (hide)'!$BA23*100</f>
        <v>2.429906542056075</v>
      </c>
      <c r="E23" s="225">
        <f>Quarter!E28/'quarter real terms (hide)'!$BA23*100</f>
        <v>1.6355140186915886</v>
      </c>
      <c r="F23" s="225">
        <f>Quarter!F28/'quarter real terms (hide)'!$BA23*100</f>
        <v>1.764018691588785</v>
      </c>
      <c r="G23" s="225">
        <f>Quarter!G28/'quarter real terms (hide)'!$BA23*100</f>
        <v>1.7873831775700937</v>
      </c>
      <c r="H23" s="225">
        <f>Quarter!H28/'quarter real terms (hide)'!$BA23*100</f>
        <v>2.663551401869159</v>
      </c>
      <c r="I23" s="225">
        <f>Quarter!I28/'quarter real terms (hide)'!$BA23*100</f>
        <v>3.2009345794392527</v>
      </c>
      <c r="J23" s="225">
        <f>Quarter!J28/'quarter real terms (hide)'!$BA23*100</f>
        <v>84.11214953271029</v>
      </c>
      <c r="K23" s="225">
        <f>Quarter!K28/'quarter real terms (hide)'!$BA23*100</f>
        <v>77.80373831775701</v>
      </c>
      <c r="L23" s="225">
        <f>Quarter!L28/'quarter real terms (hide)'!$BA23*100</f>
        <v>73.83177570093459</v>
      </c>
      <c r="M23" s="225">
        <f>Quarter!M28/'quarter real terms (hide)'!$BA23*100</f>
        <v>73.24766355140187</v>
      </c>
      <c r="N23" s="225">
        <f>Quarter!N28/'quarter real terms (hide)'!$BA23*100</f>
        <v>75.00000000000001</v>
      </c>
      <c r="O23" s="225">
        <f>Quarter!O28/'quarter real terms (hide)'!$BA23*100</f>
        <v>76.63551401869158</v>
      </c>
      <c r="P23" s="225">
        <f>Quarter!P28/'quarter real terms (hide)'!$BA23*100</f>
        <v>71.61214953271028</v>
      </c>
      <c r="Q23" s="225">
        <f>Quarter!Q28/'quarter real terms (hide)'!$BA23*100</f>
        <v>78.03738317757009</v>
      </c>
      <c r="R23" s="225">
        <f>Quarter!R28/'quarter real terms (hide)'!$BA23*100</f>
        <v>96.72897196261682</v>
      </c>
      <c r="S23" s="225">
        <f>Quarter!S28/'quarter real terms (hide)'!$BA23*100</f>
        <v>184.46261682242994</v>
      </c>
      <c r="T23" s="225">
        <f>Quarter!T28/'quarter real terms (hide)'!$BA23*100</f>
        <v>175.70093457943926</v>
      </c>
      <c r="U23" s="225">
        <f>Quarter!U28/'quarter real terms (hide)'!$BA23*100</f>
        <v>160.16355140186914</v>
      </c>
      <c r="V23" s="225">
        <f>Quarter!V28/'quarter real terms (hide)'!$BA23*100</f>
        <v>163.0841121495327</v>
      </c>
      <c r="W23" s="225">
        <f>Quarter!W28/'quarter real terms (hide)'!$BA23*100</f>
        <v>155.84112149532712</v>
      </c>
      <c r="X23" s="225">
        <f>Quarter!X28/'quarter real terms (hide)'!$BA23*100</f>
        <v>173.94859813084113</v>
      </c>
      <c r="Y23" s="225">
        <f>Quarter!Y28/'quarter real terms (hide)'!$BA23*100</f>
        <v>200.70093457943926</v>
      </c>
      <c r="Z23" s="225">
        <f>Quarter!Z28/'quarter real terms (hide)'!$BA23*100</f>
        <v>8.598130841121495</v>
      </c>
      <c r="AA23" s="225">
        <f>Quarter!AA28/'quarter real terms (hide)'!$BA23*100</f>
        <v>5.794392523364486</v>
      </c>
      <c r="AB23" s="225">
        <f>Quarter!AB28/'quarter real terms (hide)'!$BA23*100</f>
        <v>4.556074766355141</v>
      </c>
      <c r="AC23" s="225">
        <f>Quarter!AC28/'quarter real terms (hide)'!$BA23*100</f>
        <v>4.135514018691589</v>
      </c>
      <c r="AD23" s="225">
        <f>Quarter!AD28/'quarter real terms (hide)'!$BA23*100</f>
        <v>4.894859813084113</v>
      </c>
      <c r="AE23" s="225">
        <f>Quarter!AE28/'quarter real terms (hide)'!$BA23*100</f>
        <v>5.105140186915888</v>
      </c>
      <c r="AF23" s="225">
        <f>Quarter!AF28/'quarter real terms (hide)'!$BA23*100</f>
        <v>5.081775700934579</v>
      </c>
      <c r="AG23" s="225">
        <f>Quarter!AG28/'quarter real terms (hide)'!$BA23*100</f>
        <v>7.721962616822431</v>
      </c>
      <c r="AH23" s="225">
        <f>Quarter!AH28/'quarter real terms (hide)'!$BA23*100</f>
        <v>10.105140186915888</v>
      </c>
      <c r="AI23" s="225"/>
      <c r="AJ23" s="225">
        <f>Quarter!AI28/'quarter real terms (hide)'!$BA23*100</f>
        <v>1.5105140186915889</v>
      </c>
      <c r="AK23" s="225">
        <f>Quarter!AJ28/'quarter real terms (hide)'!$BA23*100</f>
        <v>1.1296728971962617</v>
      </c>
      <c r="AL23" s="225">
        <f>Quarter!AK28/'quarter real terms (hide)'!$BA23*100</f>
        <v>0.830607476635514</v>
      </c>
      <c r="AM23" s="225">
        <f>Quarter!AL28/'quarter real terms (hide)'!$BA23*100</f>
        <v>0.9007009345794393</v>
      </c>
      <c r="AN23" s="225">
        <f>Quarter!AM28/'quarter real terms (hide)'!$BA23*100</f>
        <v>1.0922897196261683</v>
      </c>
      <c r="AO23" s="225">
        <f>Quarter!AN28/'quarter real terms (hide)'!$BA23*100</f>
        <v>0.7418224299065421</v>
      </c>
      <c r="AP23" s="225">
        <f>Quarter!AO28/'quarter real terms (hide)'!$BA23*100</f>
        <v>1.5981308411214954</v>
      </c>
      <c r="AQ23" s="225">
        <f>Quarter!AP28/'quarter real terms (hide)'!$BA23*100</f>
        <v>1.030373831775701</v>
      </c>
      <c r="AR23" s="225">
        <f>Quarter!AQ28/'quarter real terms (hide)'!$BA23*100</f>
        <v>1.516355140186916</v>
      </c>
      <c r="AS23" s="225">
        <f>Quarter!AR28/'quarter real terms (hide)'!$BA23*100</f>
        <v>1.7675233644859814</v>
      </c>
      <c r="AT23" s="225">
        <f>Quarter!AS28/'quarter real terms (hide)'!$BA23*100</f>
        <v>92.64018691588785</v>
      </c>
      <c r="AU23" s="225">
        <f>Quarter!AT28/'quarter real terms (hide)'!$BA23*100</f>
        <v>164.9532710280374</v>
      </c>
      <c r="AV23" s="225">
        <f>Quarter!AU28/'quarter real terms (hide)'!$BA23*100</f>
        <v>0</v>
      </c>
      <c r="AW23" s="225">
        <f>Quarter!AV28/'quarter real terms (hide)'!$BA23*100</f>
        <v>136.0981308411215</v>
      </c>
      <c r="AX23" s="225"/>
      <c r="AY23" s="225">
        <f>Quarter!AX28/'quarter real terms (hide)'!$BA23*100</f>
        <v>76.63551401869158</v>
      </c>
      <c r="AZ23" s="225">
        <f>Quarter!AY28/'quarter real terms (hide)'!$BA23*100</f>
        <v>165.5373831775701</v>
      </c>
      <c r="BA23" s="238">
        <v>85.6</v>
      </c>
    </row>
    <row r="24" spans="2:53" ht="12.75">
      <c r="B24" s="193"/>
      <c r="C24" s="225"/>
      <c r="D24" s="225"/>
      <c r="E24" s="225"/>
      <c r="F24" s="225"/>
      <c r="G24" s="225"/>
      <c r="H24" s="225"/>
      <c r="I24" s="225"/>
      <c r="J24" s="225"/>
      <c r="K24" s="225"/>
      <c r="L24" s="225"/>
      <c r="M24" s="225"/>
      <c r="N24" s="225"/>
      <c r="O24" s="225"/>
      <c r="P24" s="225"/>
      <c r="Q24" s="225"/>
      <c r="R24" s="225"/>
      <c r="S24" s="225"/>
      <c r="T24" s="225"/>
      <c r="U24" s="225"/>
      <c r="V24" s="225"/>
      <c r="W24" s="225"/>
      <c r="X24" s="225"/>
      <c r="Y24" s="225"/>
      <c r="Z24" s="225"/>
      <c r="AA24" s="225"/>
      <c r="AB24" s="225"/>
      <c r="AC24" s="225"/>
      <c r="AD24" s="225"/>
      <c r="AE24" s="225"/>
      <c r="AF24" s="225"/>
      <c r="AG24" s="225"/>
      <c r="AH24" s="225"/>
      <c r="AI24" s="225"/>
      <c r="AJ24" s="225"/>
      <c r="AK24" s="225"/>
      <c r="AL24" s="225"/>
      <c r="AM24" s="225"/>
      <c r="AN24" s="225"/>
      <c r="AO24" s="225"/>
      <c r="AP24" s="225"/>
      <c r="AQ24" s="225"/>
      <c r="AR24" s="225"/>
      <c r="AS24" s="225"/>
      <c r="AT24" s="225"/>
      <c r="AU24" s="225"/>
      <c r="AV24" s="225"/>
      <c r="AW24" s="225"/>
      <c r="AX24" s="225"/>
      <c r="AY24" s="225"/>
      <c r="AZ24" s="225"/>
      <c r="BA24" s="223"/>
    </row>
    <row r="25" spans="1:53" ht="12.75">
      <c r="A25" s="192">
        <v>1994</v>
      </c>
      <c r="B25" s="193" t="s">
        <v>23</v>
      </c>
      <c r="C25" s="225">
        <f>Quarter!C30/'quarter real terms (hide)'!$BA25*100</f>
        <v>2.777129521586931</v>
      </c>
      <c r="D25" s="225">
        <f>Quarter!D30/'quarter real terms (hide)'!$BA25*100</f>
        <v>2.3570595099183196</v>
      </c>
      <c r="E25" s="225">
        <f>Quarter!E30/'quarter real terms (hide)'!$BA25*100</f>
        <v>1.6569428238039672</v>
      </c>
      <c r="F25" s="225">
        <f>Quarter!F30/'quarter real terms (hide)'!$BA25*100</f>
        <v>1.7619603267211201</v>
      </c>
      <c r="G25" s="225">
        <f>Quarter!G30/'quarter real terms (hide)'!$BA25*100</f>
        <v>1.691948658109685</v>
      </c>
      <c r="H25" s="225">
        <f>Quarter!H30/'quarter real terms (hide)'!$BA25*100</f>
        <v>2.4854142357059508</v>
      </c>
      <c r="I25" s="225">
        <f>Quarter!I30/'quarter real terms (hide)'!$BA25*100</f>
        <v>3.103850641773629</v>
      </c>
      <c r="J25" s="225">
        <f>Quarter!J30/'quarter real terms (hide)'!$BA25*100</f>
        <v>87.98133022170363</v>
      </c>
      <c r="K25" s="225">
        <f>Quarter!K30/'quarter real terms (hide)'!$BA25*100</f>
        <v>82.73045507584598</v>
      </c>
      <c r="L25" s="225">
        <f>Quarter!L30/'quarter real terms (hide)'!$BA25*100</f>
        <v>79.3465577596266</v>
      </c>
      <c r="M25" s="225">
        <f>Quarter!M30/'quarter real terms (hide)'!$BA25*100</f>
        <v>79.22987164527422</v>
      </c>
      <c r="N25" s="225">
        <f>Quarter!N30/'quarter real terms (hide)'!$BA25*100</f>
        <v>79.57992998833139</v>
      </c>
      <c r="O25" s="225">
        <f>Quarter!O30/'quarter real terms (hide)'!$BA25*100</f>
        <v>81.68028004667445</v>
      </c>
      <c r="P25" s="225">
        <f>Quarter!P30/'quarter real terms (hide)'!$BA25*100</f>
        <v>75.0291715285881</v>
      </c>
      <c r="Q25" s="225">
        <f>Quarter!Q30/'quarter real terms (hide)'!$BA25*100</f>
        <v>84.71411901983663</v>
      </c>
      <c r="R25" s="225">
        <f>Quarter!R30/'quarter real terms (hide)'!$BA25*100</f>
        <v>105.13418903150524</v>
      </c>
      <c r="S25" s="225">
        <f>Quarter!S30/'quarter real terms (hide)'!$BA25*100</f>
        <v>179.2298716452742</v>
      </c>
      <c r="T25" s="225">
        <f>Quarter!T30/'quarter real terms (hide)'!$BA25*100</f>
        <v>167.32788798133024</v>
      </c>
      <c r="U25" s="225">
        <f>Quarter!U30/'quarter real terms (hide)'!$BA25*100</f>
        <v>149.47491248541422</v>
      </c>
      <c r="V25" s="225">
        <f>Quarter!V30/'quarter real terms (hide)'!$BA25*100</f>
        <v>152.975495915986</v>
      </c>
      <c r="W25" s="225">
        <f>Quarter!W30/'quarter real terms (hide)'!$BA25*100</f>
        <v>146.32438739789967</v>
      </c>
      <c r="X25" s="225">
        <f>Quarter!X30/'quarter real terms (hide)'!$BA25*100</f>
        <v>164.17736289381563</v>
      </c>
      <c r="Y25" s="225">
        <f>Quarter!Y30/'quarter real terms (hide)'!$BA25*100</f>
        <v>194.51575262543756</v>
      </c>
      <c r="Z25" s="225">
        <f>Quarter!Z30/'quarter real terms (hide)'!$BA25*100</f>
        <v>8.354725787631272</v>
      </c>
      <c r="AA25" s="225">
        <f>Quarter!AA30/'quarter real terms (hide)'!$BA25*100</f>
        <v>5.624270711785298</v>
      </c>
      <c r="AB25" s="225">
        <f>Quarter!AB30/'quarter real terms (hide)'!$BA25*100</f>
        <v>4.597432905484247</v>
      </c>
      <c r="AC25" s="225">
        <f>Quarter!AC30/'quarter real terms (hide)'!$BA25*100</f>
        <v>4.212368728121353</v>
      </c>
      <c r="AD25" s="225">
        <f>Quarter!AD30/'quarter real terms (hide)'!$BA25*100</f>
        <v>4.889148191365228</v>
      </c>
      <c r="AE25" s="225">
        <f>Quarter!AE30/'quarter real terms (hide)'!$BA25*100</f>
        <v>5.064177362893815</v>
      </c>
      <c r="AF25" s="225">
        <f>Quarter!AF30/'quarter real terms (hide)'!$BA25*100</f>
        <v>4.9124854142357055</v>
      </c>
      <c r="AG25" s="225">
        <f>Quarter!AG30/'quarter real terms (hide)'!$BA25*100</f>
        <v>7.4912485414235706</v>
      </c>
      <c r="AH25" s="225">
        <f>Quarter!AH30/'quarter real terms (hide)'!$BA25*100</f>
        <v>10.12835472578763</v>
      </c>
      <c r="AI25" s="225"/>
      <c r="AJ25" s="225">
        <f>Quarter!AI30/'quarter real terms (hide)'!$BA25*100</f>
        <v>1.4247374562427073</v>
      </c>
      <c r="AK25" s="225">
        <f>Quarter!AJ30/'quarter real terms (hide)'!$BA25*100</f>
        <v>1.1108518086347723</v>
      </c>
      <c r="AL25" s="225">
        <f>Quarter!AK30/'quarter real terms (hide)'!$BA25*100</f>
        <v>0.8774795799299884</v>
      </c>
      <c r="AM25" s="225">
        <f>Quarter!AL30/'quarter real terms (hide)'!$BA25*100</f>
        <v>0.9393232205367561</v>
      </c>
      <c r="AN25" s="225">
        <f>Quarter!AM30/'quarter real terms (hide)'!$BA25*100</f>
        <v>1.0980163360560091</v>
      </c>
      <c r="AO25" s="225">
        <f>Quarter!AN30/'quarter real terms (hide)'!$BA25*100</f>
        <v>0.7549591598599766</v>
      </c>
      <c r="AP25" s="225">
        <f>Quarter!AO30/'quarter real terms (hide)'!$BA25*100</f>
        <v>1.5869311551925323</v>
      </c>
      <c r="AQ25" s="225">
        <f>Quarter!AP30/'quarter real terms (hide)'!$BA25*100</f>
        <v>1.0105017502917153</v>
      </c>
      <c r="AR25" s="225">
        <f>Quarter!AQ30/'quarter real terms (hide)'!$BA25*100</f>
        <v>1.4947491248541422</v>
      </c>
      <c r="AS25" s="225">
        <f>Quarter!AR30/'quarter real terms (hide)'!$BA25*100</f>
        <v>1.749124854142357</v>
      </c>
      <c r="AT25" s="225">
        <f>Quarter!AS30/'quarter real terms (hide)'!$BA25*100</f>
        <v>95.09918319719954</v>
      </c>
      <c r="AU25" s="225">
        <f>Quarter!AT30/'quarter real terms (hide)'!$BA25*100</f>
        <v>167.4445740956826</v>
      </c>
      <c r="AV25" s="225">
        <f>Quarter!AU30/'quarter real terms (hide)'!$BA25*100</f>
        <v>0</v>
      </c>
      <c r="AW25" s="225">
        <f>Quarter!AV30/'quarter real terms (hide)'!$BA25*100</f>
        <v>134.0723453908985</v>
      </c>
      <c r="AX25" s="225"/>
      <c r="AY25" s="225">
        <f>Quarter!AX30/'quarter real terms (hide)'!$BA25*100</f>
        <v>78.52975495915986</v>
      </c>
      <c r="AZ25" s="225">
        <f>Quarter!AY30/'quarter real terms (hide)'!$BA25*100</f>
        <v>150.99183197199534</v>
      </c>
      <c r="BA25" s="223">
        <v>85.7</v>
      </c>
    </row>
    <row r="26" spans="1:53" ht="12.75">
      <c r="A26" s="192">
        <v>1994</v>
      </c>
      <c r="B26" s="193" t="s">
        <v>24</v>
      </c>
      <c r="C26" s="225">
        <f>Quarter!C31/'quarter real terms (hide)'!$BA26*100</f>
        <v>2.730455075845974</v>
      </c>
      <c r="D26" s="225">
        <f>Quarter!D31/'quarter real terms (hide)'!$BA26*100</f>
        <v>2.4154025670945156</v>
      </c>
      <c r="E26" s="225">
        <f>Quarter!E31/'quarter real terms (hide)'!$BA26*100</f>
        <v>1.575262543757293</v>
      </c>
      <c r="F26" s="225">
        <f>Quarter!F31/'quarter real terms (hide)'!$BA26*100</f>
        <v>1.703617269544924</v>
      </c>
      <c r="G26" s="225">
        <f>Quarter!G31/'quarter real terms (hide)'!$BA26*100</f>
        <v>1.7386231038506414</v>
      </c>
      <c r="H26" s="225">
        <f>Quarter!H31/'quarter real terms (hide)'!$BA26*100</f>
        <v>2.6604434072345384</v>
      </c>
      <c r="I26" s="225">
        <f>Quarter!I31/'quarter real terms (hide)'!$BA26*100</f>
        <v>3.1388564760793463</v>
      </c>
      <c r="J26" s="225">
        <f>Quarter!J31/'quarter real terms (hide)'!$BA26*100</f>
        <v>90.31505250875146</v>
      </c>
      <c r="K26" s="225">
        <f>Quarter!K31/'quarter real terms (hide)'!$BA26*100</f>
        <v>87.86464410735122</v>
      </c>
      <c r="L26" s="225">
        <f>Quarter!L31/'quarter real terms (hide)'!$BA26*100</f>
        <v>82.03033838973161</v>
      </c>
      <c r="M26" s="225">
        <f>Quarter!M31/'quarter real terms (hide)'!$BA26*100</f>
        <v>78.99649941656943</v>
      </c>
      <c r="N26" s="225">
        <f>Quarter!N31/'quarter real terms (hide)'!$BA26*100</f>
        <v>87.39789964994166</v>
      </c>
      <c r="O26" s="225">
        <f>Quarter!O31/'quarter real terms (hide)'!$BA26*100</f>
        <v>85.1808634772462</v>
      </c>
      <c r="P26" s="225">
        <f>Quarter!P31/'quarter real terms (hide)'!$BA26*100</f>
        <v>79.81330221703618</v>
      </c>
      <c r="Q26" s="225">
        <f>Quarter!Q31/'quarter real terms (hide)'!$BA26*100</f>
        <v>88.68144690781796</v>
      </c>
      <c r="R26" s="225">
        <f>Quarter!R31/'quarter real terms (hide)'!$BA26*100</f>
        <v>100.11668611435238</v>
      </c>
      <c r="S26" s="225">
        <f>Quarter!S31/'quarter real terms (hide)'!$BA26*100</f>
        <v>179.92998833138853</v>
      </c>
      <c r="T26" s="225">
        <f>Quarter!T31/'quarter real terms (hide)'!$BA26*100</f>
        <v>167.21120186697783</v>
      </c>
      <c r="U26" s="225">
        <f>Quarter!U31/'quarter real terms (hide)'!$BA26*100</f>
        <v>149.47491248541422</v>
      </c>
      <c r="V26" s="225">
        <f>Quarter!V31/'quarter real terms (hide)'!$BA26*100</f>
        <v>152.8588098016336</v>
      </c>
      <c r="W26" s="225">
        <f>Quarter!W31/'quarter real terms (hide)'!$BA26*100</f>
        <v>147.95799299883313</v>
      </c>
      <c r="X26" s="225">
        <f>Quarter!X31/'quarter real terms (hide)'!$BA26*100</f>
        <v>163.94399066511085</v>
      </c>
      <c r="Y26" s="225">
        <f>Quarter!Y31/'quarter real terms (hide)'!$BA26*100</f>
        <v>190.66511085180863</v>
      </c>
      <c r="Z26" s="225">
        <f>Quarter!Z31/'quarter real terms (hide)'!$BA26*100</f>
        <v>7.281213535589265</v>
      </c>
      <c r="AA26" s="225">
        <f>Quarter!AA31/'quarter real terms (hide)'!$BA26*100</f>
        <v>5.309218203033838</v>
      </c>
      <c r="AB26" s="225">
        <f>Quarter!AB31/'quarter real terms (hide)'!$BA26*100</f>
        <v>4.25904317386231</v>
      </c>
      <c r="AC26" s="225">
        <f>Quarter!AC31/'quarter real terms (hide)'!$BA26*100</f>
        <v>3.862310385064177</v>
      </c>
      <c r="AD26" s="225">
        <f>Quarter!AD31/'quarter real terms (hide)'!$BA26*100</f>
        <v>4.550758459743291</v>
      </c>
      <c r="AE26" s="225">
        <f>Quarter!AE31/'quarter real terms (hide)'!$BA26*100</f>
        <v>4.690781796966161</v>
      </c>
      <c r="AF26" s="225">
        <f>Quarter!AF31/'quarter real terms (hide)'!$BA26*100</f>
        <v>4.900816802800467</v>
      </c>
      <c r="AG26" s="225">
        <f>Quarter!AG31/'quarter real terms (hide)'!$BA26*100</f>
        <v>6.697782963827305</v>
      </c>
      <c r="AH26" s="225">
        <f>Quarter!AH31/'quarter real terms (hide)'!$BA26*100</f>
        <v>8.96149358226371</v>
      </c>
      <c r="AI26" s="225"/>
      <c r="AJ26" s="225">
        <f>Quarter!AI31/'quarter real terms (hide)'!$BA26*100</f>
        <v>1.5029171528588097</v>
      </c>
      <c r="AK26" s="225">
        <f>Quarter!AJ31/'quarter real terms (hide)'!$BA26*100</f>
        <v>1.0863477246207702</v>
      </c>
      <c r="AL26" s="225">
        <f>Quarter!AK31/'quarter real terms (hide)'!$BA26*100</f>
        <v>0.8424737456242707</v>
      </c>
      <c r="AM26" s="225">
        <f>Quarter!AL31/'quarter real terms (hide)'!$BA26*100</f>
        <v>0.8961493582263711</v>
      </c>
      <c r="AN26" s="225">
        <f>Quarter!AM31/'quarter real terms (hide)'!$BA26*100</f>
        <v>1.0455075845974329</v>
      </c>
      <c r="AO26" s="225">
        <f>Quarter!AN31/'quarter real terms (hide)'!$BA26*100</f>
        <v>0.7666277712952159</v>
      </c>
      <c r="AP26" s="225">
        <f>Quarter!AO31/'quarter real terms (hide)'!$BA26*100</f>
        <v>1.6499416569428236</v>
      </c>
      <c r="AQ26" s="225">
        <f>Quarter!AP31/'quarter real terms (hide)'!$BA26*100</f>
        <v>1.0105017502917153</v>
      </c>
      <c r="AR26" s="225">
        <f>Quarter!AQ31/'quarter real terms (hide)'!$BA26*100</f>
        <v>1.395565927654609</v>
      </c>
      <c r="AS26" s="225">
        <f>Quarter!AR31/'quarter real terms (hide)'!$BA26*100</f>
        <v>1.7514585764294048</v>
      </c>
      <c r="AT26" s="225">
        <f>Quarter!AS31/'quarter real terms (hide)'!$BA26*100</f>
        <v>96.9661610268378</v>
      </c>
      <c r="AU26" s="225">
        <f>Quarter!AT31/'quarter real terms (hide)'!$BA26*100</f>
        <v>156.1260210035006</v>
      </c>
      <c r="AV26" s="225">
        <f>Quarter!AU31/'quarter real terms (hide)'!$BA26*100</f>
        <v>0</v>
      </c>
      <c r="AW26" s="225">
        <f>Quarter!AV31/'quarter real terms (hide)'!$BA26*100</f>
        <v>124.73745624270711</v>
      </c>
      <c r="AX26" s="225"/>
      <c r="AY26" s="225">
        <f>Quarter!AX31/'quarter real terms (hide)'!$BA26*100</f>
        <v>92.6487747957993</v>
      </c>
      <c r="AZ26" s="225">
        <f>Quarter!AY31/'quarter real terms (hide)'!$BA26*100</f>
        <v>153.44224037339555</v>
      </c>
      <c r="BA26" s="223">
        <v>85.7</v>
      </c>
    </row>
    <row r="27" spans="1:53" ht="12.75">
      <c r="A27" s="192">
        <v>1994</v>
      </c>
      <c r="B27" s="193" t="s">
        <v>25</v>
      </c>
      <c r="C27" s="225">
        <f>Quarter!C32/'quarter real terms (hide)'!$BA27*100</f>
        <v>2.6721120186697784</v>
      </c>
      <c r="D27" s="225">
        <f>Quarter!D32/'quarter real terms (hide)'!$BA27*100</f>
        <v>2.438739789964994</v>
      </c>
      <c r="E27" s="225">
        <f>Quarter!E32/'quarter real terms (hide)'!$BA27*100</f>
        <v>1.633605600933489</v>
      </c>
      <c r="F27" s="225">
        <f>Quarter!F32/'quarter real terms (hide)'!$BA27*100</f>
        <v>1.7502917152858808</v>
      </c>
      <c r="G27" s="225">
        <f>Quarter!G32/'quarter real terms (hide)'!$BA27*100</f>
        <v>1.6802800466744454</v>
      </c>
      <c r="H27" s="225">
        <f>Quarter!H32/'quarter real terms (hide)'!$BA27*100</f>
        <v>2.5787631271878646</v>
      </c>
      <c r="I27" s="225">
        <f>Quarter!I32/'quarter real terms (hide)'!$BA27*100</f>
        <v>3.1388564760793463</v>
      </c>
      <c r="J27" s="225">
        <f>Quarter!J32/'quarter real terms (hide)'!$BA27*100</f>
        <v>92.41540256709452</v>
      </c>
      <c r="K27" s="225">
        <f>Quarter!K32/'quarter real terms (hide)'!$BA27*100</f>
        <v>91.36522753792298</v>
      </c>
      <c r="L27" s="225">
        <f>Quarter!L32/'quarter real terms (hide)'!$BA27*100</f>
        <v>85.99766627771295</v>
      </c>
      <c r="M27" s="225">
        <f>Quarter!M32/'quarter real terms (hide)'!$BA27*100</f>
        <v>83.43057176196032</v>
      </c>
      <c r="N27" s="225">
        <f>Quarter!N32/'quarter real terms (hide)'!$BA27*100</f>
        <v>90.66511085180863</v>
      </c>
      <c r="O27" s="225">
        <f>Quarter!O32/'quarter real terms (hide)'!$BA27*100</f>
        <v>88.68144690781796</v>
      </c>
      <c r="P27" s="225">
        <f>Quarter!P32/'quarter real terms (hide)'!$BA27*100</f>
        <v>82.14702450408402</v>
      </c>
      <c r="Q27" s="225">
        <f>Quarter!Q32/'quarter real terms (hide)'!$BA27*100</f>
        <v>92.41540256709452</v>
      </c>
      <c r="R27" s="225">
        <f>Quarter!R32/'quarter real terms (hide)'!$BA27*100</f>
        <v>102.68378063010502</v>
      </c>
      <c r="S27" s="225">
        <f>Quarter!S32/'quarter real terms (hide)'!$BA27*100</f>
        <v>185.88098016336056</v>
      </c>
      <c r="T27" s="225">
        <f>Quarter!T32/'quarter real terms (hide)'!$BA27*100</f>
        <v>166.0443407234539</v>
      </c>
      <c r="U27" s="225">
        <f>Quarter!U32/'quarter real terms (hide)'!$BA27*100</f>
        <v>149.00816802800466</v>
      </c>
      <c r="V27" s="225">
        <f>Quarter!V32/'quarter real terms (hide)'!$BA27*100</f>
        <v>152.5087514585764</v>
      </c>
      <c r="W27" s="225">
        <f>Quarter!W32/'quarter real terms (hide)'!$BA27*100</f>
        <v>146.32438739789967</v>
      </c>
      <c r="X27" s="225">
        <f>Quarter!X32/'quarter real terms (hide)'!$BA27*100</f>
        <v>160.67677946324386</v>
      </c>
      <c r="Y27" s="225">
        <f>Quarter!Y32/'quarter real terms (hide)'!$BA27*100</f>
        <v>191.36522753792298</v>
      </c>
      <c r="Z27" s="225">
        <f>Quarter!Z32/'quarter real terms (hide)'!$BA27*100</f>
        <v>7.304550758459742</v>
      </c>
      <c r="AA27" s="225">
        <f>Quarter!AA32/'quarter real terms (hide)'!$BA27*100</f>
        <v>5.27421236872812</v>
      </c>
      <c r="AB27" s="225">
        <f>Quarter!AB32/'quarter real terms (hide)'!$BA27*100</f>
        <v>4.154025670945157</v>
      </c>
      <c r="AC27" s="225">
        <f>Quarter!AC32/'quarter real terms (hide)'!$BA27*100</f>
        <v>3.6872812135355892</v>
      </c>
      <c r="AD27" s="225">
        <f>Quarter!AD32/'quarter real terms (hide)'!$BA27*100</f>
        <v>4.515752625437573</v>
      </c>
      <c r="AE27" s="225">
        <f>Quarter!AE32/'quarter real terms (hide)'!$BA27*100</f>
        <v>4.620770128354726</v>
      </c>
      <c r="AF27" s="225">
        <f>Quarter!AF32/'quarter real terms (hide)'!$BA27*100</f>
        <v>4.877479579929988</v>
      </c>
      <c r="AG27" s="225">
        <f>Quarter!AG32/'quarter real terms (hide)'!$BA27*100</f>
        <v>6.76779463243874</v>
      </c>
      <c r="AH27" s="225">
        <f>Quarter!AH32/'quarter real terms (hide)'!$BA27*100</f>
        <v>8.716452742123687</v>
      </c>
      <c r="AI27" s="225"/>
      <c r="AJ27" s="225">
        <f>Quarter!AI32/'quarter real terms (hide)'!$BA27*100</f>
        <v>1.4714119019836638</v>
      </c>
      <c r="AK27" s="225">
        <f>Quarter!AJ32/'quarter real terms (hide)'!$BA27*100</f>
        <v>1.1201866977829638</v>
      </c>
      <c r="AL27" s="225">
        <f>Quarter!AK32/'quarter real terms (hide)'!$BA27*100</f>
        <v>0.8588098016336057</v>
      </c>
      <c r="AM27" s="225">
        <f>Quarter!AL32/'quarter real terms (hide)'!$BA27*100</f>
        <v>0.8856476079346557</v>
      </c>
      <c r="AN27" s="225">
        <f>Quarter!AM32/'quarter real terms (hide)'!$BA27*100</f>
        <v>0.9953325554259043</v>
      </c>
      <c r="AO27" s="225">
        <f>Quarter!AN32/'quarter real terms (hide)'!$BA27*100</f>
        <v>0.7981330221703618</v>
      </c>
      <c r="AP27" s="225">
        <f>Quarter!AO32/'quarter real terms (hide)'!$BA27*100</f>
        <v>1.6301050175029173</v>
      </c>
      <c r="AQ27" s="225">
        <f>Quarter!AP32/'quarter real terms (hide)'!$BA27*100</f>
        <v>1.0023337222870476</v>
      </c>
      <c r="AR27" s="225">
        <f>Quarter!AQ32/'quarter real terms (hide)'!$BA27*100</f>
        <v>1.3710618436406068</v>
      </c>
      <c r="AS27" s="225">
        <f>Quarter!AR32/'quarter real terms (hide)'!$BA27*100</f>
        <v>1.7654609101516918</v>
      </c>
      <c r="AT27" s="225">
        <f>Quarter!AS32/'quarter real terms (hide)'!$BA27*100</f>
        <v>100</v>
      </c>
      <c r="AU27" s="225">
        <f>Quarter!AT32/'quarter real terms (hide)'!$BA27*100</f>
        <v>162.66044340723454</v>
      </c>
      <c r="AV27" s="225">
        <f>Quarter!AU32/'quarter real terms (hide)'!$BA27*100</f>
        <v>0</v>
      </c>
      <c r="AW27" s="225">
        <f>Quarter!AV32/'quarter real terms (hide)'!$BA27*100</f>
        <v>109.45157526254374</v>
      </c>
      <c r="AX27" s="225"/>
      <c r="AY27" s="225">
        <f>Quarter!AX32/'quarter real terms (hide)'!$BA27*100</f>
        <v>89.03150525087514</v>
      </c>
      <c r="AZ27" s="225">
        <f>Quarter!AY32/'quarter real terms (hide)'!$BA27*100</f>
        <v>151.4585764294049</v>
      </c>
      <c r="BA27" s="223">
        <v>85.7</v>
      </c>
    </row>
    <row r="28" spans="1:53" ht="12.75">
      <c r="A28" s="192">
        <v>1994</v>
      </c>
      <c r="B28" s="193" t="s">
        <v>26</v>
      </c>
      <c r="C28" s="225">
        <f>Quarter!C33/'quarter real terms (hide)'!$BA28*100</f>
        <v>2.655172413793103</v>
      </c>
      <c r="D28" s="225">
        <f>Quarter!D33/'quarter real terms (hide)'!$BA28*100</f>
        <v>2.3563218390804597</v>
      </c>
      <c r="E28" s="225">
        <f>Quarter!E33/'quarter real terms (hide)'!$BA28*100</f>
        <v>1.563218390804598</v>
      </c>
      <c r="F28" s="225">
        <f>Quarter!F33/'quarter real terms (hide)'!$BA28*100</f>
        <v>1.6781609195402298</v>
      </c>
      <c r="G28" s="225">
        <f>Quarter!G33/'quarter real terms (hide)'!$BA28*100</f>
        <v>1.7931034482758619</v>
      </c>
      <c r="H28" s="225">
        <f>Quarter!H33/'quarter real terms (hide)'!$BA28*100</f>
        <v>2.4022988505747125</v>
      </c>
      <c r="I28" s="225">
        <f>Quarter!I33/'quarter real terms (hide)'!$BA28*100</f>
        <v>3.1609195402298855</v>
      </c>
      <c r="J28" s="225">
        <f>Quarter!J33/'quarter real terms (hide)'!$BA28*100</f>
        <v>100.11494252873563</v>
      </c>
      <c r="K28" s="225">
        <f>Quarter!K33/'quarter real terms (hide)'!$BA28*100</f>
        <v>93.10344827586206</v>
      </c>
      <c r="L28" s="225">
        <f>Quarter!L33/'quarter real terms (hide)'!$BA28*100</f>
        <v>89.88505747126437</v>
      </c>
      <c r="M28" s="225">
        <f>Quarter!M33/'quarter real terms (hide)'!$BA28*100</f>
        <v>88.6206896551724</v>
      </c>
      <c r="N28" s="225">
        <f>Quarter!N33/'quarter real terms (hide)'!$BA28*100</f>
        <v>92.06896551724138</v>
      </c>
      <c r="O28" s="225">
        <f>Quarter!O33/'quarter real terms (hide)'!$BA28*100</f>
        <v>92.29885057471265</v>
      </c>
      <c r="P28" s="225">
        <f>Quarter!P33/'quarter real terms (hide)'!$BA28*100</f>
        <v>85.40229885057471</v>
      </c>
      <c r="Q28" s="225">
        <f>Quarter!Q33/'quarter real terms (hide)'!$BA28*100</f>
        <v>97.58620689655173</v>
      </c>
      <c r="R28" s="225">
        <f>Quarter!R33/'quarter real terms (hide)'!$BA28*100</f>
        <v>109.19540229885058</v>
      </c>
      <c r="S28" s="225">
        <f>Quarter!S33/'quarter real terms (hide)'!$BA28*100</f>
        <v>177.1264367816092</v>
      </c>
      <c r="T28" s="225">
        <f>Quarter!T33/'quarter real terms (hide)'!$BA28*100</f>
        <v>166.20689655172413</v>
      </c>
      <c r="U28" s="225">
        <f>Quarter!U33/'quarter real terms (hide)'!$BA28*100</f>
        <v>146.0919540229885</v>
      </c>
      <c r="V28" s="225">
        <f>Quarter!V33/'quarter real terms (hide)'!$BA28*100</f>
        <v>149.88505747126436</v>
      </c>
      <c r="W28" s="225">
        <f>Quarter!W33/'quarter real terms (hide)'!$BA28*100</f>
        <v>142.52873563218392</v>
      </c>
      <c r="X28" s="225">
        <f>Quarter!X33/'quarter real terms (hide)'!$BA28*100</f>
        <v>161.3793103448276</v>
      </c>
      <c r="Y28" s="225">
        <f>Quarter!Y33/'quarter real terms (hide)'!$BA28*100</f>
        <v>190.11494252873564</v>
      </c>
      <c r="Z28" s="225">
        <f>Quarter!Z33/'quarter real terms (hide)'!$BA28*100</f>
        <v>7.482758620689654</v>
      </c>
      <c r="AA28" s="225">
        <f>Quarter!AA33/'quarter real terms (hide)'!$BA28*100</f>
        <v>5.689655172413794</v>
      </c>
      <c r="AB28" s="225">
        <f>Quarter!AB33/'quarter real terms (hide)'!$BA28*100</f>
        <v>4.448275862068965</v>
      </c>
      <c r="AC28" s="225">
        <f>Quarter!AC33/'quarter real terms (hide)'!$BA28*100</f>
        <v>4.126436781609195</v>
      </c>
      <c r="AD28" s="225">
        <f>Quarter!AD33/'quarter real terms (hide)'!$BA28*100</f>
        <v>4.689655172413794</v>
      </c>
      <c r="AE28" s="225">
        <f>Quarter!AE33/'quarter real terms (hide)'!$BA28*100</f>
        <v>4.931034482758621</v>
      </c>
      <c r="AF28" s="225">
        <f>Quarter!AF33/'quarter real terms (hide)'!$BA28*100</f>
        <v>5.045977011494252</v>
      </c>
      <c r="AG28" s="225">
        <f>Quarter!AG33/'quarter real terms (hide)'!$BA28*100</f>
        <v>7.045977011494253</v>
      </c>
      <c r="AH28" s="225">
        <f>Quarter!AH33/'quarter real terms (hide)'!$BA28*100</f>
        <v>9.310344827586206</v>
      </c>
      <c r="AI28" s="225"/>
      <c r="AJ28" s="225">
        <f>Quarter!AI33/'quarter real terms (hide)'!$BA28*100</f>
        <v>1.3413793103448277</v>
      </c>
      <c r="AK28" s="225">
        <f>Quarter!AJ33/'quarter real terms (hide)'!$BA28*100</f>
        <v>1.0551724137931036</v>
      </c>
      <c r="AL28" s="225">
        <f>Quarter!AK33/'quarter real terms (hide)'!$BA28*100</f>
        <v>0.8517241379310345</v>
      </c>
      <c r="AM28" s="225">
        <f>Quarter!AL33/'quarter real terms (hide)'!$BA28*100</f>
        <v>0.8919540229885057</v>
      </c>
      <c r="AN28" s="225">
        <f>Quarter!AM33/'quarter real terms (hide)'!$BA28*100</f>
        <v>0.989655172413793</v>
      </c>
      <c r="AO28" s="225">
        <f>Quarter!AN33/'quarter real terms (hide)'!$BA28*100</f>
        <v>0.7839080459770116</v>
      </c>
      <c r="AP28" s="225">
        <f>Quarter!AO33/'quarter real terms (hide)'!$BA28*100</f>
        <v>1.5448275862068965</v>
      </c>
      <c r="AQ28" s="225">
        <f>Quarter!AP33/'quarter real terms (hide)'!$BA28*100</f>
        <v>0.9770114942528736</v>
      </c>
      <c r="AR28" s="225">
        <f>Quarter!AQ33/'quarter real terms (hide)'!$BA28*100</f>
        <v>1.313793103448276</v>
      </c>
      <c r="AS28" s="225">
        <f>Quarter!AR33/'quarter real terms (hide)'!$BA28*100</f>
        <v>1.7080459770114944</v>
      </c>
      <c r="AT28" s="225">
        <f>Quarter!AS33/'quarter real terms (hide)'!$BA28*100</f>
        <v>100.80459770114942</v>
      </c>
      <c r="AU28" s="225">
        <f>Quarter!AT33/'quarter real terms (hide)'!$BA28*100</f>
        <v>162.06896551724137</v>
      </c>
      <c r="AV28" s="225">
        <f>Quarter!AU33/'quarter real terms (hide)'!$BA28*100</f>
        <v>0</v>
      </c>
      <c r="AW28" s="225">
        <f>Quarter!AV33/'quarter real terms (hide)'!$BA28*100</f>
        <v>102.29885057471265</v>
      </c>
      <c r="AX28" s="225"/>
      <c r="AY28" s="225">
        <f>Quarter!AX33/'quarter real terms (hide)'!$BA28*100</f>
        <v>100.22988505747125</v>
      </c>
      <c r="AZ28" s="225">
        <f>Quarter!AY33/'quarter real terms (hide)'!$BA28*100</f>
        <v>148.39080459770116</v>
      </c>
      <c r="BA28" s="223">
        <v>87</v>
      </c>
    </row>
    <row r="29" spans="2:53" ht="12.75">
      <c r="B29" s="193"/>
      <c r="C29" s="225"/>
      <c r="D29" s="225"/>
      <c r="E29" s="225"/>
      <c r="F29" s="225"/>
      <c r="G29" s="225"/>
      <c r="H29" s="225"/>
      <c r="I29" s="225"/>
      <c r="J29" s="225"/>
      <c r="K29" s="225"/>
      <c r="L29" s="225"/>
      <c r="M29" s="225"/>
      <c r="N29" s="225"/>
      <c r="O29" s="225"/>
      <c r="P29" s="225"/>
      <c r="Q29" s="225"/>
      <c r="R29" s="225"/>
      <c r="S29" s="225"/>
      <c r="T29" s="225"/>
      <c r="U29" s="225"/>
      <c r="V29" s="225"/>
      <c r="W29" s="225"/>
      <c r="X29" s="225"/>
      <c r="Y29" s="225"/>
      <c r="Z29" s="225"/>
      <c r="AA29" s="225"/>
      <c r="AB29" s="225"/>
      <c r="AC29" s="225"/>
      <c r="AD29" s="225"/>
      <c r="AE29" s="225"/>
      <c r="AF29" s="225"/>
      <c r="AG29" s="225"/>
      <c r="AH29" s="225"/>
      <c r="AI29" s="225"/>
      <c r="AJ29" s="225"/>
      <c r="AK29" s="225"/>
      <c r="AL29" s="225"/>
      <c r="AM29" s="225"/>
      <c r="AN29" s="225"/>
      <c r="AO29" s="225"/>
      <c r="AP29" s="225"/>
      <c r="AQ29" s="225"/>
      <c r="AR29" s="225"/>
      <c r="AS29" s="225"/>
      <c r="AT29" s="225"/>
      <c r="AU29" s="225"/>
      <c r="AV29" s="225"/>
      <c r="AW29" s="225"/>
      <c r="AX29" s="225"/>
      <c r="AY29" s="225"/>
      <c r="AZ29" s="225"/>
      <c r="BA29" s="223"/>
    </row>
    <row r="30" spans="1:53" ht="12.75">
      <c r="A30" s="192">
        <v>1995</v>
      </c>
      <c r="B30" s="193" t="s">
        <v>23</v>
      </c>
      <c r="C30" s="225">
        <f>Quarter!C35/'quarter real terms (hide)'!$BA30*100</f>
        <v>2.4284077892325318</v>
      </c>
      <c r="D30" s="225">
        <f>Quarter!D35/'quarter real terms (hide)'!$BA30*100</f>
        <v>2.199312714776632</v>
      </c>
      <c r="E30" s="225">
        <f>Quarter!E35/'quarter real terms (hide)'!$BA30*100</f>
        <v>1.5234822451317298</v>
      </c>
      <c r="F30" s="225">
        <f>Quarter!F35/'quarter real terms (hide)'!$BA30*100</f>
        <v>1.6265750286368845</v>
      </c>
      <c r="G30" s="225">
        <f>Quarter!G35/'quarter real terms (hide)'!$BA30*100</f>
        <v>1.5463917525773199</v>
      </c>
      <c r="H30" s="225">
        <f>Quarter!H35/'quarter real terms (hide)'!$BA30*100</f>
        <v>2.4627720504009165</v>
      </c>
      <c r="I30" s="225">
        <f>Quarter!I35/'quarter real terms (hide)'!$BA30*100</f>
        <v>3.161512027491409</v>
      </c>
      <c r="J30" s="225">
        <f>Quarter!J35/'quarter real terms (hide)'!$BA30*100</f>
        <v>112.14203894616266</v>
      </c>
      <c r="K30" s="225">
        <f>Quarter!K35/'quarter real terms (hide)'!$BA30*100</f>
        <v>107.10194730813288</v>
      </c>
      <c r="L30" s="225">
        <f>Quarter!L35/'quarter real terms (hide)'!$BA30*100</f>
        <v>98.05269186712485</v>
      </c>
      <c r="M30" s="225">
        <f>Quarter!M35/'quarter real terms (hide)'!$BA30*100</f>
        <v>94.95990836197022</v>
      </c>
      <c r="N30" s="225">
        <f>Quarter!N35/'quarter real terms (hide)'!$BA30*100</f>
        <v>103.6655211912944</v>
      </c>
      <c r="O30" s="225">
        <f>Quarter!O35/'quarter real terms (hide)'!$BA30*100</f>
        <v>102.97823596792671</v>
      </c>
      <c r="P30" s="225">
        <f>Quarter!P35/'quarter real terms (hide)'!$BA30*100</f>
        <v>97.36540664375715</v>
      </c>
      <c r="Q30" s="225">
        <f>Quarter!Q35/'quarter real terms (hide)'!$BA30*100</f>
        <v>111.45475372279496</v>
      </c>
      <c r="R30" s="225">
        <f>Quarter!R35/'quarter real terms (hide)'!$BA30*100</f>
        <v>120.96219931271477</v>
      </c>
      <c r="S30" s="225">
        <f>Quarter!S35/'quarter real terms (hide)'!$BA30*100</f>
        <v>176.51775486827032</v>
      </c>
      <c r="T30" s="225">
        <f>Quarter!T35/'quarter real terms (hide)'!$BA30*100</f>
        <v>162.65750286368842</v>
      </c>
      <c r="U30" s="225">
        <f>Quarter!U35/'quarter real terms (hide)'!$BA30*100</f>
        <v>144.90263459335623</v>
      </c>
      <c r="V30" s="225">
        <f>Quarter!V35/'quarter real terms (hide)'!$BA30*100</f>
        <v>148.33906071019473</v>
      </c>
      <c r="W30" s="225">
        <f>Quarter!W35/'quarter real terms (hide)'!$BA30*100</f>
        <v>144.90263459335623</v>
      </c>
      <c r="X30" s="225">
        <f>Quarter!X35/'quarter real terms (hide)'!$BA30*100</f>
        <v>161.05383734249713</v>
      </c>
      <c r="Y30" s="225">
        <f>Quarter!Y35/'quarter real terms (hide)'!$BA30*100</f>
        <v>185.91065292096224</v>
      </c>
      <c r="Z30" s="225">
        <f>Quarter!Z35/'quarter real terms (hide)'!$BA30*100</f>
        <v>7.457044673539519</v>
      </c>
      <c r="AA30" s="225">
        <f>Quarter!AA35/'quarter real terms (hide)'!$BA30*100</f>
        <v>5.72737686139748</v>
      </c>
      <c r="AB30" s="225">
        <f>Quarter!AB35/'quarter real terms (hide)'!$BA30*100</f>
        <v>4.38717067583047</v>
      </c>
      <c r="AC30" s="225">
        <f>Quarter!AC35/'quarter real terms (hide)'!$BA30*100</f>
        <v>3.825887743413517</v>
      </c>
      <c r="AD30" s="225">
        <f>Quarter!AD35/'quarter real terms (hide)'!$BA30*100</f>
        <v>4.822451317296679</v>
      </c>
      <c r="AE30" s="225">
        <f>Quarter!AE35/'quarter real terms (hide)'!$BA30*100</f>
        <v>4.902634593356243</v>
      </c>
      <c r="AF30" s="225">
        <f>Quarter!AF35/'quarter real terms (hide)'!$BA30*100</f>
        <v>5.017182130584192</v>
      </c>
      <c r="AG30" s="225">
        <f>Quarter!AG35/'quarter real terms (hide)'!$BA30*100</f>
        <v>7.0446735395189</v>
      </c>
      <c r="AH30" s="225">
        <f>Quarter!AH35/'quarter real terms (hide)'!$BA30*100</f>
        <v>9.88545246277205</v>
      </c>
      <c r="AI30" s="225"/>
      <c r="AJ30" s="225">
        <f>Quarter!AI35/'quarter real terms (hide)'!$BA30*100</f>
        <v>1.3092783505154642</v>
      </c>
      <c r="AK30" s="225">
        <f>Quarter!AJ35/'quarter real terms (hide)'!$BA30*100</f>
        <v>1.0652920962199313</v>
      </c>
      <c r="AL30" s="225">
        <f>Quarter!AK35/'quarter real terms (hide)'!$BA30*100</f>
        <v>0.8465063001145476</v>
      </c>
      <c r="AM30" s="225">
        <f>Quarter!AL35/'quarter real terms (hide)'!$BA30*100</f>
        <v>0.8980526918671249</v>
      </c>
      <c r="AN30" s="225">
        <f>Quarter!AM35/'quarter real terms (hide)'!$BA30*100</f>
        <v>1.0183276059564719</v>
      </c>
      <c r="AO30" s="225">
        <f>Quarter!AN35/'quarter real terms (hide)'!$BA30*100</f>
        <v>0.7651775486827034</v>
      </c>
      <c r="AP30" s="225">
        <f>Quarter!AO35/'quarter real terms (hide)'!$BA30*100</f>
        <v>1.5063001145475372</v>
      </c>
      <c r="AQ30" s="225">
        <f>Quarter!AP35/'quarter real terms (hide)'!$BA30*100</f>
        <v>0.9713631156930126</v>
      </c>
      <c r="AR30" s="225">
        <f>Quarter!AQ35/'quarter real terms (hide)'!$BA30*100</f>
        <v>1.229095074455899</v>
      </c>
      <c r="AS30" s="225">
        <f>Quarter!AR35/'quarter real terms (hide)'!$BA30*100</f>
        <v>1.6918671248568158</v>
      </c>
      <c r="AT30" s="225">
        <f>Quarter!AS35/'quarter real terms (hide)'!$BA30*100</f>
        <v>109.39289805269188</v>
      </c>
      <c r="AU30" s="225">
        <f>Quarter!AT35/'quarter real terms (hide)'!$BA30*100</f>
        <v>168.84306987399773</v>
      </c>
      <c r="AV30" s="225">
        <f>Quarter!AU35/'quarter real terms (hide)'!$BA30*100</f>
        <v>0</v>
      </c>
      <c r="AW30" s="225">
        <f>Quarter!AV35/'quarter real terms (hide)'!$BA30*100</f>
        <v>120.84765177548684</v>
      </c>
      <c r="AX30" s="225"/>
      <c r="AY30" s="225">
        <f>Quarter!AX35/'quarter real terms (hide)'!$BA30*100</f>
        <v>106.52920962199313</v>
      </c>
      <c r="AZ30" s="225">
        <f>Quarter!AY35/'quarter real terms (hide)'!$BA30*100</f>
        <v>149.8281786941581</v>
      </c>
      <c r="BA30" s="223">
        <v>87.3</v>
      </c>
    </row>
    <row r="31" spans="1:53" ht="12.75">
      <c r="A31" s="192">
        <v>1995</v>
      </c>
      <c r="B31" s="193" t="s">
        <v>24</v>
      </c>
      <c r="C31" s="225">
        <f>Quarter!C36/'quarter real terms (hide)'!$BA31*100</f>
        <v>2.5254813137032843</v>
      </c>
      <c r="D31" s="225">
        <f>Quarter!D36/'quarter real terms (hide)'!$BA31*100</f>
        <v>2.1630804077010195</v>
      </c>
      <c r="E31" s="225">
        <f>Quarter!E36/'quarter real terms (hide)'!$BA31*100</f>
        <v>1.5175537938844847</v>
      </c>
      <c r="F31" s="225">
        <f>Quarter!F36/'quarter real terms (hide)'!$BA31*100</f>
        <v>1.6194790486976216</v>
      </c>
      <c r="G31" s="225">
        <f>Quarter!G36/'quarter real terms (hide)'!$BA31*100</f>
        <v>1.6308040770101926</v>
      </c>
      <c r="H31" s="225">
        <f>Quarter!H36/'quarter real terms (hide)'!$BA31*100</f>
        <v>2.17440543601359</v>
      </c>
      <c r="I31" s="225">
        <f>Quarter!I36/'quarter real terms (hide)'!$BA31*100</f>
        <v>3.0351075877689695</v>
      </c>
      <c r="J31" s="225">
        <f>Quarter!J36/'quarter real terms (hide)'!$BA31*100</f>
        <v>108.8335220838052</v>
      </c>
      <c r="K31" s="225">
        <f>Quarter!K36/'quarter real terms (hide)'!$BA31*100</f>
        <v>105.09626274065684</v>
      </c>
      <c r="L31" s="225">
        <f>Quarter!L36/'quarter real terms (hide)'!$BA31*100</f>
        <v>99.77349943374858</v>
      </c>
      <c r="M31" s="225">
        <f>Quarter!M36/'quarter real terms (hide)'!$BA31*100</f>
        <v>97.62174405436014</v>
      </c>
      <c r="N31" s="225">
        <f>Quarter!N36/'quarter real terms (hide)'!$BA31*100</f>
        <v>103.85050962627406</v>
      </c>
      <c r="O31" s="225">
        <f>Quarter!O36/'quarter real terms (hide)'!$BA31*100</f>
        <v>102.83125707814268</v>
      </c>
      <c r="P31" s="225">
        <f>Quarter!P36/'quarter real terms (hide)'!$BA31*100</f>
        <v>97.73499433748584</v>
      </c>
      <c r="Q31" s="225">
        <f>Quarter!Q36/'quarter real terms (hide)'!$BA31*100</f>
        <v>107.81426953567386</v>
      </c>
      <c r="R31" s="225">
        <f>Quarter!R36/'quarter real terms (hide)'!$BA31*100</f>
        <v>118.45979614949039</v>
      </c>
      <c r="S31" s="225">
        <f>Quarter!S36/'quarter real terms (hide)'!$BA31*100</f>
        <v>173.7259343148358</v>
      </c>
      <c r="T31" s="225">
        <f>Quarter!T36/'quarter real terms (hide)'!$BA31*100</f>
        <v>161.49490373725934</v>
      </c>
      <c r="U31" s="225">
        <f>Quarter!U36/'quarter real terms (hide)'!$BA31*100</f>
        <v>148.35787089467723</v>
      </c>
      <c r="V31" s="225">
        <f>Quarter!V36/'quarter real terms (hide)'!$BA31*100</f>
        <v>150.96262740656854</v>
      </c>
      <c r="W31" s="225">
        <f>Quarter!W36/'quarter real terms (hide)'!$BA31*100</f>
        <v>146.88561721404304</v>
      </c>
      <c r="X31" s="225">
        <f>Quarter!X36/'quarter real terms (hide)'!$BA31*100</f>
        <v>161.15515288788225</v>
      </c>
      <c r="Y31" s="225">
        <f>Quarter!Y36/'quarter real terms (hide)'!$BA31*100</f>
        <v>185.84371460928654</v>
      </c>
      <c r="Z31" s="225">
        <f>Quarter!Z36/'quarter real terms (hide)'!$BA31*100</f>
        <v>6.65911664779162</v>
      </c>
      <c r="AA31" s="225">
        <f>Quarter!AA36/'quarter real terms (hide)'!$BA31*100</f>
        <v>5.028312570781428</v>
      </c>
      <c r="AB31" s="225">
        <f>Quarter!AB36/'quarter real terms (hide)'!$BA31*100</f>
        <v>3.8844847112117784</v>
      </c>
      <c r="AC31" s="225">
        <f>Quarter!AC36/'quarter real terms (hide)'!$BA31*100</f>
        <v>3.3635334088335225</v>
      </c>
      <c r="AD31" s="225">
        <f>Quarter!AD36/'quarter real terms (hide)'!$BA31*100</f>
        <v>4.280860702151755</v>
      </c>
      <c r="AE31" s="225">
        <f>Quarter!AE36/'quarter real terms (hide)'!$BA31*100</f>
        <v>4.337485843714609</v>
      </c>
      <c r="AF31" s="225">
        <f>Quarter!AF36/'quarter real terms (hide)'!$BA31*100</f>
        <v>4.541336353340883</v>
      </c>
      <c r="AG31" s="225">
        <f>Quarter!AG36/'quarter real terms (hide)'!$BA31*100</f>
        <v>6.330690826727067</v>
      </c>
      <c r="AH31" s="225">
        <f>Quarter!AH36/'quarter real terms (hide)'!$BA31*100</f>
        <v>8.27859569648924</v>
      </c>
      <c r="AI31" s="225"/>
      <c r="AJ31" s="225">
        <f>Quarter!AI36/'quarter real terms (hide)'!$BA31*100</f>
        <v>1.2559456398640998</v>
      </c>
      <c r="AK31" s="225">
        <f>Quarter!AJ36/'quarter real terms (hide)'!$BA31*100</f>
        <v>1.0475651189127975</v>
      </c>
      <c r="AL31" s="225">
        <f>Quarter!AK36/'quarter real terms (hide)'!$BA31*100</f>
        <v>0.7542468856172141</v>
      </c>
      <c r="AM31" s="225">
        <f>Quarter!AL36/'quarter real terms (hide)'!$BA31*100</f>
        <v>0.796149490373726</v>
      </c>
      <c r="AN31" s="225">
        <f>Quarter!AM36/'quarter real terms (hide)'!$BA31*100</f>
        <v>0.9139297848244622</v>
      </c>
      <c r="AO31" s="225">
        <f>Quarter!AN36/'quarter real terms (hide)'!$BA31*100</f>
        <v>0.681766704416761</v>
      </c>
      <c r="AP31" s="225">
        <f>Quarter!AO36/'quarter real terms (hide)'!$BA31*100</f>
        <v>1.477916194790487</v>
      </c>
      <c r="AQ31" s="225">
        <f>Quarter!AP36/'quarter real terms (hide)'!$BA31*100</f>
        <v>0.9331823329558323</v>
      </c>
      <c r="AR31" s="225">
        <f>Quarter!AQ36/'quarter real terms (hide)'!$BA31*100</f>
        <v>1.2072480181200453</v>
      </c>
      <c r="AS31" s="225">
        <f>Quarter!AR36/'quarter real terms (hide)'!$BA31*100</f>
        <v>1.713476783691959</v>
      </c>
      <c r="AT31" s="225">
        <f>Quarter!AS36/'quarter real terms (hide)'!$BA31*100</f>
        <v>110.98527746319367</v>
      </c>
      <c r="AU31" s="225">
        <f>Quarter!AT36/'quarter real terms (hide)'!$BA31*100</f>
        <v>175.99093997734997</v>
      </c>
      <c r="AV31" s="225">
        <f>Quarter!AU36/'quarter real terms (hide)'!$BA31*100</f>
        <v>0</v>
      </c>
      <c r="AW31" s="225">
        <f>Quarter!AV36/'quarter real terms (hide)'!$BA31*100</f>
        <v>121.85730464326161</v>
      </c>
      <c r="AX31" s="225"/>
      <c r="AY31" s="225">
        <f>Quarter!AX36/'quarter real terms (hide)'!$BA31*100</f>
        <v>103.73725934314835</v>
      </c>
      <c r="AZ31" s="225">
        <f>Quarter!AY36/'quarter real terms (hide)'!$BA31*100</f>
        <v>151.7553793884485</v>
      </c>
      <c r="BA31" s="223">
        <v>88.3</v>
      </c>
    </row>
    <row r="32" spans="1:53" ht="12.75">
      <c r="A32" s="192">
        <v>1995</v>
      </c>
      <c r="B32" s="193" t="s">
        <v>25</v>
      </c>
      <c r="C32" s="225">
        <f>Quarter!C37/'quarter real terms (hide)'!$BA32*100</f>
        <v>2.336343115124153</v>
      </c>
      <c r="D32" s="225">
        <f>Quarter!D37/'quarter real terms (hide)'!$BA32*100</f>
        <v>2.167042889390519</v>
      </c>
      <c r="E32" s="225">
        <f>Quarter!E37/'quarter real terms (hide)'!$BA32*100</f>
        <v>1.4559819413092552</v>
      </c>
      <c r="F32" s="225">
        <f>Quarter!F37/'quarter real terms (hide)'!$BA32*100</f>
        <v>1.5688487584650115</v>
      </c>
      <c r="G32" s="225">
        <f>Quarter!G37/'quarter real terms (hide)'!$BA32*100</f>
        <v>1.7155756207674944</v>
      </c>
      <c r="H32" s="225">
        <f>Quarter!H37/'quarter real terms (hide)'!$BA32*100</f>
        <v>2.1557562076749437</v>
      </c>
      <c r="I32" s="225">
        <f>Quarter!I37/'quarter real terms (hide)'!$BA32*100</f>
        <v>2.9006772009029347</v>
      </c>
      <c r="J32" s="225">
        <f>Quarter!J37/'quarter real terms (hide)'!$BA32*100</f>
        <v>101.46726862302484</v>
      </c>
      <c r="K32" s="225">
        <f>Quarter!K37/'quarter real terms (hide)'!$BA32*100</f>
        <v>97.29119638826185</v>
      </c>
      <c r="L32" s="225">
        <f>Quarter!L37/'quarter real terms (hide)'!$BA32*100</f>
        <v>86.56884875846502</v>
      </c>
      <c r="M32" s="225">
        <f>Quarter!M37/'quarter real terms (hide)'!$BA32*100</f>
        <v>82.95711060948082</v>
      </c>
      <c r="N32" s="225">
        <f>Quarter!N37/'quarter real terms (hide)'!$BA32*100</f>
        <v>93.11512415349887</v>
      </c>
      <c r="O32" s="225">
        <f>Quarter!O37/'quarter real terms (hide)'!$BA32*100</f>
        <v>92.21218961625283</v>
      </c>
      <c r="P32" s="225">
        <f>Quarter!P37/'quarter real terms (hide)'!$BA32*100</f>
        <v>90.06772009029346</v>
      </c>
      <c r="Q32" s="225">
        <f>Quarter!Q37/'quarter real terms (hide)'!$BA32*100</f>
        <v>98.64559819413094</v>
      </c>
      <c r="R32" s="225">
        <f>Quarter!R37/'quarter real terms (hide)'!$BA32*100</f>
        <v>118.2844243792325</v>
      </c>
      <c r="S32" s="225">
        <f>Quarter!S37/'quarter real terms (hide)'!$BA32*100</f>
        <v>169.0744920993228</v>
      </c>
      <c r="T32" s="225">
        <f>Quarter!T37/'quarter real terms (hide)'!$BA32*100</f>
        <v>163.65688487584652</v>
      </c>
      <c r="U32" s="225">
        <f>Quarter!U37/'quarter real terms (hide)'!$BA32*100</f>
        <v>147.29119638826188</v>
      </c>
      <c r="V32" s="225">
        <f>Quarter!V37/'quarter real terms (hide)'!$BA32*100</f>
        <v>150.2257336343115</v>
      </c>
      <c r="W32" s="225">
        <f>Quarter!W37/'quarter real terms (hide)'!$BA32*100</f>
        <v>145.48532731376977</v>
      </c>
      <c r="X32" s="225">
        <f>Quarter!X37/'quarter real terms (hide)'!$BA32*100</f>
        <v>159.0293453724605</v>
      </c>
      <c r="Y32" s="225">
        <f>Quarter!Y37/'quarter real terms (hide)'!$BA32*100</f>
        <v>182.5056433408578</v>
      </c>
      <c r="Z32" s="225">
        <f>Quarter!Z37/'quarter real terms (hide)'!$BA32*100</f>
        <v>6.738148984198646</v>
      </c>
      <c r="AA32" s="225">
        <f>Quarter!AA37/'quarter real terms (hide)'!$BA32*100</f>
        <v>4.954853273137697</v>
      </c>
      <c r="AB32" s="225">
        <f>Quarter!AB37/'quarter real terms (hide)'!$BA32*100</f>
        <v>3.826185101580136</v>
      </c>
      <c r="AC32" s="225">
        <f>Quarter!AC37/'quarter real terms (hide)'!$BA32*100</f>
        <v>3.261851015801355</v>
      </c>
      <c r="AD32" s="225">
        <f>Quarter!AD37/'quarter real terms (hide)'!$BA32*100</f>
        <v>4.255079006772009</v>
      </c>
      <c r="AE32" s="225">
        <f>Quarter!AE37/'quarter real terms (hide)'!$BA32*100</f>
        <v>4.27765237020316</v>
      </c>
      <c r="AF32" s="225">
        <f>Quarter!AF37/'quarter real terms (hide)'!$BA32*100</f>
        <v>4.593679458239278</v>
      </c>
      <c r="AG32" s="225">
        <f>Quarter!AG37/'quarter real terms (hide)'!$BA32*100</f>
        <v>6.376975169300227</v>
      </c>
      <c r="AH32" s="225">
        <f>Quarter!AH37/'quarter real terms (hide)'!$BA32*100</f>
        <v>8.363431151241537</v>
      </c>
      <c r="AI32" s="225"/>
      <c r="AJ32" s="225">
        <f>Quarter!AI37/'quarter real terms (hide)'!$BA32*100</f>
        <v>1.293453724604966</v>
      </c>
      <c r="AK32" s="225">
        <f>Quarter!AJ37/'quarter real terms (hide)'!$BA32*100</f>
        <v>0.9266365688487586</v>
      </c>
      <c r="AL32" s="225">
        <f>Quarter!AK37/'quarter real terms (hide)'!$BA32*100</f>
        <v>0.6591422121896163</v>
      </c>
      <c r="AM32" s="225">
        <f>Quarter!AL37/'quarter real terms (hide)'!$BA32*100</f>
        <v>0.6918735891647856</v>
      </c>
      <c r="AN32" s="225">
        <f>Quarter!AM37/'quarter real terms (hide)'!$BA32*100</f>
        <v>0.8352144469525961</v>
      </c>
      <c r="AO32" s="225">
        <f>Quarter!AN37/'quarter real terms (hide)'!$BA32*100</f>
        <v>0.5699774266365688</v>
      </c>
      <c r="AP32" s="225">
        <f>Quarter!AO37/'quarter real terms (hide)'!$BA32*100</f>
        <v>1.554176072234763</v>
      </c>
      <c r="AQ32" s="225">
        <f>Quarter!AP37/'quarter real terms (hide)'!$BA32*100</f>
        <v>0.7990970654627539</v>
      </c>
      <c r="AR32" s="225">
        <f>Quarter!AQ37/'quarter real terms (hide)'!$BA32*100</f>
        <v>1.194130925507901</v>
      </c>
      <c r="AS32" s="225">
        <f>Quarter!AR37/'quarter real terms (hide)'!$BA32*100</f>
        <v>1.7155756207674944</v>
      </c>
      <c r="AT32" s="225">
        <f>Quarter!AS37/'quarter real terms (hide)'!$BA32*100</f>
        <v>97.40406320541761</v>
      </c>
      <c r="AU32" s="225">
        <f>Quarter!AT37/'quarter real terms (hide)'!$BA32*100</f>
        <v>157.11060948081263</v>
      </c>
      <c r="AV32" s="225">
        <f>Quarter!AU37/'quarter real terms (hide)'!$BA32*100</f>
        <v>0</v>
      </c>
      <c r="AW32" s="225">
        <f>Quarter!AV37/'quarter real terms (hide)'!$BA32*100</f>
        <v>131.82844243792326</v>
      </c>
      <c r="AX32" s="225"/>
      <c r="AY32" s="225">
        <f>Quarter!AX37/'quarter real terms (hide)'!$BA32*100</f>
        <v>94.46952595936796</v>
      </c>
      <c r="AZ32" s="225">
        <f>Quarter!AY37/'quarter real terms (hide)'!$BA32*100</f>
        <v>153.49887133182844</v>
      </c>
      <c r="BA32" s="223">
        <v>88.6</v>
      </c>
    </row>
    <row r="33" spans="1:53" ht="12.75">
      <c r="A33" s="192">
        <v>1995</v>
      </c>
      <c r="B33" s="193" t="s">
        <v>26</v>
      </c>
      <c r="C33" s="225">
        <f>Quarter!C38/'quarter real terms (hide)'!$BA33*100</f>
        <v>2.3820224719101124</v>
      </c>
      <c r="D33" s="225">
        <f>Quarter!D38/'quarter real terms (hide)'!$BA33*100</f>
        <v>2.123595505617977</v>
      </c>
      <c r="E33" s="225">
        <f>Quarter!E38/'quarter real terms (hide)'!$BA33*100</f>
        <v>1.3595505617977528</v>
      </c>
      <c r="F33" s="225">
        <f>Quarter!F38/'quarter real terms (hide)'!$BA33*100</f>
        <v>1.4719101123595506</v>
      </c>
      <c r="G33" s="225">
        <f>Quarter!G38/'quarter real terms (hide)'!$BA33*100</f>
        <v>1.6067415730337078</v>
      </c>
      <c r="H33" s="225">
        <f>Quarter!H38/'quarter real terms (hide)'!$BA33*100</f>
        <v>2.101123595505618</v>
      </c>
      <c r="I33" s="225">
        <f>Quarter!I38/'quarter real terms (hide)'!$BA33*100</f>
        <v>2.9775280898876404</v>
      </c>
      <c r="J33" s="225">
        <f>Quarter!J38/'quarter real terms (hide)'!$BA33*100</f>
        <v>105.16853932584269</v>
      </c>
      <c r="K33" s="225">
        <f>Quarter!K38/'quarter real terms (hide)'!$BA33*100</f>
        <v>98.20224719101124</v>
      </c>
      <c r="L33" s="225">
        <f>Quarter!L38/'quarter real terms (hide)'!$BA33*100</f>
        <v>86.85393258426966</v>
      </c>
      <c r="M33" s="225">
        <f>Quarter!M38/'quarter real terms (hide)'!$BA33*100</f>
        <v>81.79775280898876</v>
      </c>
      <c r="N33" s="225">
        <f>Quarter!N38/'quarter real terms (hide)'!$BA33*100</f>
        <v>96.06741573033707</v>
      </c>
      <c r="O33" s="225">
        <f>Quarter!O38/'quarter real terms (hide)'!$BA33*100</f>
        <v>93.25842696629213</v>
      </c>
      <c r="P33" s="225">
        <f>Quarter!P38/'quarter real terms (hide)'!$BA33*100</f>
        <v>92.02247191011237</v>
      </c>
      <c r="Q33" s="225">
        <f>Quarter!Q38/'quarter real terms (hide)'!$BA33*100</f>
        <v>101.46067415730337</v>
      </c>
      <c r="R33" s="225">
        <f>Quarter!R38/'quarter real terms (hide)'!$BA33*100</f>
        <v>124.9438202247191</v>
      </c>
      <c r="S33" s="225">
        <f>Quarter!S38/'quarter real terms (hide)'!$BA33*100</f>
        <v>176.40449438202248</v>
      </c>
      <c r="T33" s="225">
        <f>Quarter!T38/'quarter real terms (hide)'!$BA33*100</f>
        <v>168.87640449438203</v>
      </c>
      <c r="U33" s="225">
        <f>Quarter!U38/'quarter real terms (hide)'!$BA33*100</f>
        <v>154.26966292134833</v>
      </c>
      <c r="V33" s="225">
        <f>Quarter!V38/'quarter real terms (hide)'!$BA33*100</f>
        <v>156.96629213483143</v>
      </c>
      <c r="W33" s="225">
        <f>Quarter!W38/'quarter real terms (hide)'!$BA33*100</f>
        <v>147.19101123595507</v>
      </c>
      <c r="X33" s="225">
        <f>Quarter!X38/'quarter real terms (hide)'!$BA33*100</f>
        <v>165.1685393258427</v>
      </c>
      <c r="Y33" s="225">
        <f>Quarter!Y38/'quarter real terms (hide)'!$BA33*100</f>
        <v>188.42696629213484</v>
      </c>
      <c r="Z33" s="225">
        <f>Quarter!Z38/'quarter real terms (hide)'!$BA33*100</f>
        <v>7.146067415730338</v>
      </c>
      <c r="AA33" s="225">
        <f>Quarter!AA38/'quarter real terms (hide)'!$BA33*100</f>
        <v>5.426966292134831</v>
      </c>
      <c r="AB33" s="225">
        <f>Quarter!AB38/'quarter real terms (hide)'!$BA33*100</f>
        <v>4.123595505617978</v>
      </c>
      <c r="AC33" s="225">
        <f>Quarter!AC38/'quarter real terms (hide)'!$BA33*100</f>
        <v>3.5280898876404496</v>
      </c>
      <c r="AD33" s="225">
        <f>Quarter!AD38/'quarter real terms (hide)'!$BA33*100</f>
        <v>4.584269662921348</v>
      </c>
      <c r="AE33" s="225">
        <f>Quarter!AE38/'quarter real terms (hide)'!$BA33*100</f>
        <v>4.629213483146068</v>
      </c>
      <c r="AF33" s="225">
        <f>Quarter!AF38/'quarter real terms (hide)'!$BA33*100</f>
        <v>4.853932584269663</v>
      </c>
      <c r="AG33" s="225">
        <f>Quarter!AG38/'quarter real terms (hide)'!$BA33*100</f>
        <v>6.719101123595506</v>
      </c>
      <c r="AH33" s="225">
        <f>Quarter!AH38/'quarter real terms (hide)'!$BA33*100</f>
        <v>9.247191011235955</v>
      </c>
      <c r="AI33" s="225"/>
      <c r="AJ33" s="225">
        <f>Quarter!AI38/'quarter real terms (hide)'!$BA33*100</f>
        <v>1.1662921348314608</v>
      </c>
      <c r="AK33" s="225">
        <f>Quarter!AJ38/'quarter real terms (hide)'!$BA33*100</f>
        <v>0.851685393258427</v>
      </c>
      <c r="AL33" s="225">
        <f>Quarter!AK38/'quarter real terms (hide)'!$BA33*100</f>
        <v>0.6337078651685393</v>
      </c>
      <c r="AM33" s="225">
        <f>Quarter!AL38/'quarter real terms (hide)'!$BA33*100</f>
        <v>0.6741573033707865</v>
      </c>
      <c r="AN33" s="225">
        <f>Quarter!AM38/'quarter real terms (hide)'!$BA33*100</f>
        <v>0.8022471910112359</v>
      </c>
      <c r="AO33" s="225">
        <f>Quarter!AN38/'quarter real terms (hide)'!$BA33*100</f>
        <v>0.5651685393258427</v>
      </c>
      <c r="AP33" s="225">
        <f>Quarter!AO38/'quarter real terms (hide)'!$BA33*100</f>
        <v>1.4943820224719102</v>
      </c>
      <c r="AQ33" s="225">
        <f>Quarter!AP38/'quarter real terms (hide)'!$BA33*100</f>
        <v>0.6752808988764044</v>
      </c>
      <c r="AR33" s="225">
        <f>Quarter!AQ38/'quarter real terms (hide)'!$BA33*100</f>
        <v>1.101123595505618</v>
      </c>
      <c r="AS33" s="225">
        <f>Quarter!AR38/'quarter real terms (hide)'!$BA33*100</f>
        <v>1.6808988764044943</v>
      </c>
      <c r="AT33" s="225">
        <f>Quarter!AS38/'quarter real terms (hide)'!$BA33*100</f>
        <v>102.24719101123596</v>
      </c>
      <c r="AU33" s="225">
        <f>Quarter!AT38/'quarter real terms (hide)'!$BA33*100</f>
        <v>162.80898876404495</v>
      </c>
      <c r="AV33" s="225">
        <f>Quarter!AU38/'quarter real terms (hide)'!$BA33*100</f>
        <v>0</v>
      </c>
      <c r="AW33" s="225">
        <f>Quarter!AV38/'quarter real terms (hide)'!$BA33*100</f>
        <v>134.38202247191012</v>
      </c>
      <c r="AX33" s="225"/>
      <c r="AY33" s="225">
        <f>Quarter!AX38/'quarter real terms (hide)'!$BA33*100</f>
        <v>100</v>
      </c>
      <c r="AZ33" s="225">
        <f>Quarter!AY38/'quarter real terms (hide)'!$BA33*100</f>
        <v>158.31460674157304</v>
      </c>
      <c r="BA33" s="223">
        <v>89</v>
      </c>
    </row>
    <row r="34" spans="2:53" ht="12.75">
      <c r="B34" s="193"/>
      <c r="C34" s="225"/>
      <c r="D34" s="225"/>
      <c r="E34" s="225"/>
      <c r="F34" s="225"/>
      <c r="G34" s="225"/>
      <c r="H34" s="225"/>
      <c r="I34" s="225"/>
      <c r="J34" s="225"/>
      <c r="K34" s="225"/>
      <c r="L34" s="225"/>
      <c r="M34" s="225"/>
      <c r="N34" s="225"/>
      <c r="O34" s="225"/>
      <c r="P34" s="225"/>
      <c r="Q34" s="225"/>
      <c r="R34" s="225"/>
      <c r="S34" s="225"/>
      <c r="T34" s="225"/>
      <c r="U34" s="225"/>
      <c r="V34" s="225"/>
      <c r="W34" s="225"/>
      <c r="X34" s="225"/>
      <c r="Y34" s="225"/>
      <c r="Z34" s="225"/>
      <c r="AA34" s="225"/>
      <c r="AB34" s="225"/>
      <c r="AC34" s="225"/>
      <c r="AD34" s="225"/>
      <c r="AE34" s="225"/>
      <c r="AF34" s="225"/>
      <c r="AG34" s="225"/>
      <c r="AH34" s="225"/>
      <c r="AI34" s="225"/>
      <c r="AJ34" s="225"/>
      <c r="AK34" s="225"/>
      <c r="AL34" s="225"/>
      <c r="AM34" s="225"/>
      <c r="AN34" s="225"/>
      <c r="AO34" s="225"/>
      <c r="AP34" s="225"/>
      <c r="AQ34" s="225"/>
      <c r="AR34" s="225"/>
      <c r="AS34" s="225"/>
      <c r="AT34" s="225"/>
      <c r="AU34" s="225"/>
      <c r="AV34" s="225"/>
      <c r="AW34" s="225"/>
      <c r="AX34" s="225"/>
      <c r="AY34" s="225"/>
      <c r="AZ34" s="225"/>
      <c r="BA34" s="223"/>
    </row>
    <row r="35" spans="1:53" ht="12.75">
      <c r="A35" s="192">
        <v>1996</v>
      </c>
      <c r="B35" s="193" t="s">
        <v>23</v>
      </c>
      <c r="C35" s="225">
        <f>Quarter!C40/'quarter real terms (hide)'!$BA35*100</f>
        <v>2.386237513873474</v>
      </c>
      <c r="D35" s="225">
        <f>Quarter!D40/'quarter real terms (hide)'!$BA35*100</f>
        <v>2.386237513873474</v>
      </c>
      <c r="E35" s="225">
        <f>Quarter!E40/'quarter real terms (hide)'!$BA35*100</f>
        <v>1.3873473917869035</v>
      </c>
      <c r="F35" s="225">
        <f>Quarter!F40/'quarter real terms (hide)'!$BA35*100</f>
        <v>1.509433962264151</v>
      </c>
      <c r="G35" s="225">
        <f>Quarter!G40/'quarter real terms (hide)'!$BA35*100</f>
        <v>1.6648168701442843</v>
      </c>
      <c r="H35" s="225">
        <f>Quarter!H40/'quarter real terms (hide)'!$BA35*100</f>
        <v>2.0532741398446173</v>
      </c>
      <c r="I35" s="225">
        <f>Quarter!I40/'quarter real terms (hide)'!$BA35*100</f>
        <v>3.0521642619311877</v>
      </c>
      <c r="J35" s="225">
        <f>Quarter!J40/'quarter real terms (hide)'!$BA35*100</f>
        <v>112.9855715871254</v>
      </c>
      <c r="K35" s="225">
        <f>Quarter!K40/'quarter real terms (hide)'!$BA35*100</f>
        <v>109.32297447280799</v>
      </c>
      <c r="L35" s="225">
        <f>Quarter!L40/'quarter real terms (hide)'!$BA35*100</f>
        <v>96.33740288568258</v>
      </c>
      <c r="M35" s="225">
        <f>Quarter!M40/'quarter real terms (hide)'!$BA35*100</f>
        <v>92.7857935627081</v>
      </c>
      <c r="N35" s="225">
        <f>Quarter!N40/'quarter real terms (hide)'!$BA35*100</f>
        <v>102.88568257491677</v>
      </c>
      <c r="O35" s="225">
        <f>Quarter!O40/'quarter real terms (hide)'!$BA35*100</f>
        <v>102.99667036625972</v>
      </c>
      <c r="P35" s="225">
        <f>Quarter!P40/'quarter real terms (hide)'!$BA35*100</f>
        <v>101.77580466148726</v>
      </c>
      <c r="Q35" s="225">
        <f>Quarter!Q40/'quarter real terms (hide)'!$BA35*100</f>
        <v>112.9855715871254</v>
      </c>
      <c r="R35" s="225">
        <f>Quarter!R40/'quarter real terms (hide)'!$BA35*100</f>
        <v>134.6281908990011</v>
      </c>
      <c r="S35" s="225">
        <f>Quarter!S40/'quarter real terms (hide)'!$BA35*100</f>
        <v>182.7968923418424</v>
      </c>
      <c r="T35" s="225">
        <f>Quarter!T40/'quarter real terms (hide)'!$BA35*100</f>
        <v>174.13984461709214</v>
      </c>
      <c r="U35" s="225">
        <f>Quarter!U40/'quarter real terms (hide)'!$BA35*100</f>
        <v>166.25971143174255</v>
      </c>
      <c r="V35" s="225">
        <f>Quarter!V40/'quarter real terms (hide)'!$BA35*100</f>
        <v>167.81354051054385</v>
      </c>
      <c r="W35" s="225">
        <f>Quarter!W40/'quarter real terms (hide)'!$BA35*100</f>
        <v>155.0499445061043</v>
      </c>
      <c r="X35" s="225">
        <f>Quarter!X40/'quarter real terms (hide)'!$BA35*100</f>
        <v>179.46725860155382</v>
      </c>
      <c r="Y35" s="225">
        <f>Quarter!Y40/'quarter real terms (hide)'!$BA35*100</f>
        <v>195.00554938956716</v>
      </c>
      <c r="Z35" s="225">
        <f>Quarter!Z40/'quarter real terms (hide)'!$BA35*100</f>
        <v>7.036625971143175</v>
      </c>
      <c r="AA35" s="225">
        <f>Quarter!AA40/'quarter real terms (hide)'!$BA35*100</f>
        <v>5.3607103218645955</v>
      </c>
      <c r="AB35" s="225">
        <f>Quarter!AB40/'quarter real terms (hide)'!$BA35*100</f>
        <v>4.217536071032186</v>
      </c>
      <c r="AC35" s="225">
        <f>Quarter!AC40/'quarter real terms (hide)'!$BA35*100</f>
        <v>3.718091009988902</v>
      </c>
      <c r="AD35" s="225">
        <f>Quarter!AD40/'quarter real terms (hide)'!$BA35*100</f>
        <v>4.60599334073252</v>
      </c>
      <c r="AE35" s="225">
        <f>Quarter!AE40/'quarter real terms (hide)'!$BA35*100</f>
        <v>4.672586015538291</v>
      </c>
      <c r="AF35" s="225">
        <f>Quarter!AF40/'quarter real terms (hide)'!$BA35*100</f>
        <v>4.827968923418425</v>
      </c>
      <c r="AG35" s="225">
        <f>Quarter!AG40/'quarter real terms (hide)'!$BA35*100</f>
        <v>6.570477247502775</v>
      </c>
      <c r="AH35" s="225">
        <f>Quarter!AH40/'quarter real terms (hide)'!$BA35*100</f>
        <v>8.801331853496116</v>
      </c>
      <c r="AI35" s="225"/>
      <c r="AJ35" s="225">
        <f>Quarter!AI40/'quarter real terms (hide)'!$BA35*100</f>
        <v>1.065482796892342</v>
      </c>
      <c r="AK35" s="225">
        <f>Quarter!AJ40/'quarter real terms (hide)'!$BA35*100</f>
        <v>0.7469478357380689</v>
      </c>
      <c r="AL35" s="225">
        <f>Quarter!AK40/'quarter real terms (hide)'!$BA35*100</f>
        <v>0.5005549389567149</v>
      </c>
      <c r="AM35" s="225">
        <f>Quarter!AL40/'quarter real terms (hide)'!$BA35*100</f>
        <v>0.5482796892341842</v>
      </c>
      <c r="AN35" s="225">
        <f>Quarter!AM40/'quarter real terms (hide)'!$BA35*100</f>
        <v>0.6059933407325195</v>
      </c>
      <c r="AO35" s="225">
        <f>Quarter!AN40/'quarter real terms (hide)'!$BA35*100</f>
        <v>0.48057713651498335</v>
      </c>
      <c r="AP35" s="225">
        <f>Quarter!AO40/'quarter real terms (hide)'!$BA35*100</f>
        <v>1.5238623751387348</v>
      </c>
      <c r="AQ35" s="225">
        <f>Quarter!AP40/'quarter real terms (hide)'!$BA35*100</f>
        <v>0.6015538290788014</v>
      </c>
      <c r="AR35" s="225">
        <f>Quarter!AQ40/'quarter real terms (hide)'!$BA35*100</f>
        <v>0.9800221975582687</v>
      </c>
      <c r="AS35" s="225">
        <f>Quarter!AR40/'quarter real terms (hide)'!$BA35*100</f>
        <v>1.5915649278579358</v>
      </c>
      <c r="AT35" s="225">
        <f>Quarter!AS40/'quarter real terms (hide)'!$BA35*100</f>
        <v>109.21198668146505</v>
      </c>
      <c r="AU35" s="225">
        <f>Quarter!AT40/'quarter real terms (hide)'!$BA35*100</f>
        <v>171.47613762486128</v>
      </c>
      <c r="AV35" s="225">
        <f>Quarter!AU40/'quarter real terms (hide)'!$BA35*100</f>
        <v>0</v>
      </c>
      <c r="AW35" s="225">
        <f>Quarter!AV40/'quarter real terms (hide)'!$BA35*100</f>
        <v>142.61931187569368</v>
      </c>
      <c r="AX35" s="225"/>
      <c r="AY35" s="225"/>
      <c r="AZ35" s="225"/>
      <c r="BA35" s="223">
        <v>90.1</v>
      </c>
    </row>
    <row r="36" spans="1:53" ht="12.75">
      <c r="A36" s="192">
        <v>1996</v>
      </c>
      <c r="B36" s="193" t="s">
        <v>74</v>
      </c>
      <c r="C36" s="225">
        <f>Quarter!C41/'quarter real terms (hide)'!$BA36*100</f>
        <v>2.2647702407002184</v>
      </c>
      <c r="D36" s="225">
        <f>Quarter!D41/'quarter real terms (hide)'!$BA36*100</f>
        <v>2.2757111597374178</v>
      </c>
      <c r="E36" s="225">
        <f>Quarter!E41/'quarter real terms (hide)'!$BA36*100</f>
        <v>1.3566739606126914</v>
      </c>
      <c r="F36" s="225">
        <f>Quarter!F41/'quarter real terms (hide)'!$BA36*100</f>
        <v>1.4660831509846828</v>
      </c>
      <c r="G36" s="225">
        <f>Quarter!G41/'quarter real terms (hide)'!$BA36*100</f>
        <v>1.597374179431072</v>
      </c>
      <c r="H36" s="225">
        <f>Quarter!H41/'quarter real terms (hide)'!$BA36*100</f>
        <v>2.035010940919037</v>
      </c>
      <c r="I36" s="225">
        <f>Quarter!I41/'quarter real terms (hide)'!$BA36*100</f>
        <v>2.8774617067833694</v>
      </c>
      <c r="J36" s="225">
        <f>Quarter!J41/'quarter real terms (hide)'!$BA36*100</f>
        <v>115.97374179431073</v>
      </c>
      <c r="K36" s="225">
        <f>Quarter!K41/'quarter real terms (hide)'!$BA36*100</f>
        <v>106.78336980306344</v>
      </c>
      <c r="L36" s="225">
        <f>Quarter!L41/'quarter real terms (hide)'!$BA36*100</f>
        <v>99.23413566739606</v>
      </c>
      <c r="M36" s="225">
        <f>Quarter!M41/'quarter real terms (hide)'!$BA36*100</f>
        <v>95.95185995623632</v>
      </c>
      <c r="N36" s="225">
        <f>Quarter!N41/'quarter real terms (hide)'!$BA36*100</f>
        <v>105.36105032822756</v>
      </c>
      <c r="O36" s="225">
        <f>Quarter!O41/'quarter real terms (hide)'!$BA36*100</f>
        <v>104.04814004376365</v>
      </c>
      <c r="P36" s="225">
        <f>Quarter!P41/'quarter real terms (hide)'!$BA36*100</f>
        <v>96.2800875273523</v>
      </c>
      <c r="Q36" s="225">
        <f>Quarter!Q41/'quarter real terms (hide)'!$BA36*100</f>
        <v>111.48796498905908</v>
      </c>
      <c r="R36" s="225">
        <f>Quarter!R41/'quarter real terms (hide)'!$BA36*100</f>
        <v>136.76148796498907</v>
      </c>
      <c r="S36" s="225">
        <f>Quarter!S41/'quarter real terms (hide)'!$BA36*100</f>
        <v>187.08971553610502</v>
      </c>
      <c r="T36" s="225">
        <f>Quarter!T41/'quarter real terms (hide)'!$BA36*100</f>
        <v>176.36761487964986</v>
      </c>
      <c r="U36" s="225">
        <f>Quarter!U41/'quarter real terms (hide)'!$BA36*100</f>
        <v>166.63019693654266</v>
      </c>
      <c r="V36" s="225">
        <f>Quarter!V41/'quarter real terms (hide)'!$BA36*100</f>
        <v>168.5995623632385</v>
      </c>
      <c r="W36" s="225">
        <f>Quarter!W41/'quarter real terms (hide)'!$BA36*100</f>
        <v>153.82932166301967</v>
      </c>
      <c r="X36" s="225">
        <f>Quarter!X41/'quarter real terms (hide)'!$BA36*100</f>
        <v>179.10284463894965</v>
      </c>
      <c r="Y36" s="225">
        <f>Quarter!Y41/'quarter real terms (hide)'!$BA36*100</f>
        <v>201.53172866520785</v>
      </c>
      <c r="Z36" s="225">
        <f>Quarter!Z41/'quarter real terms (hide)'!$BA36*100</f>
        <v>6.389496717724288</v>
      </c>
      <c r="AA36" s="225">
        <f>Quarter!AA41/'quarter real terms (hide)'!$BA36*100</f>
        <v>4.9124726477024065</v>
      </c>
      <c r="AB36" s="225">
        <f>Quarter!AB41/'quarter real terms (hide)'!$BA36*100</f>
        <v>3.6323851203501087</v>
      </c>
      <c r="AC36" s="225">
        <f>Quarter!AC41/'quarter real terms (hide)'!$BA36*100</f>
        <v>3.1291028446389495</v>
      </c>
      <c r="AD36" s="225">
        <f>Quarter!AD41/'quarter real terms (hide)'!$BA36*100</f>
        <v>4.026258205689278</v>
      </c>
      <c r="AE36" s="225">
        <f>Quarter!AE41/'quarter real terms (hide)'!$BA36*100</f>
        <v>4.11378555798687</v>
      </c>
      <c r="AF36" s="225">
        <f>Quarter!AF41/'quarter real terms (hide)'!$BA36*100</f>
        <v>4.420131291028446</v>
      </c>
      <c r="AG36" s="225">
        <f>Quarter!AG41/'quarter real terms (hide)'!$BA36*100</f>
        <v>5.962800875273523</v>
      </c>
      <c r="AH36" s="225">
        <f>Quarter!AH41/'quarter real terms (hide)'!$BA36*100</f>
        <v>7.7571115973741795</v>
      </c>
      <c r="AI36" s="225"/>
      <c r="AJ36" s="225">
        <f>Quarter!AI41/'quarter real terms (hide)'!$BA36*100</f>
        <v>1.0382932166301968</v>
      </c>
      <c r="AK36" s="225">
        <f>Quarter!AJ41/'quarter real terms (hide)'!$BA36*100</f>
        <v>0.7264770240700219</v>
      </c>
      <c r="AL36" s="225">
        <f>Quarter!AK41/'quarter real terms (hide)'!$BA36*100</f>
        <v>0.46717724288840257</v>
      </c>
      <c r="AM36" s="225">
        <f>Quarter!AL41/'quarter real terms (hide)'!$BA36*100</f>
        <v>0.49781181619256015</v>
      </c>
      <c r="AN36" s="225">
        <f>Quarter!AM41/'quarter real terms (hide)'!$BA36*100</f>
        <v>0.5514223194748359</v>
      </c>
      <c r="AO36" s="225">
        <f>Quarter!AN41/'quarter real terms (hide)'!$BA36*100</f>
        <v>0.4474835886214441</v>
      </c>
      <c r="AP36" s="225">
        <f>Quarter!AO41/'quarter real terms (hide)'!$BA36*100</f>
        <v>1.4201312910284463</v>
      </c>
      <c r="AQ36" s="225">
        <f>Quarter!AP41/'quarter real terms (hide)'!$BA36*100</f>
        <v>0.5645514223194749</v>
      </c>
      <c r="AR36" s="225">
        <f>Quarter!AQ41/'quarter real terms (hide)'!$BA36*100</f>
        <v>0.8916849015317285</v>
      </c>
      <c r="AS36" s="225">
        <f>Quarter!AR41/'quarter real terms (hide)'!$BA36*100</f>
        <v>1.5853391684901532</v>
      </c>
      <c r="AT36" s="225">
        <f>Quarter!AS41/'quarter real terms (hide)'!$BA36*100</f>
        <v>110.83150984682713</v>
      </c>
      <c r="AU36" s="225">
        <f>Quarter!AT41/'quarter real terms (hide)'!$BA36*100</f>
        <v>165.20787746170677</v>
      </c>
      <c r="AV36" s="225">
        <f>Quarter!AU41/'quarter real terms (hide)'!$BA36*100</f>
        <v>0</v>
      </c>
      <c r="AW36" s="225">
        <f>Quarter!AV41/'quarter real terms (hide)'!$BA36*100</f>
        <v>140.59080962800874</v>
      </c>
      <c r="AX36" s="225"/>
      <c r="AY36" s="225"/>
      <c r="AZ36" s="225"/>
      <c r="BA36" s="223">
        <v>91.4</v>
      </c>
    </row>
    <row r="37" spans="1:53" ht="12.75">
      <c r="A37" s="192">
        <v>1996</v>
      </c>
      <c r="B37" s="193" t="s">
        <v>75</v>
      </c>
      <c r="C37" s="225">
        <f>Quarter!C42/'quarter real terms (hide)'!$BA37*100</f>
        <v>2.3778501628664497</v>
      </c>
      <c r="D37" s="225">
        <f>Quarter!D42/'quarter real terms (hide)'!$BA37*100</f>
        <v>2.269272529858849</v>
      </c>
      <c r="E37" s="225">
        <f>Quarter!E42/'quarter real terms (hide)'!$BA37*100</f>
        <v>1.3355048859934855</v>
      </c>
      <c r="F37" s="225">
        <f>Quarter!F42/'quarter real terms (hide)'!$BA37*100</f>
        <v>1.433224755700326</v>
      </c>
      <c r="G37" s="225">
        <f>Quarter!G42/'quarter real terms (hide)'!$BA37*100</f>
        <v>1.5418023887079262</v>
      </c>
      <c r="H37" s="225">
        <f>Quarter!H42/'quarter real terms (hide)'!$BA37*100</f>
        <v>2.008686210640608</v>
      </c>
      <c r="I37" s="225">
        <f>Quarter!I42/'quarter real terms (hide)'!$BA37*100</f>
        <v>2.5732899022801305</v>
      </c>
      <c r="J37" s="225">
        <f>Quarter!J42/'quarter real terms (hide)'!$BA37*100</f>
        <v>111.50922909880565</v>
      </c>
      <c r="K37" s="225">
        <f>Quarter!K42/'quarter real terms (hide)'!$BA37*100</f>
        <v>103.47448425624322</v>
      </c>
      <c r="L37" s="225">
        <f>Quarter!L42/'quarter real terms (hide)'!$BA37*100</f>
        <v>93.48534201954396</v>
      </c>
      <c r="M37" s="225">
        <f>Quarter!M42/'quarter real terms (hide)'!$BA37*100</f>
        <v>90.11943539630836</v>
      </c>
      <c r="N37" s="225">
        <f>Quarter!N42/'quarter real terms (hide)'!$BA37*100</f>
        <v>99.5656894679696</v>
      </c>
      <c r="O37" s="225">
        <f>Quarter!O42/'quarter real terms (hide)'!$BA37*100</f>
        <v>99.34853420195441</v>
      </c>
      <c r="P37" s="225">
        <f>Quarter!P42/'quarter real terms (hide)'!$BA37*100</f>
        <v>94.46254071661238</v>
      </c>
      <c r="Q37" s="225">
        <f>Quarter!Q42/'quarter real terms (hide)'!$BA37*100</f>
        <v>109.55483170466884</v>
      </c>
      <c r="R37" s="225">
        <f>Quarter!R42/'quarter real terms (hide)'!$BA37*100</f>
        <v>123.2356134636265</v>
      </c>
      <c r="S37" s="225">
        <f>Quarter!S42/'quarter real terms (hide)'!$BA37*100</f>
        <v>187.73072747014118</v>
      </c>
      <c r="T37" s="225">
        <f>Quarter!T42/'quarter real terms (hide)'!$BA37*100</f>
        <v>177.52442996742673</v>
      </c>
      <c r="U37" s="225">
        <f>Quarter!U42/'quarter real terms (hide)'!$BA37*100</f>
        <v>170.1411509229099</v>
      </c>
      <c r="V37" s="225">
        <f>Quarter!V42/'quarter real terms (hide)'!$BA37*100</f>
        <v>171.66123778501628</v>
      </c>
      <c r="W37" s="225">
        <f>Quarter!W42/'quarter real terms (hide)'!$BA37*100</f>
        <v>152.66015200868623</v>
      </c>
      <c r="X37" s="225">
        <f>Quarter!X42/'quarter real terms (hide)'!$BA37*100</f>
        <v>179.26167209554833</v>
      </c>
      <c r="Y37" s="225">
        <f>Quarter!Y42/'quarter real terms (hide)'!$BA37*100</f>
        <v>207.05754614549403</v>
      </c>
      <c r="Z37" s="225">
        <f>Quarter!Z42/'quarter real terms (hide)'!$BA37*100</f>
        <v>6.438653637350705</v>
      </c>
      <c r="AA37" s="225">
        <f>Quarter!AA42/'quarter real terms (hide)'!$BA37*100</f>
        <v>4.8099891422367</v>
      </c>
      <c r="AB37" s="225">
        <f>Quarter!AB42/'quarter real terms (hide)'!$BA37*100</f>
        <v>3.593919652551575</v>
      </c>
      <c r="AC37" s="225">
        <f>Quarter!AC42/'quarter real terms (hide)'!$BA37*100</f>
        <v>3.094462540716613</v>
      </c>
      <c r="AD37" s="225">
        <f>Quarter!AD42/'quarter real terms (hide)'!$BA37*100</f>
        <v>3.9739413680781768</v>
      </c>
      <c r="AE37" s="225">
        <f>Quarter!AE42/'quarter real terms (hide)'!$BA37*100</f>
        <v>4.060803474484256</v>
      </c>
      <c r="AF37" s="225">
        <f>Quarter!AF42/'quarter real terms (hide)'!$BA37*100</f>
        <v>4.353963083604778</v>
      </c>
      <c r="AG37" s="225">
        <f>Quarter!AG42/'quarter real terms (hide)'!$BA37*100</f>
        <v>6.004343105320305</v>
      </c>
      <c r="AH37" s="225">
        <f>Quarter!AH42/'quarter real terms (hide)'!$BA37*100</f>
        <v>7.850162866449513</v>
      </c>
      <c r="AI37" s="225"/>
      <c r="AJ37" s="225">
        <f>Quarter!AI42/'quarter real terms (hide)'!$BA37*100</f>
        <v>1.0423452768729642</v>
      </c>
      <c r="AK37" s="225">
        <f>Quarter!AJ42/'quarter real terms (hide)'!$BA37*100</f>
        <v>0.6938110749185669</v>
      </c>
      <c r="AL37" s="225">
        <f>Quarter!AK42/'quarter real terms (hide)'!$BA37*100</f>
        <v>0.4560260586319218</v>
      </c>
      <c r="AM37" s="225">
        <f>Quarter!AL42/'quarter real terms (hide)'!$BA37*100</f>
        <v>0.4744842562432139</v>
      </c>
      <c r="AN37" s="225">
        <f>Quarter!AM42/'quarter real terms (hide)'!$BA37*100</f>
        <v>0.5211726384364821</v>
      </c>
      <c r="AO37" s="225">
        <f>Quarter!AN42/'quarter real terms (hide)'!$BA37*100</f>
        <v>0.43648208469055383</v>
      </c>
      <c r="AP37" s="225">
        <f>Quarter!AO42/'quarter real terms (hide)'!$BA37*100</f>
        <v>1.512486427795874</v>
      </c>
      <c r="AQ37" s="225">
        <f>Quarter!AP42/'quarter real terms (hide)'!$BA37*100</f>
        <v>0.5374592833876222</v>
      </c>
      <c r="AR37" s="225">
        <f>Quarter!AQ42/'quarter real terms (hide)'!$BA37*100</f>
        <v>0.8534201954397395</v>
      </c>
      <c r="AS37" s="225">
        <f>Quarter!AR42/'quarter real terms (hide)'!$BA37*100</f>
        <v>1.5472312703583064</v>
      </c>
      <c r="AT37" s="225">
        <f>Quarter!AS42/'quarter real terms (hide)'!$BA37*100</f>
        <v>97.6112920738328</v>
      </c>
      <c r="AU37" s="225">
        <f>Quarter!AT42/'quarter real terms (hide)'!$BA37*100</f>
        <v>160.80347448425624</v>
      </c>
      <c r="AV37" s="225">
        <f>Quarter!AU42/'quarter real terms (hide)'!$BA37*100</f>
        <v>0</v>
      </c>
      <c r="AW37" s="225">
        <f>Quarter!AV42/'quarter real terms (hide)'!$BA37*100</f>
        <v>133.44191096634094</v>
      </c>
      <c r="AX37" s="225"/>
      <c r="AY37" s="225"/>
      <c r="AZ37" s="225"/>
      <c r="BA37" s="223">
        <v>92.1</v>
      </c>
    </row>
    <row r="38" spans="1:53" ht="12.75">
      <c r="A38" s="192">
        <v>1996</v>
      </c>
      <c r="B38" s="195" t="s">
        <v>76</v>
      </c>
      <c r="C38" s="225">
        <f>Quarter!C43/'quarter real terms (hide)'!$BA38*100</f>
        <v>2.2717391304347823</v>
      </c>
      <c r="D38" s="225">
        <f>Quarter!D43/'quarter real terms (hide)'!$BA38*100</f>
        <v>1.8586956521739129</v>
      </c>
      <c r="E38" s="225">
        <f>Quarter!E43/'quarter real terms (hide)'!$BA38*100</f>
        <v>1.3369565217391304</v>
      </c>
      <c r="F38" s="225">
        <f>Quarter!F43/'quarter real terms (hide)'!$BA38*100</f>
        <v>1.4130434782608696</v>
      </c>
      <c r="G38" s="225">
        <f>Quarter!G43/'quarter real terms (hide)'!$BA38*100</f>
        <v>1.5652173913043477</v>
      </c>
      <c r="H38" s="225">
        <f>Quarter!H43/'quarter real terms (hide)'!$BA38*100</f>
        <v>2.0217391304347827</v>
      </c>
      <c r="I38" s="225">
        <f>Quarter!I43/'quarter real terms (hide)'!$BA38*100</f>
        <v>2.706521739130435</v>
      </c>
      <c r="J38" s="225">
        <f>Quarter!J43/'quarter real terms (hide)'!$BA38*100</f>
        <v>119.78260869565219</v>
      </c>
      <c r="K38" s="225">
        <f>Quarter!K43/'quarter real terms (hide)'!$BA38*100</f>
        <v>110.97826086956522</v>
      </c>
      <c r="L38" s="225">
        <f>Quarter!L43/'quarter real terms (hide)'!$BA38*100</f>
        <v>108.91304347826087</v>
      </c>
      <c r="M38" s="225">
        <f>Quarter!M43/'quarter real terms (hide)'!$BA38*100</f>
        <v>108.04347826086958</v>
      </c>
      <c r="N38" s="225">
        <f>Quarter!N43/'quarter real terms (hide)'!$BA38*100</f>
        <v>110.43478260869564</v>
      </c>
      <c r="O38" s="225">
        <f>Quarter!O43/'quarter real terms (hide)'!$BA38*100</f>
        <v>111.08695652173914</v>
      </c>
      <c r="P38" s="225">
        <f>Quarter!P43/'quarter real terms (hide)'!$BA38*100</f>
        <v>106.95652173913044</v>
      </c>
      <c r="Q38" s="225">
        <f>Quarter!Q43/'quarter real terms (hide)'!$BA38*100</f>
        <v>115.54347826086956</v>
      </c>
      <c r="R38" s="225">
        <f>Quarter!R43/'quarter real terms (hide)'!$BA38*100</f>
        <v>138.58695652173913</v>
      </c>
      <c r="S38" s="225">
        <f>Quarter!S43/'quarter real terms (hide)'!$BA38*100</f>
        <v>202.17391304347828</v>
      </c>
      <c r="T38" s="225">
        <f>Quarter!T43/'quarter real terms (hide)'!$BA38*100</f>
        <v>193.3695652173913</v>
      </c>
      <c r="U38" s="225">
        <f>Quarter!U43/'quarter real terms (hide)'!$BA38*100</f>
        <v>186.84782608695653</v>
      </c>
      <c r="V38" s="225">
        <f>Quarter!V43/'quarter real terms (hide)'!$BA38*100</f>
        <v>188.15217391304347</v>
      </c>
      <c r="W38" s="225">
        <f>Quarter!W43/'quarter real terms (hide)'!$BA38*100</f>
        <v>165.32608695652172</v>
      </c>
      <c r="X38" s="225">
        <f>Quarter!X43/'quarter real terms (hide)'!$BA38*100</f>
        <v>199.23913043478262</v>
      </c>
      <c r="Y38" s="225">
        <f>Quarter!Y43/'quarter real terms (hide)'!$BA38*100</f>
        <v>217.39130434782606</v>
      </c>
      <c r="Z38" s="225">
        <f>Quarter!Z43/'quarter real terms (hide)'!$BA38*100</f>
        <v>6.608695652173912</v>
      </c>
      <c r="AA38" s="225">
        <f>Quarter!AA43/'quarter real terms (hide)'!$BA38*100</f>
        <v>4.913043478260869</v>
      </c>
      <c r="AB38" s="225">
        <f>Quarter!AB43/'quarter real terms (hide)'!$BA38*100</f>
        <v>3.858695652173913</v>
      </c>
      <c r="AC38" s="225">
        <f>Quarter!AC43/'quarter real terms (hide)'!$BA38*100</f>
        <v>3.3913043478260874</v>
      </c>
      <c r="AD38" s="225">
        <f>Quarter!AD43/'quarter real terms (hide)'!$BA38*100</f>
        <v>4.217391304347826</v>
      </c>
      <c r="AE38" s="225">
        <f>Quarter!AE43/'quarter real terms (hide)'!$BA38*100</f>
        <v>4.282608695652174</v>
      </c>
      <c r="AF38" s="225">
        <f>Quarter!AF43/'quarter real terms (hide)'!$BA38*100</f>
        <v>4.521739130434783</v>
      </c>
      <c r="AG38" s="225">
        <f>Quarter!AG43/'quarter real terms (hide)'!$BA38*100</f>
        <v>6.0978260869565215</v>
      </c>
      <c r="AH38" s="225">
        <f>Quarter!AH43/'quarter real terms (hide)'!$BA38*100</f>
        <v>8.293478260869565</v>
      </c>
      <c r="AI38" s="225"/>
      <c r="AJ38" s="225">
        <f>Quarter!AI43/'quarter real terms (hide)'!$BA38*100</f>
        <v>0.958695652173913</v>
      </c>
      <c r="AK38" s="225">
        <f>Quarter!AJ43/'quarter real terms (hide)'!$BA38*100</f>
        <v>0.7108695652173913</v>
      </c>
      <c r="AL38" s="225">
        <f>Quarter!AK43/'quarter real terms (hide)'!$BA38*100</f>
        <v>0.46956521739130436</v>
      </c>
      <c r="AM38" s="225">
        <f>Quarter!AL43/'quarter real terms (hide)'!$BA38*100</f>
        <v>0.5021739130434782</v>
      </c>
      <c r="AN38" s="225">
        <f>Quarter!AM43/'quarter real terms (hide)'!$BA38*100</f>
        <v>0.5510869565217391</v>
      </c>
      <c r="AO38" s="225">
        <f>Quarter!AN43/'quarter real terms (hide)'!$BA38*100</f>
        <v>0.45326086956521733</v>
      </c>
      <c r="AP38" s="225">
        <f>Quarter!AO43/'quarter real terms (hide)'!$BA38*100</f>
        <v>1.4500000000000002</v>
      </c>
      <c r="AQ38" s="225">
        <f>Quarter!AP43/'quarter real terms (hide)'!$BA38*100</f>
        <v>0.5543478260869565</v>
      </c>
      <c r="AR38" s="225">
        <f>Quarter!AQ43/'quarter real terms (hide)'!$BA38*100</f>
        <v>0.8586956521739131</v>
      </c>
      <c r="AS38" s="225">
        <f>Quarter!AR43/'quarter real terms (hide)'!$BA38*100</f>
        <v>1.566304347826087</v>
      </c>
      <c r="AT38" s="225">
        <f>Quarter!AS43/'quarter real terms (hide)'!$BA38*100</f>
        <v>113.58695652173914</v>
      </c>
      <c r="AU38" s="225">
        <f>Quarter!AT43/'quarter real terms (hide)'!$BA38*100</f>
        <v>187.93478260869566</v>
      </c>
      <c r="AV38" s="225">
        <f>Quarter!AU43/'quarter real terms (hide)'!$BA38*100</f>
        <v>0</v>
      </c>
      <c r="AW38" s="225">
        <f>Quarter!AV43/'quarter real terms (hide)'!$BA38*100</f>
        <v>136.52173913043478</v>
      </c>
      <c r="AX38" s="225"/>
      <c r="AY38" s="225"/>
      <c r="AZ38" s="240"/>
      <c r="BA38" s="223">
        <v>92</v>
      </c>
    </row>
    <row r="39" spans="2:53" ht="12.75">
      <c r="B39" s="193"/>
      <c r="C39" s="225"/>
      <c r="D39" s="225"/>
      <c r="E39" s="225"/>
      <c r="F39" s="225"/>
      <c r="G39" s="225"/>
      <c r="H39" s="225"/>
      <c r="I39" s="225"/>
      <c r="J39" s="225"/>
      <c r="K39" s="225"/>
      <c r="L39" s="225"/>
      <c r="M39" s="225"/>
      <c r="N39" s="225"/>
      <c r="O39" s="225"/>
      <c r="P39" s="225"/>
      <c r="Q39" s="225"/>
      <c r="R39" s="225"/>
      <c r="S39" s="225"/>
      <c r="T39" s="225"/>
      <c r="U39" s="225"/>
      <c r="V39" s="225"/>
      <c r="W39" s="225"/>
      <c r="X39" s="225"/>
      <c r="Y39" s="225"/>
      <c r="Z39" s="225"/>
      <c r="AA39" s="225"/>
      <c r="AB39" s="225"/>
      <c r="AC39" s="225"/>
      <c r="AD39" s="225"/>
      <c r="AE39" s="225"/>
      <c r="AF39" s="225"/>
      <c r="AG39" s="225"/>
      <c r="AH39" s="225"/>
      <c r="AI39" s="225"/>
      <c r="AJ39" s="225"/>
      <c r="AK39" s="225"/>
      <c r="AL39" s="225"/>
      <c r="AM39" s="225"/>
      <c r="AN39" s="225"/>
      <c r="AO39" s="225"/>
      <c r="AP39" s="225"/>
      <c r="AQ39" s="225"/>
      <c r="AR39" s="225"/>
      <c r="AS39" s="225"/>
      <c r="AT39" s="225"/>
      <c r="AU39" s="225"/>
      <c r="AV39" s="225"/>
      <c r="AW39" s="225"/>
      <c r="AX39" s="225"/>
      <c r="AY39" s="225"/>
      <c r="AZ39" s="225"/>
      <c r="BA39" s="223"/>
    </row>
    <row r="40" spans="1:53" ht="12.75">
      <c r="A40" s="192">
        <v>1997</v>
      </c>
      <c r="B40" s="193" t="s">
        <v>23</v>
      </c>
      <c r="C40" s="225">
        <f>Quarter!C45/'quarter real terms (hide)'!$BA40*100</f>
        <v>2.252155172413793</v>
      </c>
      <c r="D40" s="225">
        <f>Quarter!D45/'quarter real terms (hide)'!$BA40*100</f>
        <v>1.7995689655172415</v>
      </c>
      <c r="E40" s="225">
        <f>Quarter!E45/'quarter real terms (hide)'!$BA40*100</f>
        <v>1.3362068965517242</v>
      </c>
      <c r="F40" s="225">
        <f>Quarter!F45/'quarter real terms (hide)'!$BA40*100</f>
        <v>1.4116379310344829</v>
      </c>
      <c r="G40" s="225">
        <f>Quarter!G45/'quarter real terms (hide)'!$BA40*100</f>
        <v>1.5517241379310345</v>
      </c>
      <c r="H40" s="225">
        <f>Quarter!H45/'quarter real terms (hide)'!$BA40*100</f>
        <v>1.9719827586206897</v>
      </c>
      <c r="I40" s="225">
        <f>Quarter!I45/'quarter real terms (hide)'!$BA40*100</f>
        <v>2.6508620689655173</v>
      </c>
      <c r="J40" s="225">
        <f>Quarter!J45/'quarter real terms (hide)'!$BA40*100</f>
        <v>114.4396551724138</v>
      </c>
      <c r="K40" s="225">
        <f>Quarter!K45/'quarter real terms (hide)'!$BA40*100</f>
        <v>107.54310344827587</v>
      </c>
      <c r="L40" s="225">
        <f>Quarter!L45/'quarter real terms (hide)'!$BA40*100</f>
        <v>99.24568965517241</v>
      </c>
      <c r="M40" s="225">
        <f>Quarter!M45/'quarter real terms (hide)'!$BA40*100</f>
        <v>97.84482758620689</v>
      </c>
      <c r="N40" s="225">
        <f>Quarter!N45/'quarter real terms (hide)'!$BA40*100</f>
        <v>101.72413793103449</v>
      </c>
      <c r="O40" s="225">
        <f>Quarter!O45/'quarter real terms (hide)'!$BA40*100</f>
        <v>104.09482758620689</v>
      </c>
      <c r="P40" s="225">
        <f>Quarter!P45/'quarter real terms (hide)'!$BA40*100</f>
        <v>96.44396551724138</v>
      </c>
      <c r="Q40" s="225">
        <f>Quarter!Q45/'quarter real terms (hide)'!$BA40*100</f>
        <v>110.34482758620689</v>
      </c>
      <c r="R40" s="225">
        <f>Quarter!R45/'quarter real terms (hide)'!$BA40*100</f>
        <v>130.17241379310346</v>
      </c>
      <c r="S40" s="225">
        <f>Quarter!S45/'quarter real terms (hide)'!$BA40*100</f>
        <v>198.5991379310345</v>
      </c>
      <c r="T40" s="225">
        <f>Quarter!T45/'quarter real terms (hide)'!$BA40*100</f>
        <v>188.90086206896552</v>
      </c>
      <c r="U40" s="225">
        <f>Quarter!U45/'quarter real terms (hide)'!$BA40*100</f>
        <v>180.4956896551724</v>
      </c>
      <c r="V40" s="225">
        <f>Quarter!V45/'quarter real terms (hide)'!$BA40*100</f>
        <v>182.2198275862069</v>
      </c>
      <c r="W40" s="225">
        <f>Quarter!W45/'quarter real terms (hide)'!$BA40*100</f>
        <v>166.48706896551724</v>
      </c>
      <c r="X40" s="225">
        <f>Quarter!X45/'quarter real terms (hide)'!$BA40*100</f>
        <v>191.48706896551724</v>
      </c>
      <c r="Y40" s="225">
        <f>Quarter!Y45/'quarter real terms (hide)'!$BA40*100</f>
        <v>211.96120689655174</v>
      </c>
      <c r="Z40" s="225">
        <f>Quarter!Z45/'quarter real terms (hide)'!$BA40*100</f>
        <v>6.616379310344827</v>
      </c>
      <c r="AA40" s="225">
        <f>Quarter!AA45/'quarter real terms (hide)'!$BA40*100</f>
        <v>4.849137931034483</v>
      </c>
      <c r="AB40" s="225">
        <f>Quarter!AB45/'quarter real terms (hide)'!$BA40*100</f>
        <v>3.8577586206896552</v>
      </c>
      <c r="AC40" s="225">
        <f>Quarter!AC45/'quarter real terms (hide)'!$BA40*100</f>
        <v>3.4698275862068964</v>
      </c>
      <c r="AD40" s="225">
        <f>Quarter!AD45/'quarter real terms (hide)'!$BA40*100</f>
        <v>4.1594827586206895</v>
      </c>
      <c r="AE40" s="225">
        <f>Quarter!AE45/'quarter real terms (hide)'!$BA40*100</f>
        <v>4.267241379310345</v>
      </c>
      <c r="AF40" s="225">
        <f>Quarter!AF45/'quarter real terms (hide)'!$BA40*100</f>
        <v>4.5150862068965525</v>
      </c>
      <c r="AG40" s="225">
        <f>Quarter!AG45/'quarter real terms (hide)'!$BA40*100</f>
        <v>6.120689655172414</v>
      </c>
      <c r="AH40" s="225">
        <f>Quarter!AH45/'quarter real terms (hide)'!$BA40*100</f>
        <v>8.351293103448276</v>
      </c>
      <c r="AI40" s="225"/>
      <c r="AJ40" s="225">
        <f>Quarter!AI45/'quarter real terms (hide)'!$BA40*100</f>
        <v>0.9493534482758621</v>
      </c>
      <c r="AK40" s="225">
        <f>Quarter!AJ45/'quarter real terms (hide)'!$BA40*100</f>
        <v>0.7403017241379312</v>
      </c>
      <c r="AL40" s="225">
        <f>Quarter!AK45/'quarter real terms (hide)'!$BA40*100</f>
        <v>0.49461206896551724</v>
      </c>
      <c r="AM40" s="225">
        <f>Quarter!AL45/'quarter real terms (hide)'!$BA40*100</f>
        <v>0.5355603448275862</v>
      </c>
      <c r="AN40" s="225">
        <f>Quarter!AM45/'quarter real terms (hide)'!$BA40*100</f>
        <v>0.6034482758620691</v>
      </c>
      <c r="AO40" s="225">
        <f>Quarter!AN45/'quarter real terms (hide)'!$BA40*100</f>
        <v>0.46120689655172414</v>
      </c>
      <c r="AP40" s="225">
        <f>Quarter!AO45/'quarter real terms (hide)'!$BA40*100</f>
        <v>1.449353448275862</v>
      </c>
      <c r="AQ40" s="225">
        <f>Quarter!AP45/'quarter real terms (hide)'!$BA40*100</f>
        <v>0.5571120689655173</v>
      </c>
      <c r="AR40" s="225">
        <f>Quarter!AQ45/'quarter real terms (hide)'!$BA40*100</f>
        <v>0.8750000000000001</v>
      </c>
      <c r="AS40" s="225">
        <f>Quarter!AR45/'quarter real terms (hide)'!$BA40*100</f>
        <v>1.4741379310344829</v>
      </c>
      <c r="AT40" s="225">
        <f>Quarter!AS45/'quarter real terms (hide)'!$BA40*100</f>
        <v>106.35775862068965</v>
      </c>
      <c r="AU40" s="225">
        <f>Quarter!AT45/'quarter real terms (hide)'!$BA40*100</f>
        <v>209.1594827586207</v>
      </c>
      <c r="AV40" s="225">
        <f>Quarter!AU45/'quarter real terms (hide)'!$BA40*100</f>
        <v>0</v>
      </c>
      <c r="AW40" s="225">
        <f>Quarter!AV45/'quarter real terms (hide)'!$BA40*100</f>
        <v>130.71120689655174</v>
      </c>
      <c r="AX40" s="225"/>
      <c r="AY40" s="225"/>
      <c r="AZ40" s="225"/>
      <c r="BA40" s="223">
        <v>92.8</v>
      </c>
    </row>
    <row r="41" spans="1:53" ht="12.75">
      <c r="A41" s="192">
        <v>1997</v>
      </c>
      <c r="B41" s="193" t="s">
        <v>74</v>
      </c>
      <c r="C41" s="225">
        <f>Quarter!C46/'quarter real terms (hide)'!$BA41*100</f>
        <v>2.1794871794871797</v>
      </c>
      <c r="D41" s="225">
        <f>Quarter!D46/'quarter real terms (hide)'!$BA41*100</f>
        <v>1.7414529914529915</v>
      </c>
      <c r="E41" s="225">
        <f>Quarter!E46/'quarter real terms (hide)'!$BA41*100</f>
        <v>1.2713675213675213</v>
      </c>
      <c r="F41" s="225">
        <f>Quarter!F46/'quarter real terms (hide)'!$BA41*100</f>
        <v>1.3461538461538463</v>
      </c>
      <c r="G41" s="225">
        <f>Quarter!G46/'quarter real terms (hide)'!$BA41*100</f>
        <v>1.517094017094017</v>
      </c>
      <c r="H41" s="225">
        <f>Quarter!H46/'quarter real terms (hide)'!$BA41*100</f>
        <v>1.9551282051282055</v>
      </c>
      <c r="I41" s="225">
        <f>Quarter!I46/'quarter real terms (hide)'!$BA41*100</f>
        <v>2.6388888888888893</v>
      </c>
      <c r="J41" s="225">
        <f>Quarter!J46/'quarter real terms (hide)'!$BA41*100</f>
        <v>105.23504273504274</v>
      </c>
      <c r="K41" s="225">
        <f>Quarter!K46/'quarter real terms (hide)'!$BA41*100</f>
        <v>97.64957264957266</v>
      </c>
      <c r="L41" s="225">
        <f>Quarter!L46/'quarter real terms (hide)'!$BA41*100</f>
        <v>86.64529914529915</v>
      </c>
      <c r="M41" s="225">
        <f>Quarter!M46/'quarter real terms (hide)'!$BA41*100</f>
        <v>84.93589743589745</v>
      </c>
      <c r="N41" s="225">
        <f>Quarter!N46/'quarter real terms (hide)'!$BA41*100</f>
        <v>89.85042735042735</v>
      </c>
      <c r="O41" s="225">
        <f>Quarter!O46/'quarter real terms (hide)'!$BA41*100</f>
        <v>92.94871794871796</v>
      </c>
      <c r="P41" s="225">
        <f>Quarter!P46/'quarter real terms (hide)'!$BA41*100</f>
        <v>86.96581196581198</v>
      </c>
      <c r="Q41" s="225">
        <f>Quarter!Q46/'quarter real terms (hide)'!$BA41*100</f>
        <v>101.3888888888889</v>
      </c>
      <c r="R41" s="225">
        <f>Quarter!R46/'quarter real terms (hide)'!$BA41*100</f>
        <v>122.22222222222223</v>
      </c>
      <c r="S41" s="225">
        <f>Quarter!S46/'quarter real terms (hide)'!$BA41*100</f>
        <v>180.55555555555557</v>
      </c>
      <c r="T41" s="225">
        <f>Quarter!T46/'quarter real terms (hide)'!$BA41*100</f>
        <v>170.4059829059829</v>
      </c>
      <c r="U41" s="225">
        <f>Quarter!U46/'quarter real terms (hide)'!$BA41*100</f>
        <v>161.21794871794876</v>
      </c>
      <c r="V41" s="225">
        <f>Quarter!V46/'quarter real terms (hide)'!$BA41*100</f>
        <v>163.03418803418802</v>
      </c>
      <c r="W41" s="225">
        <f>Quarter!W46/'quarter real terms (hide)'!$BA41*100</f>
        <v>152.02991452991455</v>
      </c>
      <c r="X41" s="225">
        <f>Quarter!X46/'quarter real terms (hide)'!$BA41*100</f>
        <v>170.29914529914532</v>
      </c>
      <c r="Y41" s="225">
        <f>Quarter!Y46/'quarter real terms (hide)'!$BA41*100</f>
        <v>198.71794871794873</v>
      </c>
      <c r="Z41" s="225">
        <f>Quarter!Z46/'quarter real terms (hide)'!$BA41*100</f>
        <v>5.8760683760683765</v>
      </c>
      <c r="AA41" s="225">
        <f>Quarter!AA46/'quarter real terms (hide)'!$BA41*100</f>
        <v>4.455128205128205</v>
      </c>
      <c r="AB41" s="225">
        <f>Quarter!AB46/'quarter real terms (hide)'!$BA41*100</f>
        <v>3.333333333333334</v>
      </c>
      <c r="AC41" s="225">
        <f>Quarter!AC46/'quarter real terms (hide)'!$BA41*100</f>
        <v>2.873931623931624</v>
      </c>
      <c r="AD41" s="225">
        <f>Quarter!AD46/'quarter real terms (hide)'!$BA41*100</f>
        <v>3.685897435897436</v>
      </c>
      <c r="AE41" s="225">
        <f>Quarter!AE46/'quarter real terms (hide)'!$BA41*100</f>
        <v>3.760683760683761</v>
      </c>
      <c r="AF41" s="225">
        <f>Quarter!AF46/'quarter real terms (hide)'!$BA41*100</f>
        <v>3.974358974358975</v>
      </c>
      <c r="AG41" s="225">
        <f>Quarter!AG46/'quarter real terms (hide)'!$BA41*100</f>
        <v>5.45940170940171</v>
      </c>
      <c r="AH41" s="225">
        <f>Quarter!AH46/'quarter real terms (hide)'!$BA41*100</f>
        <v>7.190170940170941</v>
      </c>
      <c r="AI41" s="225"/>
      <c r="AJ41" s="225">
        <f>Quarter!AI46/'quarter real terms (hide)'!$BA41*100</f>
        <v>0.9444444444444444</v>
      </c>
      <c r="AK41" s="225">
        <f>Quarter!AJ46/'quarter real terms (hide)'!$BA41*100</f>
        <v>0.7200854700854702</v>
      </c>
      <c r="AL41" s="225">
        <f>Quarter!AK46/'quarter real terms (hide)'!$BA41*100</f>
        <v>0.498931623931624</v>
      </c>
      <c r="AM41" s="225">
        <f>Quarter!AL46/'quarter real terms (hide)'!$BA41*100</f>
        <v>0.5267094017094017</v>
      </c>
      <c r="AN41" s="225">
        <f>Quarter!AM46/'quarter real terms (hide)'!$BA41*100</f>
        <v>0.5918803418803419</v>
      </c>
      <c r="AO41" s="225">
        <f>Quarter!AN46/'quarter real terms (hide)'!$BA41*100</f>
        <v>0.47008547008547014</v>
      </c>
      <c r="AP41" s="225">
        <f>Quarter!AO46/'quarter real terms (hide)'!$BA41*100</f>
        <v>1.3771367521367521</v>
      </c>
      <c r="AQ41" s="225">
        <f>Quarter!AP46/'quarter real terms (hide)'!$BA41*100</f>
        <v>0.5587606837606838</v>
      </c>
      <c r="AR41" s="225">
        <f>Quarter!AQ46/'quarter real terms (hide)'!$BA41*100</f>
        <v>0.8675213675213675</v>
      </c>
      <c r="AS41" s="225">
        <f>Quarter!AR46/'quarter real terms (hide)'!$BA41*100</f>
        <v>1.3985042735042734</v>
      </c>
      <c r="AT41" s="225">
        <f>Quarter!AS46/'quarter real terms (hide)'!$BA41*100</f>
        <v>89.85042735042735</v>
      </c>
      <c r="AU41" s="225">
        <f>Quarter!AT46/'quarter real terms (hide)'!$BA41*100</f>
        <v>180.23504273504273</v>
      </c>
      <c r="AV41" s="225">
        <f>Quarter!AU46/'quarter real terms (hide)'!$BA41*100</f>
        <v>0</v>
      </c>
      <c r="AW41" s="225">
        <f>Quarter!AV46/'quarter real terms (hide)'!$BA41*100</f>
        <v>125.64102564102564</v>
      </c>
      <c r="AX41" s="225"/>
      <c r="AY41" s="225"/>
      <c r="AZ41" s="225"/>
      <c r="BA41" s="223">
        <v>93.6</v>
      </c>
    </row>
    <row r="42" spans="1:53" ht="12.75">
      <c r="A42" s="192">
        <v>1997</v>
      </c>
      <c r="B42" s="193" t="s">
        <v>75</v>
      </c>
      <c r="C42" s="225">
        <f>Quarter!C47/'quarter real terms (hide)'!$BA42*100</f>
        <v>2.1533613445378146</v>
      </c>
      <c r="D42" s="225">
        <f>Quarter!D47/'quarter real terms (hide)'!$BA42*100</f>
        <v>1.6701680672268908</v>
      </c>
      <c r="E42" s="225">
        <f>Quarter!E47/'quarter real terms (hide)'!$BA42*100</f>
        <v>1.2815126050420167</v>
      </c>
      <c r="F42" s="225">
        <f>Quarter!F47/'quarter real terms (hide)'!$BA42*100</f>
        <v>1.3445378151260503</v>
      </c>
      <c r="G42" s="225">
        <f>Quarter!G47/'quarter real terms (hide)'!$BA42*100</f>
        <v>1.491596638655462</v>
      </c>
      <c r="H42" s="225">
        <f>Quarter!H47/'quarter real terms (hide)'!$BA42*100</f>
        <v>1.8697478991596639</v>
      </c>
      <c r="I42" s="225">
        <f>Quarter!I47/'quarter real terms (hide)'!$BA42*100</f>
        <v>2.6050420168067223</v>
      </c>
      <c r="J42" s="225">
        <f>Quarter!J47/'quarter real terms (hide)'!$BA42*100</f>
        <v>100.52521008403362</v>
      </c>
      <c r="K42" s="225">
        <f>Quarter!K47/'quarter real terms (hide)'!$BA42*100</f>
        <v>95.3781512605042</v>
      </c>
      <c r="L42" s="225">
        <f>Quarter!L47/'quarter real terms (hide)'!$BA42*100</f>
        <v>86.86974789915966</v>
      </c>
      <c r="M42" s="225">
        <f>Quarter!M47/'quarter real terms (hide)'!$BA42*100</f>
        <v>84.97899159663866</v>
      </c>
      <c r="N42" s="225">
        <f>Quarter!N47/'quarter real terms (hide)'!$BA42*100</f>
        <v>90.33613445378151</v>
      </c>
      <c r="O42" s="225">
        <f>Quarter!O47/'quarter real terms (hide)'!$BA42*100</f>
        <v>91.7016806722689</v>
      </c>
      <c r="P42" s="225">
        <f>Quarter!P47/'quarter real terms (hide)'!$BA42*100</f>
        <v>85.81932773109244</v>
      </c>
      <c r="Q42" s="225">
        <f>Quarter!Q47/'quarter real terms (hide)'!$BA42*100</f>
        <v>97.68907563025209</v>
      </c>
      <c r="R42" s="225">
        <f>Quarter!R47/'quarter real terms (hide)'!$BA42*100</f>
        <v>114.18067226890756</v>
      </c>
      <c r="S42" s="225">
        <f>Quarter!S47/'quarter real terms (hide)'!$BA42*100</f>
        <v>175.42016806722688</v>
      </c>
      <c r="T42" s="225">
        <f>Quarter!T47/'quarter real terms (hide)'!$BA42*100</f>
        <v>165.2310924369748</v>
      </c>
      <c r="U42" s="225">
        <f>Quarter!U47/'quarter real terms (hide)'!$BA42*100</f>
        <v>152.52100840336135</v>
      </c>
      <c r="V42" s="225">
        <f>Quarter!V47/'quarter real terms (hide)'!$BA42*100</f>
        <v>155.04201680672267</v>
      </c>
      <c r="W42" s="225">
        <f>Quarter!W47/'quarter real terms (hide)'!$BA42*100</f>
        <v>147.37394957983193</v>
      </c>
      <c r="X42" s="225">
        <f>Quarter!X47/'quarter real terms (hide)'!$BA42*100</f>
        <v>165.2310924369748</v>
      </c>
      <c r="Y42" s="225">
        <f>Quarter!Y47/'quarter real terms (hide)'!$BA42*100</f>
        <v>192.43697478991595</v>
      </c>
      <c r="Z42" s="225">
        <f>Quarter!Z47/'quarter real terms (hide)'!$BA42*100</f>
        <v>5.724789915966387</v>
      </c>
      <c r="AA42" s="225">
        <f>Quarter!AA47/'quarter real terms (hide)'!$BA42*100</f>
        <v>4.285714285714286</v>
      </c>
      <c r="AB42" s="225">
        <f>Quarter!AB47/'quarter real terms (hide)'!$BA42*100</f>
        <v>3.1827731092436973</v>
      </c>
      <c r="AC42" s="225">
        <f>Quarter!AC47/'quarter real terms (hide)'!$BA42*100</f>
        <v>2.7100840336134455</v>
      </c>
      <c r="AD42" s="225">
        <f>Quarter!AD47/'quarter real terms (hide)'!$BA42*100</f>
        <v>3.560924369747899</v>
      </c>
      <c r="AE42" s="225">
        <f>Quarter!AE47/'quarter real terms (hide)'!$BA42*100</f>
        <v>3.61344537815126</v>
      </c>
      <c r="AF42" s="225">
        <f>Quarter!AF47/'quarter real terms (hide)'!$BA42*100</f>
        <v>3.8865546218487395</v>
      </c>
      <c r="AG42" s="225">
        <f>Quarter!AG47/'quarter real terms (hide)'!$BA42*100</f>
        <v>5.3886554621848735</v>
      </c>
      <c r="AH42" s="225">
        <f>Quarter!AH47/'quarter real terms (hide)'!$BA42*100</f>
        <v>6.995798319327731</v>
      </c>
      <c r="AI42" s="225"/>
      <c r="AJ42" s="225">
        <f>Quarter!AI47/'quarter real terms (hide)'!$BA42*100</f>
        <v>0.9495798319327731</v>
      </c>
      <c r="AK42" s="225">
        <f>Quarter!AJ47/'quarter real terms (hide)'!$BA42*100</f>
        <v>0.7310924369747899</v>
      </c>
      <c r="AL42" s="225">
        <f>Quarter!AK47/'quarter real terms (hide)'!$BA42*100</f>
        <v>0.49474789915966383</v>
      </c>
      <c r="AM42" s="225">
        <f>Quarter!AL47/'quarter real terms (hide)'!$BA42*100</f>
        <v>0.5168067226890757</v>
      </c>
      <c r="AN42" s="225">
        <f>Quarter!AM47/'quarter real terms (hide)'!$BA42*100</f>
        <v>0.5672268907563025</v>
      </c>
      <c r="AO42" s="225">
        <f>Quarter!AN47/'quarter real terms (hide)'!$BA42*100</f>
        <v>0.47478991596638653</v>
      </c>
      <c r="AP42" s="225">
        <f>Quarter!AO47/'quarter real terms (hide)'!$BA42*100</f>
        <v>1.3203781512605042</v>
      </c>
      <c r="AQ42" s="225">
        <f>Quarter!AP47/'quarter real terms (hide)'!$BA42*100</f>
        <v>0.5651260504201682</v>
      </c>
      <c r="AR42" s="225">
        <f>Quarter!AQ47/'quarter real terms (hide)'!$BA42*100</f>
        <v>0.8771008403361344</v>
      </c>
      <c r="AS42" s="225">
        <f>Quarter!AR47/'quarter real terms (hide)'!$BA42*100</f>
        <v>1.365546218487395</v>
      </c>
      <c r="AT42" s="225">
        <f>Quarter!AS47/'quarter real terms (hide)'!$BA42*100</f>
        <v>91.59663865546219</v>
      </c>
      <c r="AU42" s="225">
        <f>Quarter!AT47/'quarter real terms (hide)'!$BA42*100</f>
        <v>175.5252100840336</v>
      </c>
      <c r="AV42" s="225">
        <f>Quarter!AU47/'quarter real terms (hide)'!$BA42*100</f>
        <v>0</v>
      </c>
      <c r="AW42" s="225">
        <f>Quarter!AV47/'quarter real terms (hide)'!$BA42*100</f>
        <v>124.47478991596638</v>
      </c>
      <c r="AX42" s="225"/>
      <c r="AY42" s="225"/>
      <c r="AZ42" s="225"/>
      <c r="BA42" s="223">
        <v>95.2</v>
      </c>
    </row>
    <row r="43" spans="1:53" ht="12.75">
      <c r="A43" s="192">
        <v>1997</v>
      </c>
      <c r="B43" s="193" t="s">
        <v>76</v>
      </c>
      <c r="C43" s="225">
        <f>Quarter!C48/'quarter real terms (hide)'!$BA43*100</f>
        <v>2.281808622502629</v>
      </c>
      <c r="D43" s="225">
        <f>Quarter!D48/'quarter real terms (hide)'!$BA43*100</f>
        <v>1.7665615141955835</v>
      </c>
      <c r="E43" s="225">
        <f>Quarter!E48/'quarter real terms (hide)'!$BA43*100</f>
        <v>1.3249211356466877</v>
      </c>
      <c r="F43" s="225">
        <f>Quarter!F48/'quarter real terms (hide)'!$BA43*100</f>
        <v>1.3985278654048372</v>
      </c>
      <c r="G43" s="225">
        <f>Quarter!G48/'quarter real terms (hide)'!$BA43*100</f>
        <v>1.4931650893796005</v>
      </c>
      <c r="H43" s="225">
        <f>Quarter!H48/'quarter real terms (hide)'!$BA43*100</f>
        <v>1.9978969505783386</v>
      </c>
      <c r="I43" s="225">
        <f>Quarter!I48/'quarter real terms (hide)'!$BA43*100</f>
        <v>2.7024185068349107</v>
      </c>
      <c r="J43" s="225">
        <f>Quarter!J48/'quarter real terms (hide)'!$BA43*100</f>
        <v>105.78338590956888</v>
      </c>
      <c r="K43" s="225">
        <f>Quarter!K48/'quarter real terms (hide)'!$BA43*100</f>
        <v>100.52576235541535</v>
      </c>
      <c r="L43" s="225">
        <f>Quarter!L48/'quarter real terms (hide)'!$BA43*100</f>
        <v>93.58569926393271</v>
      </c>
      <c r="M43" s="225">
        <f>Quarter!M48/'quarter real terms (hide)'!$BA43*100</f>
        <v>91.58780231335436</v>
      </c>
      <c r="N43" s="225">
        <f>Quarter!N48/'quarter real terms (hide)'!$BA43*100</f>
        <v>97.26603575184018</v>
      </c>
      <c r="O43" s="225">
        <f>Quarter!O48/'quarter real terms (hide)'!$BA43*100</f>
        <v>97.58149316508938</v>
      </c>
      <c r="P43" s="225">
        <f>Quarter!P48/'quarter real terms (hide)'!$BA43*100</f>
        <v>90.53627760252367</v>
      </c>
      <c r="Q43" s="225">
        <f>Quarter!Q48/'quarter real terms (hide)'!$BA43*100</f>
        <v>101.472134595163</v>
      </c>
      <c r="R43" s="225">
        <f>Quarter!R48/'quarter real terms (hide)'!$BA43*100</f>
        <v>117.77076761303891</v>
      </c>
      <c r="S43" s="225">
        <f>Quarter!S48/'quarter real terms (hide)'!$BA43*100</f>
        <v>176.76130389064144</v>
      </c>
      <c r="T43" s="225">
        <f>Quarter!T48/'quarter real terms (hide)'!$BA43*100</f>
        <v>167.61303890641432</v>
      </c>
      <c r="U43" s="225">
        <f>Quarter!U48/'quarter real terms (hide)'!$BA43*100</f>
        <v>153.732912723449</v>
      </c>
      <c r="V43" s="225">
        <f>Quarter!V48/'quarter real terms (hide)'!$BA43*100</f>
        <v>156.36172450052578</v>
      </c>
      <c r="W43" s="225">
        <f>Quarter!W48/'quarter real terms (hide)'!$BA43*100</f>
        <v>149.4216614090431</v>
      </c>
      <c r="X43" s="225">
        <f>Quarter!X48/'quarter real terms (hide)'!$BA43*100</f>
        <v>167.61303890641432</v>
      </c>
      <c r="Y43" s="225">
        <f>Quarter!Y48/'quarter real terms (hide)'!$BA43*100</f>
        <v>194.2166140904311</v>
      </c>
      <c r="Z43" s="225">
        <f>Quarter!Z48/'quarter real terms (hide)'!$BA43*100</f>
        <v>6.067297581493165</v>
      </c>
      <c r="AA43" s="225">
        <f>Quarter!AA48/'quarter real terms (hide)'!$BA43*100</f>
        <v>4.605678233438486</v>
      </c>
      <c r="AB43" s="225">
        <f>Quarter!AB48/'quarter real terms (hide)'!$BA43*100</f>
        <v>3.6382754994742377</v>
      </c>
      <c r="AC43" s="225">
        <f>Quarter!AC48/'quarter real terms (hide)'!$BA43*100</f>
        <v>3.2807570977917986</v>
      </c>
      <c r="AD43" s="225">
        <f>Quarter!AD48/'quarter real terms (hide)'!$BA43*100</f>
        <v>3.9116719242902214</v>
      </c>
      <c r="AE43" s="225">
        <f>Quarter!AE48/'quarter real terms (hide)'!$BA43*100</f>
        <v>4.016824395373291</v>
      </c>
      <c r="AF43" s="225">
        <f>Quarter!AF48/'quarter real terms (hide)'!$BA43*100</f>
        <v>4.111461619348055</v>
      </c>
      <c r="AG43" s="225">
        <f>Quarter!AG48/'quarter real terms (hide)'!$BA43*100</f>
        <v>5.772870662460568</v>
      </c>
      <c r="AH43" s="225">
        <f>Quarter!AH48/'quarter real terms (hide)'!$BA43*100</f>
        <v>7.402733964248161</v>
      </c>
      <c r="AI43" s="225"/>
      <c r="AJ43" s="225">
        <f>Quarter!AI48/'quarter real terms (hide)'!$BA43*100</f>
        <v>0.9695057833859096</v>
      </c>
      <c r="AK43" s="225">
        <f>Quarter!AJ48/'quarter real terms (hide)'!$BA43*100</f>
        <v>0.7602523659305994</v>
      </c>
      <c r="AL43" s="225">
        <f>Quarter!AK48/'quarter real terms (hide)'!$BA43*100</f>
        <v>0.5436382754994743</v>
      </c>
      <c r="AM43" s="225">
        <f>Quarter!AL48/'quarter real terms (hide)'!$BA43*100</f>
        <v>0.5772870662460569</v>
      </c>
      <c r="AN43" s="225">
        <f>Quarter!AM48/'quarter real terms (hide)'!$BA43*100</f>
        <v>0.6235541535226078</v>
      </c>
      <c r="AO43" s="225">
        <f>Quarter!AN48/'quarter real terms (hide)'!$BA43*100</f>
        <v>0.5205047318611987</v>
      </c>
      <c r="AP43" s="225">
        <f>Quarter!AO48/'quarter real terms (hide)'!$BA43*100</f>
        <v>1.2702418506834912</v>
      </c>
      <c r="AQ43" s="225">
        <f>Quarter!AP48/'quarter real terms (hide)'!$BA43*100</f>
        <v>0.6056782334384858</v>
      </c>
      <c r="AR43" s="225">
        <f>Quarter!AQ48/'quarter real terms (hide)'!$BA43*100</f>
        <v>0.9085173501577287</v>
      </c>
      <c r="AS43" s="225">
        <f>Quarter!AR48/'quarter real terms (hide)'!$BA43*100</f>
        <v>1.3827549947423765</v>
      </c>
      <c r="AT43" s="225">
        <f>Quarter!AS48/'quarter real terms (hide)'!$BA43*100</f>
        <v>96.95057833859096</v>
      </c>
      <c r="AU43" s="225">
        <f>Quarter!AT48/'quarter real terms (hide)'!$BA43*100</f>
        <v>177.70767613038907</v>
      </c>
      <c r="AV43" s="225">
        <f>Quarter!AU48/'quarter real terms (hide)'!$BA43*100</f>
        <v>0</v>
      </c>
      <c r="AW43" s="225">
        <f>Quarter!AV48/'quarter real terms (hide)'!$BA43*100</f>
        <v>124.81598317560463</v>
      </c>
      <c r="AX43" s="225"/>
      <c r="AY43" s="225"/>
      <c r="AZ43" s="225"/>
      <c r="BA43" s="223">
        <v>95.1</v>
      </c>
    </row>
    <row r="44" spans="1:53" ht="12.75">
      <c r="A44" s="192">
        <v>1998</v>
      </c>
      <c r="B44" s="193" t="s">
        <v>23</v>
      </c>
      <c r="C44" s="225">
        <f>Quarter!C49/'quarter real terms (hide)'!$BA44*100</f>
        <v>2.1675392670157065</v>
      </c>
      <c r="D44" s="225">
        <f>Quarter!D49/'quarter real terms (hide)'!$BA44*100</f>
        <v>1.7277486910994764</v>
      </c>
      <c r="E44" s="225">
        <f>Quarter!E49/'quarter real terms (hide)'!$BA44*100</f>
        <v>1.2774869109947644</v>
      </c>
      <c r="F44" s="225">
        <f>Quarter!F49/'quarter real terms (hide)'!$BA44*100</f>
        <v>1.350785340314136</v>
      </c>
      <c r="G44" s="225">
        <f>Quarter!G49/'quarter real terms (hide)'!$BA44*100</f>
        <v>1.4764397905759161</v>
      </c>
      <c r="H44" s="225">
        <f>Quarter!H49/'quarter real terms (hide)'!$BA44*100</f>
        <v>1.9685863874345548</v>
      </c>
      <c r="I44" s="225">
        <f>Quarter!I49/'quarter real terms (hide)'!$BA44*100</f>
        <v>2.4921465968586385</v>
      </c>
      <c r="J44" s="225">
        <f>Quarter!J49/'quarter real terms (hide)'!$BA44*100</f>
        <v>99.16230366492147</v>
      </c>
      <c r="K44" s="225">
        <f>Quarter!K49/'quarter real terms (hide)'!$BA44*100</f>
        <v>92.25130890052355</v>
      </c>
      <c r="L44" s="225">
        <f>Quarter!L49/'quarter real terms (hide)'!$BA44*100</f>
        <v>76.07329842931938</v>
      </c>
      <c r="M44" s="225">
        <f>Quarter!M49/'quarter real terms (hide)'!$BA44*100</f>
        <v>72.04188481675392</v>
      </c>
      <c r="N44" s="225">
        <f>Quarter!N49/'quarter real terms (hide)'!$BA44*100</f>
        <v>83.45549738219896</v>
      </c>
      <c r="O44" s="225">
        <f>Quarter!O49/'quarter real terms (hide)'!$BA44*100</f>
        <v>84.71204188481676</v>
      </c>
      <c r="P44" s="225">
        <f>Quarter!P49/'quarter real terms (hide)'!$BA44*100</f>
        <v>76.33507853403142</v>
      </c>
      <c r="Q44" s="225">
        <f>Quarter!Q49/'quarter real terms (hide)'!$BA44*100</f>
        <v>95.81151832460732</v>
      </c>
      <c r="R44" s="225">
        <f>Quarter!R49/'quarter real terms (hide)'!$BA44*100</f>
        <v>113.0890052356021</v>
      </c>
      <c r="S44" s="225">
        <f>Quarter!S49/'quarter real terms (hide)'!$BA44*100</f>
        <v>167.9581151832461</v>
      </c>
      <c r="T44" s="225">
        <f>Quarter!T49/'quarter real terms (hide)'!$BA44*100</f>
        <v>155.6020942408377</v>
      </c>
      <c r="U44" s="225">
        <f>Quarter!U49/'quarter real terms (hide)'!$BA44*100</f>
        <v>138.42931937172773</v>
      </c>
      <c r="V44" s="225">
        <f>Quarter!V49/'quarter real terms (hide)'!$BA44*100</f>
        <v>141.67539267015707</v>
      </c>
      <c r="W44" s="225">
        <f>Quarter!W49/'quarter real terms (hide)'!$BA44*100</f>
        <v>133.717277486911</v>
      </c>
      <c r="X44" s="225">
        <f>Quarter!X49/'quarter real terms (hide)'!$BA44*100</f>
        <v>154.03141361256544</v>
      </c>
      <c r="Y44" s="225">
        <f>Quarter!Y49/'quarter real terms (hide)'!$BA44*100</f>
        <v>182.82722513089004</v>
      </c>
      <c r="Z44" s="225">
        <f>Quarter!Z49/'quarter real terms (hide)'!$BA44*100</f>
        <v>6.031413612565445</v>
      </c>
      <c r="AA44" s="225">
        <f>Quarter!AA49/'quarter real terms (hide)'!$BA44*100</f>
        <v>4.628272251308901</v>
      </c>
      <c r="AB44" s="225">
        <f>Quarter!AB49/'quarter real terms (hide)'!$BA44*100</f>
        <v>3.74869109947644</v>
      </c>
      <c r="AC44" s="225">
        <f>Quarter!AC49/'quarter real terms (hide)'!$BA44*100</f>
        <v>3.476439790575916</v>
      </c>
      <c r="AD44" s="225">
        <f>Quarter!AD49/'quarter real terms (hide)'!$BA44*100</f>
        <v>3.947643979057592</v>
      </c>
      <c r="AE44" s="225">
        <f>Quarter!AE49/'quarter real terms (hide)'!$BA44*100</f>
        <v>4.094240837696335</v>
      </c>
      <c r="AF44" s="225">
        <f>Quarter!AF49/'quarter real terms (hide)'!$BA44*100</f>
        <v>4.12565445026178</v>
      </c>
      <c r="AG44" s="225">
        <f>Quarter!AG49/'quarter real terms (hide)'!$BA44*100</f>
        <v>5.717277486910994</v>
      </c>
      <c r="AH44" s="225">
        <f>Quarter!AH49/'quarter real terms (hide)'!$BA44*100</f>
        <v>7.361256544502619</v>
      </c>
      <c r="AI44" s="225"/>
      <c r="AJ44" s="225">
        <f>Quarter!AI49/'quarter real terms (hide)'!$BA44*100</f>
        <v>0.9633507853403142</v>
      </c>
      <c r="AK44" s="225">
        <f>Quarter!AJ49/'quarter real terms (hide)'!$BA44*100</f>
        <v>0.7832460732984292</v>
      </c>
      <c r="AL44" s="225">
        <f>Quarter!AK49/'quarter real terms (hide)'!$BA44*100</f>
        <v>0.5549738219895288</v>
      </c>
      <c r="AM44" s="225">
        <f>Quarter!AL49/'quarter real terms (hide)'!$BA44*100</f>
        <v>0.5947643979057591</v>
      </c>
      <c r="AN44" s="225">
        <f>Quarter!AM49/'quarter real terms (hide)'!$BA44*100</f>
        <v>0.6691099476439791</v>
      </c>
      <c r="AO44" s="225">
        <f>Quarter!AN49/'quarter real terms (hide)'!$BA44*100</f>
        <v>0.5246073298429319</v>
      </c>
      <c r="AP44" s="225"/>
      <c r="AQ44" s="225">
        <f>Quarter!AP49/'quarter real terms (hide)'!$BA44*100</f>
        <v>0.6272251308900524</v>
      </c>
      <c r="AR44" s="225">
        <f>Quarter!AQ49/'quarter real terms (hide)'!$BA44*100</f>
        <v>0.9089005235602095</v>
      </c>
      <c r="AS44" s="225">
        <f>Quarter!AR49/'quarter real terms (hide)'!$BA44*100</f>
        <v>1.2314136125654451</v>
      </c>
      <c r="AT44" s="225">
        <f>Quarter!AS49/'quarter real terms (hide)'!$BA44*100</f>
        <v>91.41361256544502</v>
      </c>
      <c r="AU44" s="225">
        <f>Quarter!AT49/'quarter real terms (hide)'!$BA44*100</f>
        <v>168.48167539267016</v>
      </c>
      <c r="AV44" s="225">
        <f>Quarter!AU49/'quarter real terms (hide)'!$BA44*100</f>
        <v>0</v>
      </c>
      <c r="AW44" s="225">
        <f>Quarter!AV49/'quarter real terms (hide)'!$BA44*100</f>
        <v>122.61780104712041</v>
      </c>
      <c r="AX44" s="225"/>
      <c r="AY44" s="225"/>
      <c r="AZ44" s="225"/>
      <c r="BA44" s="223">
        <v>95.5</v>
      </c>
    </row>
    <row r="45" spans="1:53" ht="12.75">
      <c r="A45" s="192">
        <v>1998</v>
      </c>
      <c r="B45" s="193" t="s">
        <v>74</v>
      </c>
      <c r="C45" s="225">
        <f>Quarter!C50/'quarter real terms (hide)'!$BA45*100</f>
        <v>2.2222222222222223</v>
      </c>
      <c r="D45" s="225">
        <f>Quarter!D50/'quarter real terms (hide)'!$BA45*100</f>
        <v>1.754932502596054</v>
      </c>
      <c r="E45" s="225">
        <f>Quarter!E50/'quarter real terms (hide)'!$BA45*100</f>
        <v>1.3084112149532712</v>
      </c>
      <c r="F45" s="225">
        <f>Quarter!F50/'quarter real terms (hide)'!$BA45*100</f>
        <v>1.3811007268951194</v>
      </c>
      <c r="G45" s="225">
        <f>Quarter!G50/'quarter real terms (hide)'!$BA45*100</f>
        <v>1.505711318795431</v>
      </c>
      <c r="H45" s="225">
        <f>Quarter!H50/'quarter real terms (hide)'!$BA45*100</f>
        <v>1.9937694704049844</v>
      </c>
      <c r="I45" s="225">
        <f>Quarter!I50/'quarter real terms (hide)'!$BA45*100</f>
        <v>2.4922118380062304</v>
      </c>
      <c r="J45" s="225">
        <f>Quarter!J50/'quarter real terms (hide)'!$BA45*100</f>
        <v>90.86188992731049</v>
      </c>
      <c r="K45" s="225">
        <f>Quarter!K50/'quarter real terms (hide)'!$BA45*100</f>
        <v>85.3582554517134</v>
      </c>
      <c r="L45" s="225">
        <f>Quarter!L50/'quarter real terms (hide)'!$BA45*100</f>
        <v>72.06645898234683</v>
      </c>
      <c r="M45" s="225">
        <f>Quarter!M50/'quarter real terms (hide)'!$BA45*100</f>
        <v>67.601246105919</v>
      </c>
      <c r="N45" s="225">
        <f>Quarter!N50/'quarter real terms (hide)'!$BA45*100</f>
        <v>80.16614745586709</v>
      </c>
      <c r="O45" s="225">
        <f>Quarter!O50/'quarter real terms (hide)'!$BA45*100</f>
        <v>79.23156801661474</v>
      </c>
      <c r="P45" s="225">
        <f>Quarter!P50/'quarter real terms (hide)'!$BA45*100</f>
        <v>74.55867082035307</v>
      </c>
      <c r="Q45" s="225">
        <f>Quarter!Q50/'quarter real terms (hide)'!$BA45*100</f>
        <v>90.86188992731049</v>
      </c>
      <c r="R45" s="225">
        <f>Quarter!R50/'quarter real terms (hide)'!$BA45*100</f>
        <v>106.02284527518174</v>
      </c>
      <c r="S45" s="225">
        <f>Quarter!S50/'quarter real terms (hide)'!$BA45*100</f>
        <v>157.94392523364488</v>
      </c>
      <c r="T45" s="225">
        <f>Quarter!T50/'quarter real terms (hide)'!$BA45*100</f>
        <v>144.96365524402907</v>
      </c>
      <c r="U45" s="225">
        <f>Quarter!U50/'quarter real terms (hide)'!$BA45*100</f>
        <v>131.2564901349948</v>
      </c>
      <c r="V45" s="225">
        <f>Quarter!V50/'quarter real terms (hide)'!$BA45*100</f>
        <v>133.9563862928349</v>
      </c>
      <c r="W45" s="225">
        <f>Quarter!W50/'quarter real terms (hide)'!$BA45*100</f>
        <v>127.6220145379024</v>
      </c>
      <c r="X45" s="225">
        <f>Quarter!X50/'quarter real terms (hide)'!$BA45*100</f>
        <v>144.96365524402907</v>
      </c>
      <c r="Y45" s="225">
        <f>Quarter!Y50/'quarter real terms (hide)'!$BA45*100</f>
        <v>176.42782969885775</v>
      </c>
      <c r="Z45" s="225">
        <f>Quarter!Z50/'quarter real terms (hide)'!$BA45*100</f>
        <v>5.586708203530633</v>
      </c>
      <c r="AA45" s="225">
        <f>Quarter!AA50/'quarter real terms (hide)'!$BA45*100</f>
        <v>4.299065420560747</v>
      </c>
      <c r="AB45" s="225">
        <f>Quarter!AB50/'quarter real terms (hide)'!$BA45*100</f>
        <v>3.2502596053997928</v>
      </c>
      <c r="AC45" s="225">
        <f>Quarter!AC50/'quarter real terms (hide)'!$BA45*100</f>
        <v>2.84527518172378</v>
      </c>
      <c r="AD45" s="225">
        <f>Quarter!AD50/'quarter real terms (hide)'!$BA45*100</f>
        <v>3.5617860851505716</v>
      </c>
      <c r="AE45" s="225">
        <f>Quarter!AE50/'quarter real terms (hide)'!$BA45*100</f>
        <v>3.6552440290758046</v>
      </c>
      <c r="AF45" s="225">
        <f>Quarter!AF50/'quarter real terms (hide)'!$BA45*100</f>
        <v>3.8317757009345796</v>
      </c>
      <c r="AG45" s="225">
        <f>Quarter!AG50/'quarter real terms (hide)'!$BA45*100</f>
        <v>5.29595015576324</v>
      </c>
      <c r="AH45" s="225">
        <f>Quarter!AH50/'quarter real terms (hide)'!$BA45*100</f>
        <v>6.687435098650052</v>
      </c>
      <c r="AI45" s="225"/>
      <c r="AJ45" s="225">
        <f>Quarter!AI50/'quarter real terms (hide)'!$BA45*100</f>
        <v>0.9543094496365525</v>
      </c>
      <c r="AK45" s="225">
        <f>Quarter!AJ50/'quarter real terms (hide)'!$BA45*100</f>
        <v>0.7642782969885774</v>
      </c>
      <c r="AL45" s="225">
        <f>Quarter!AK50/'quarter real terms (hide)'!$BA45*100</f>
        <v>0.545171339563863</v>
      </c>
      <c r="AM45" s="225">
        <f>Quarter!AL50/'quarter real terms (hide)'!$BA45*100</f>
        <v>0.5732087227414331</v>
      </c>
      <c r="AN45" s="225">
        <f>Quarter!AM50/'quarter real terms (hide)'!$BA45*100</f>
        <v>0.6490134994807892</v>
      </c>
      <c r="AO45" s="225">
        <f>Quarter!AN50/'quarter real terms (hide)'!$BA45*100</f>
        <v>0.5119418483904465</v>
      </c>
      <c r="AP45" s="225"/>
      <c r="AQ45" s="225">
        <f>Quarter!AP50/'quarter real terms (hide)'!$BA45*100</f>
        <v>0.604361370716511</v>
      </c>
      <c r="AR45" s="225">
        <f>Quarter!AQ50/'quarter real terms (hide)'!$BA45*100</f>
        <v>0.8868120456905503</v>
      </c>
      <c r="AS45" s="225">
        <f>Quarter!AR50/'quarter real terms (hide)'!$BA45*100</f>
        <v>1.2045690550363446</v>
      </c>
      <c r="AT45" s="225">
        <f>Quarter!AS50/'quarter real terms (hide)'!$BA45*100</f>
        <v>90.55036344755972</v>
      </c>
      <c r="AU45" s="225">
        <f>Quarter!AT50/'quarter real terms (hide)'!$BA45*100</f>
        <v>156.69781931464175</v>
      </c>
      <c r="AV45" s="225">
        <f>Quarter!AU50/'quarter real terms (hide)'!$BA45*100</f>
        <v>0</v>
      </c>
      <c r="AW45" s="225">
        <f>Quarter!AV50/'quarter real terms (hide)'!$BA45*100</f>
        <v>118.38006230529597</v>
      </c>
      <c r="AX45" s="225"/>
      <c r="AY45" s="225"/>
      <c r="AZ45" s="225"/>
      <c r="BA45" s="223">
        <v>96.3</v>
      </c>
    </row>
    <row r="46" spans="1:53" ht="12.75">
      <c r="A46" s="192">
        <v>1998</v>
      </c>
      <c r="B46" s="193" t="s">
        <v>75</v>
      </c>
      <c r="C46" s="225">
        <f>Quarter!C51/'quarter real terms (hide)'!$BA46*100</f>
        <v>2.224510813594233</v>
      </c>
      <c r="D46" s="225">
        <f>Quarter!D51/'quarter real terms (hide)'!$BA46*100</f>
        <v>1.7919670442842432</v>
      </c>
      <c r="E46" s="225">
        <f>Quarter!E51/'quarter real terms (hide)'!$BA46*100</f>
        <v>1.2873326467559219</v>
      </c>
      <c r="F46" s="225">
        <f>Quarter!F51/'quarter real terms (hide)'!$BA46*100</f>
        <v>1.3697219361483008</v>
      </c>
      <c r="G46" s="225">
        <f>Quarter!G51/'quarter real terms (hide)'!$BA46*100</f>
        <v>1.4727085478887745</v>
      </c>
      <c r="H46" s="225">
        <f>Quarter!H51/'quarter real terms (hide)'!$BA46*100</f>
        <v>1.9979402677651907</v>
      </c>
      <c r="I46" s="225">
        <f>Quarter!I51/'quarter real terms (hide)'!$BA46*100</f>
        <v>2.5849639546858905</v>
      </c>
      <c r="J46" s="225">
        <f>Quarter!J51/'quarter real terms (hide)'!$BA46*100</f>
        <v>87.33264675592173</v>
      </c>
      <c r="K46" s="225">
        <f>Quarter!K51/'quarter real terms (hide)'!$BA46*100</f>
        <v>83.00720906282183</v>
      </c>
      <c r="L46" s="225">
        <f>Quarter!L51/'quarter real terms (hide)'!$BA46*100</f>
        <v>69.51596292481977</v>
      </c>
      <c r="M46" s="225">
        <f>Quarter!M51/'quarter real terms (hide)'!$BA46*100</f>
        <v>63.9546858908342</v>
      </c>
      <c r="N46" s="225">
        <f>Quarter!N51/'quarter real terms (hide)'!$BA46*100</f>
        <v>79.50566426364574</v>
      </c>
      <c r="O46" s="225">
        <f>Quarter!O51/'quarter real terms (hide)'!$BA46*100</f>
        <v>76.519052523172</v>
      </c>
      <c r="P46" s="225">
        <f>Quarter!P51/'quarter real terms (hide)'!$BA46*100</f>
        <v>73.84140061791967</v>
      </c>
      <c r="Q46" s="225">
        <f>Quarter!Q51/'quarter real terms (hide)'!$BA46*100</f>
        <v>86.19979402677652</v>
      </c>
      <c r="R46" s="225">
        <f>Quarter!R51/'quarter real terms (hide)'!$BA46*100</f>
        <v>105.1493305870237</v>
      </c>
      <c r="S46" s="225">
        <f>Quarter!S51/'quarter real terms (hide)'!$BA46*100</f>
        <v>152.9351184346035</v>
      </c>
      <c r="T46" s="225">
        <f>Quarter!T51/'quarter real terms (hide)'!$BA46*100</f>
        <v>138.20803295571577</v>
      </c>
      <c r="U46" s="225">
        <f>Quarter!U51/'quarter real terms (hide)'!$BA46*100</f>
        <v>122.86302780638519</v>
      </c>
      <c r="V46" s="225">
        <f>Quarter!V51/'quarter real terms (hide)'!$BA46*100</f>
        <v>125.84963954685892</v>
      </c>
      <c r="W46" s="225">
        <f>Quarter!W51/'quarter real terms (hide)'!$BA46*100</f>
        <v>117.71369721936149</v>
      </c>
      <c r="X46" s="225">
        <f>Quarter!X51/'quarter real terms (hide)'!$BA46*100</f>
        <v>136.5602471678682</v>
      </c>
      <c r="Y46" s="225">
        <f>Quarter!Y51/'quarter real terms (hide)'!$BA46*100</f>
        <v>170.03089598352216</v>
      </c>
      <c r="Z46" s="225">
        <f>Quarter!Z51/'quarter real terms (hide)'!$BA46*100</f>
        <v>5.6024716786817725</v>
      </c>
      <c r="AA46" s="225">
        <f>Quarter!AA51/'quarter real terms (hide)'!$BA46*100</f>
        <v>4.243048403707518</v>
      </c>
      <c r="AB46" s="225">
        <f>Quarter!AB51/'quarter real terms (hide)'!$BA46*100</f>
        <v>3.1513903192584967</v>
      </c>
      <c r="AC46" s="225">
        <f>Quarter!AC51/'quarter real terms (hide)'!$BA46*100</f>
        <v>2.6776519052523176</v>
      </c>
      <c r="AD46" s="225">
        <f>Quarter!AD51/'quarter real terms (hide)'!$BA46*100</f>
        <v>3.511843460350155</v>
      </c>
      <c r="AE46" s="225">
        <f>Quarter!AE51/'quarter real terms (hide)'!$BA46*100</f>
        <v>3.5736354273944393</v>
      </c>
      <c r="AF46" s="225">
        <f>Quarter!AF51/'quarter real terms (hide)'!$BA46*100</f>
        <v>3.8002059732234814</v>
      </c>
      <c r="AG46" s="225">
        <f>Quarter!AG51/'quarter real terms (hide)'!$BA46*100</f>
        <v>5.242018537590114</v>
      </c>
      <c r="AH46" s="225">
        <f>Quarter!AH51/'quarter real terms (hide)'!$BA46*100</f>
        <v>6.766220391349126</v>
      </c>
      <c r="AI46" s="225"/>
      <c r="AJ46" s="225">
        <f>Quarter!AI51/'quarter real terms (hide)'!$BA46*100</f>
        <v>0.9474768280123586</v>
      </c>
      <c r="AK46" s="225">
        <f>Quarter!AJ51/'quarter real terms (hide)'!$BA46*100</f>
        <v>0.7631307929969104</v>
      </c>
      <c r="AL46" s="225">
        <f>Quarter!AK51/'quarter real terms (hide)'!$BA46*100</f>
        <v>0.5417095777548919</v>
      </c>
      <c r="AM46" s="225">
        <f>Quarter!AL51/'quarter real terms (hide)'!$BA46*100</f>
        <v>0.5623069001029867</v>
      </c>
      <c r="AN46" s="225">
        <f>Quarter!AM51/'quarter real terms (hide)'!$BA46*100</f>
        <v>0.6333676622039135</v>
      </c>
      <c r="AO46" s="225">
        <f>Quarter!AN51/'quarter real terms (hide)'!$BA46*100</f>
        <v>0.5066941297631308</v>
      </c>
      <c r="AP46" s="225"/>
      <c r="AQ46" s="225">
        <f>Quarter!AP51/'quarter real terms (hide)'!$BA46*100</f>
        <v>0.6055612770339855</v>
      </c>
      <c r="AR46" s="225">
        <f>Quarter!AQ51/'quarter real terms (hide)'!$BA46*100</f>
        <v>0.8805355303810505</v>
      </c>
      <c r="AS46" s="225">
        <f>Quarter!AR51/'quarter real terms (hide)'!$BA46*100</f>
        <v>1.2121524201853762</v>
      </c>
      <c r="AT46" s="225">
        <f>Quarter!AS51/'quarter real terms (hide)'!$BA46*100</f>
        <v>89.4953656024717</v>
      </c>
      <c r="AU46" s="225">
        <f>Quarter!AT51/'quarter real terms (hide)'!$BA46*100</f>
        <v>150.15447991761073</v>
      </c>
      <c r="AV46" s="225">
        <f>Quarter!AU51/'quarter real terms (hide)'!$BA46*100</f>
        <v>0</v>
      </c>
      <c r="AW46" s="225">
        <f>Quarter!AV51/'quarter real terms (hide)'!$BA46*100</f>
        <v>114.62409886714728</v>
      </c>
      <c r="AX46" s="225"/>
      <c r="AY46" s="225"/>
      <c r="AZ46" s="225"/>
      <c r="BA46" s="223">
        <v>97.1</v>
      </c>
    </row>
    <row r="47" spans="1:53" ht="12.75">
      <c r="A47" s="192">
        <v>1998</v>
      </c>
      <c r="B47" s="193" t="s">
        <v>76</v>
      </c>
      <c r="C47" s="225">
        <f>Quarter!C52/'quarter real terms (hide)'!$BA47*100</f>
        <v>2.3021582733812953</v>
      </c>
      <c r="D47" s="225">
        <f>Quarter!D52/'quarter real terms (hide)'!$BA47*100</f>
        <v>1.8396711202466598</v>
      </c>
      <c r="E47" s="225">
        <f>Quarter!E52/'quarter real terms (hide)'!$BA47*100</f>
        <v>1.2949640287769784</v>
      </c>
      <c r="F47" s="225">
        <f>Quarter!F52/'quarter real terms (hide)'!$BA47*100</f>
        <v>1.3771839671120247</v>
      </c>
      <c r="G47" s="225">
        <f>Quarter!G52/'quarter real terms (hide)'!$BA47*100</f>
        <v>1.4696813977389516</v>
      </c>
      <c r="H47" s="225">
        <f>Quarter!H52/'quarter real terms (hide)'!$BA47*100</f>
        <v>2.024665981500514</v>
      </c>
      <c r="I47" s="225">
        <f>Quarter!I52/'quarter real terms (hide)'!$BA47*100</f>
        <v>2.692702980472765</v>
      </c>
      <c r="J47" s="225">
        <f>Quarter!J52/'quarter real terms (hide)'!$BA47*100</f>
        <v>86.84480986639261</v>
      </c>
      <c r="K47" s="225">
        <f>Quarter!K52/'quarter real terms (hide)'!$BA47*100</f>
        <v>80.36998972250771</v>
      </c>
      <c r="L47" s="225">
        <f>Quarter!L52/'quarter real terms (hide)'!$BA47*100</f>
        <v>68.65364850976363</v>
      </c>
      <c r="M47" s="225">
        <f>Quarter!M52/'quarter real terms (hide)'!$BA47*100</f>
        <v>63.72045220966085</v>
      </c>
      <c r="N47" s="225">
        <f>Quarter!N52/'quarter real terms (hide)'!$BA47*100</f>
        <v>77.5950668036999</v>
      </c>
      <c r="O47" s="225">
        <f>Quarter!O52/'quarter real terms (hide)'!$BA47*100</f>
        <v>75.12846865364851</v>
      </c>
      <c r="P47" s="225">
        <f>Quarter!P52/'quarter real terms (hide)'!$BA47*100</f>
        <v>73.6896197327852</v>
      </c>
      <c r="Q47" s="225">
        <f>Quarter!Q52/'quarter real terms (hide)'!$BA47*100</f>
        <v>85.81706063720452</v>
      </c>
      <c r="R47" s="225">
        <f>Quarter!R52/'quarter real terms (hide)'!$BA47*100</f>
        <v>102.87769784172663</v>
      </c>
      <c r="S47" s="225">
        <f>Quarter!S52/'quarter real terms (hide)'!$BA47*100</f>
        <v>148.3042137718397</v>
      </c>
      <c r="T47" s="225">
        <f>Quarter!T52/'quarter real terms (hide)'!$BA47*100</f>
        <v>133.50462487153138</v>
      </c>
      <c r="U47" s="225">
        <f>Quarter!U52/'quarter real terms (hide)'!$BA47*100</f>
        <v>116.85508735868449</v>
      </c>
      <c r="V47" s="225">
        <f>Quarter!V52/'quarter real terms (hide)'!$BA47*100</f>
        <v>120.14388489208633</v>
      </c>
      <c r="W47" s="225">
        <f>Quarter!W52/'quarter real terms (hide)'!$BA47*100</f>
        <v>112.02466598150052</v>
      </c>
      <c r="X47" s="225">
        <f>Quarter!X52/'quarter real terms (hide)'!$BA47*100</f>
        <v>131.96300102774924</v>
      </c>
      <c r="Y47" s="225">
        <f>Quarter!Y52/'quarter real terms (hide)'!$BA47*100</f>
        <v>168.448098663926</v>
      </c>
      <c r="Z47" s="225">
        <f>Quarter!Z52/'quarter real terms (hide)'!$BA47*100</f>
        <v>5.8376156217882835</v>
      </c>
      <c r="AA47" s="225">
        <f>Quarter!AA52/'quarter real terms (hide)'!$BA47*100</f>
        <v>4.409044193216856</v>
      </c>
      <c r="AB47" s="225">
        <f>Quarter!AB52/'quarter real terms (hide)'!$BA47*100</f>
        <v>3.5251798561151086</v>
      </c>
      <c r="AC47" s="225">
        <f>Quarter!AC52/'quarter real terms (hide)'!$BA47*100</f>
        <v>3.144912641315519</v>
      </c>
      <c r="AD47" s="225">
        <f>Quarter!AD52/'quarter real terms (hide)'!$BA47*100</f>
        <v>3.8129496402877696</v>
      </c>
      <c r="AE47" s="225">
        <f>Quarter!AE52/'quarter real terms (hide)'!$BA47*100</f>
        <v>3.884892086330935</v>
      </c>
      <c r="AF47" s="225">
        <f>Quarter!AF52/'quarter real terms (hide)'!$BA47*100</f>
        <v>3.9671120246659815</v>
      </c>
      <c r="AG47" s="225">
        <f>Quarter!AG52/'quarter real terms (hide)'!$BA47*100</f>
        <v>5.498458376156218</v>
      </c>
      <c r="AH47" s="225">
        <f>Quarter!AH52/'quarter real terms (hide)'!$BA47*100</f>
        <v>7.070914696813977</v>
      </c>
      <c r="AI47" s="225"/>
      <c r="AJ47" s="225">
        <f>Quarter!AI52/'quarter real terms (hide)'!$BA47*100</f>
        <v>0.945529290853032</v>
      </c>
      <c r="AK47" s="225">
        <f>Quarter!AJ52/'quarter real terms (hide)'!$BA47*100</f>
        <v>0.774922918807811</v>
      </c>
      <c r="AL47" s="225">
        <f>Quarter!AK52/'quarter real terms (hide)'!$BA47*100</f>
        <v>0.5529290853031861</v>
      </c>
      <c r="AM47" s="225">
        <f>Quarter!AL52/'quarter real terms (hide)'!$BA47*100</f>
        <v>0.5868448098663926</v>
      </c>
      <c r="AN47" s="225">
        <f>Quarter!AM52/'quarter real terms (hide)'!$BA47*100</f>
        <v>0.6649537512846866</v>
      </c>
      <c r="AO47" s="225">
        <f>Quarter!AN52/'quarter real terms (hide)'!$BA47*100</f>
        <v>0.5169578622816033</v>
      </c>
      <c r="AP47" s="225"/>
      <c r="AQ47" s="225">
        <f>Quarter!AP52/'quarter real terms (hide)'!$BA47*100</f>
        <v>0.6217882836587872</v>
      </c>
      <c r="AR47" s="225">
        <f>Quarter!AQ52/'quarter real terms (hide)'!$BA47*100</f>
        <v>0.8848920863309353</v>
      </c>
      <c r="AS47" s="225">
        <f>Quarter!AR52/'quarter real terms (hide)'!$BA47*100</f>
        <v>1.211716341212744</v>
      </c>
      <c r="AT47" s="225">
        <f>Quarter!AS52/'quarter real terms (hide)'!$BA47*100</f>
        <v>89.92805755395685</v>
      </c>
      <c r="AU47" s="225">
        <f>Quarter!AT52/'quarter real terms (hide)'!$BA47*100</f>
        <v>148.40698869475847</v>
      </c>
      <c r="AV47" s="225">
        <f>Quarter!AU52/'quarter real terms (hide)'!$BA47*100</f>
        <v>0</v>
      </c>
      <c r="AW47" s="225">
        <f>Quarter!AV52/'quarter real terms (hide)'!$BA47*100</f>
        <v>111.30524152106887</v>
      </c>
      <c r="AX47" s="225"/>
      <c r="AY47" s="225"/>
      <c r="AZ47" s="225"/>
      <c r="BA47" s="223">
        <v>97.3</v>
      </c>
    </row>
    <row r="48" spans="1:53" ht="12.75">
      <c r="A48" s="192">
        <v>1999</v>
      </c>
      <c r="B48" s="193" t="s">
        <v>23</v>
      </c>
      <c r="C48" s="225">
        <f>Quarter!C53/'quarter real terms (hide)'!$BA48*100</f>
        <v>2.29038854805726</v>
      </c>
      <c r="D48" s="225">
        <f>Quarter!D53/'quarter real terms (hide)'!$BA48*100</f>
        <v>1.7791411042944787</v>
      </c>
      <c r="E48" s="225">
        <f>Quarter!E53/'quarter real terms (hide)'!$BA48*100</f>
        <v>1.2678936605316973</v>
      </c>
      <c r="F48" s="225">
        <f>Quarter!F53/'quarter real terms (hide)'!$BA48*100</f>
        <v>1.3496932515337425</v>
      </c>
      <c r="G48" s="225">
        <f>Quarter!G53/'quarter real terms (hide)'!$BA48*100</f>
        <v>1.543967280163599</v>
      </c>
      <c r="H48" s="225">
        <f>Quarter!H53/'quarter real terms (hide)'!$BA48*100</f>
        <v>2.0143149284253576</v>
      </c>
      <c r="I48" s="225">
        <f>Quarter!I53/'quarter real terms (hide)'!$BA48*100</f>
        <v>2.760736196319019</v>
      </c>
      <c r="J48" s="225">
        <f>Quarter!J53/'quarter real terms (hide)'!$BA48*100</f>
        <v>83.2310838445808</v>
      </c>
      <c r="K48" s="225">
        <f>Quarter!K53/'quarter real terms (hide)'!$BA48*100</f>
        <v>80.98159509202455</v>
      </c>
      <c r="L48" s="225">
        <f>Quarter!L53/'quarter real terms (hide)'!$BA48*100</f>
        <v>67.89366053169735</v>
      </c>
      <c r="M48" s="225">
        <f>Quarter!M53/'quarter real terms (hide)'!$BA48*100</f>
        <v>63.59918200408998</v>
      </c>
      <c r="N48" s="225">
        <f>Quarter!N53/'quarter real terms (hide)'!$BA48*100</f>
        <v>75.76687116564416</v>
      </c>
      <c r="O48" s="225">
        <f>Quarter!O53/'quarter real terms (hide)'!$BA48*100</f>
        <v>74.5398773006135</v>
      </c>
      <c r="P48" s="225">
        <f>Quarter!P53/'quarter real terms (hide)'!$BA48*100</f>
        <v>70.34764826175869</v>
      </c>
      <c r="Q48" s="225">
        <f>Quarter!Q53/'quarter real terms (hide)'!$BA48*100</f>
        <v>82.61758691206545</v>
      </c>
      <c r="R48" s="225">
        <f>Quarter!R53/'quarter real terms (hide)'!$BA48*100</f>
        <v>103.37423312883436</v>
      </c>
      <c r="S48" s="225">
        <f>Quarter!S53/'quarter real terms (hide)'!$BA48*100</f>
        <v>141.1042944785276</v>
      </c>
      <c r="T48" s="225">
        <f>Quarter!T53/'quarter real terms (hide)'!$BA48*100</f>
        <v>127.09611451942739</v>
      </c>
      <c r="U48" s="225">
        <f>Quarter!U53/'quarter real terms (hide)'!$BA48*100</f>
        <v>116.15541922290389</v>
      </c>
      <c r="V48" s="225">
        <f>Quarter!V53/'quarter real terms (hide)'!$BA48*100</f>
        <v>118.5071574642127</v>
      </c>
      <c r="W48" s="225">
        <f>Quarter!W53/'quarter real terms (hide)'!$BA48*100</f>
        <v>108.78323108384458</v>
      </c>
      <c r="X48" s="225">
        <f>Quarter!X53/'quarter real terms (hide)'!$BA48*100</f>
        <v>129.41717791411043</v>
      </c>
      <c r="Y48" s="225">
        <f>Quarter!Y53/'quarter real terms (hide)'!$BA48*100</f>
        <v>168.74233128834356</v>
      </c>
      <c r="Z48" s="225">
        <f>Quarter!Z53/'quarter real terms (hide)'!$BA48*100</f>
        <v>5.56237218813906</v>
      </c>
      <c r="AA48" s="225">
        <f>Quarter!AA53/'quarter real terms (hide)'!$BA48*100</f>
        <v>4.427402862985685</v>
      </c>
      <c r="AB48" s="225">
        <f>Quarter!AB53/'quarter real terms (hide)'!$BA48*100</f>
        <v>3.640081799591002</v>
      </c>
      <c r="AC48" s="225">
        <f>Quarter!AC53/'quarter real terms (hide)'!$BA48*100</f>
        <v>3.394683026584867</v>
      </c>
      <c r="AD48" s="225">
        <f>Quarter!AD53/'quarter real terms (hide)'!$BA48*100</f>
        <v>3.8241308793456037</v>
      </c>
      <c r="AE48" s="225">
        <f>Quarter!AE53/'quarter real terms (hide)'!$BA48*100</f>
        <v>3.9570552147239266</v>
      </c>
      <c r="AF48" s="225">
        <f>Quarter!AF53/'quarter real terms (hide)'!$BA48*100</f>
        <v>3.9570552147239266</v>
      </c>
      <c r="AG48" s="225">
        <f>Quarter!AG53/'quarter real terms (hide)'!$BA48*100</f>
        <v>5.439672801635993</v>
      </c>
      <c r="AH48" s="225">
        <f>Quarter!AH53/'quarter real terms (hide)'!$BA48*100</f>
        <v>7.229038854805727</v>
      </c>
      <c r="AI48" s="225"/>
      <c r="AJ48" s="225">
        <f>Quarter!AI53/'quarter real terms (hide)'!$BA48*100</f>
        <v>0.9049079754601227</v>
      </c>
      <c r="AK48" s="225">
        <f>Quarter!AJ53/'quarter real terms (hide)'!$BA48*100</f>
        <v>0.7576687116564418</v>
      </c>
      <c r="AL48" s="225">
        <f>Quarter!AK53/'quarter real terms (hide)'!$BA48*100</f>
        <v>0.549079754601227</v>
      </c>
      <c r="AM48" s="225">
        <f>Quarter!AL53/'quarter real terms (hide)'!$BA48*100</f>
        <v>0.5899795501022495</v>
      </c>
      <c r="AN48" s="225">
        <f>Quarter!AM53/'quarter real terms (hide)'!$BA48*100</f>
        <v>0.6554192229038855</v>
      </c>
      <c r="AO48" s="225">
        <f>Quarter!AN53/'quarter real terms (hide)'!$BA48*100</f>
        <v>0.5204498977505112</v>
      </c>
      <c r="AP48" s="225"/>
      <c r="AQ48" s="225">
        <f>Quarter!AP53/'quarter real terms (hide)'!$BA48*100</f>
        <v>0.6216768916155418</v>
      </c>
      <c r="AR48" s="225">
        <f>Quarter!AQ53/'quarter real terms (hide)'!$BA48*100</f>
        <v>0.8824130879345603</v>
      </c>
      <c r="AS48" s="225">
        <f>Quarter!AR53/'quarter real terms (hide)'!$BA48*100</f>
        <v>1.203476482617587</v>
      </c>
      <c r="AT48" s="225">
        <f>Quarter!AS53/'quarter real terms (hide)'!$BA48*100</f>
        <v>90.38854805725973</v>
      </c>
      <c r="AU48" s="225">
        <f>Quarter!AT53/'quarter real terms (hide)'!$BA48*100</f>
        <v>145.6032719836401</v>
      </c>
      <c r="AV48" s="225">
        <f>Quarter!AU53/'quarter real terms (hide)'!$BA48*100</f>
        <v>198.36400817995911</v>
      </c>
      <c r="AW48" s="225">
        <f>Quarter!AV53/'quarter real terms (hide)'!$BA48*100</f>
        <v>108.58895705521473</v>
      </c>
      <c r="AX48" s="225"/>
      <c r="AY48" s="225"/>
      <c r="AZ48" s="225"/>
      <c r="BA48" s="223">
        <v>97.8</v>
      </c>
    </row>
    <row r="49" spans="1:53" ht="12.75">
      <c r="A49" s="192">
        <v>1999</v>
      </c>
      <c r="B49" s="193" t="s">
        <v>74</v>
      </c>
      <c r="C49" s="225">
        <f>Quarter!C54/'quarter real terms (hide)'!$BA49*100</f>
        <v>2.125506072874494</v>
      </c>
      <c r="D49" s="225">
        <f>Quarter!D54/'quarter real terms (hide)'!$BA49*100</f>
        <v>1.710526315789474</v>
      </c>
      <c r="E49" s="225">
        <f>Quarter!E54/'quarter real terms (hide)'!$BA49*100</f>
        <v>1.2348178137651822</v>
      </c>
      <c r="F49" s="225">
        <f>Quarter!F54/'quarter real terms (hide)'!$BA49*100</f>
        <v>1.3157894736842106</v>
      </c>
      <c r="G49" s="225">
        <f>Quarter!G54/'quarter real terms (hide)'!$BA49*100</f>
        <v>1.52834008097166</v>
      </c>
      <c r="H49" s="225">
        <f>Quarter!H54/'quarter real terms (hide)'!$BA49*100</f>
        <v>1.9433198380566803</v>
      </c>
      <c r="I49" s="225">
        <f>Quarter!I54/'quarter real terms (hide)'!$BA49*100</f>
        <v>2.7226720647773277</v>
      </c>
      <c r="J49" s="225">
        <f>Quarter!J54/'quarter real terms (hide)'!$BA49*100</f>
        <v>92.3076923076923</v>
      </c>
      <c r="K49" s="225">
        <f>Quarter!K54/'quarter real terms (hide)'!$BA49*100</f>
        <v>90.87044534412956</v>
      </c>
      <c r="L49" s="225">
        <f>Quarter!L54/'quarter real terms (hide)'!$BA49*100</f>
        <v>79.45344129554655</v>
      </c>
      <c r="M49" s="225">
        <f>Quarter!M54/'quarter real terms (hide)'!$BA49*100</f>
        <v>77.42914979757086</v>
      </c>
      <c r="N49" s="225">
        <f>Quarter!N54/'quarter real terms (hide)'!$BA49*100</f>
        <v>83.19838056680162</v>
      </c>
      <c r="O49" s="225">
        <f>Quarter!O54/'quarter real terms (hide)'!$BA49*100</f>
        <v>85.12145748987854</v>
      </c>
      <c r="P49" s="225">
        <f>Quarter!P54/'quarter real terms (hide)'!$BA49*100</f>
        <v>82.02125506072875</v>
      </c>
      <c r="Q49" s="225">
        <f>Quarter!Q54/'quarter real terms (hide)'!$BA49*100</f>
        <v>92.10526315789474</v>
      </c>
      <c r="R49" s="225">
        <f>Quarter!R54/'quarter real terms (hide)'!$BA49*100</f>
        <v>112.34817813765183</v>
      </c>
      <c r="S49" s="225">
        <f>Quarter!S54/'quarter real terms (hide)'!$BA49*100</f>
        <v>144.02834008097167</v>
      </c>
      <c r="T49" s="225">
        <f>Quarter!T54/'quarter real terms (hide)'!$BA49*100</f>
        <v>135.5263157894737</v>
      </c>
      <c r="U49" s="225">
        <f>Quarter!U54/'quarter real terms (hide)'!$BA49*100</f>
        <v>126.82186234817814</v>
      </c>
      <c r="V49" s="225">
        <f>Quarter!V54/'quarter real terms (hide)'!$BA49*100</f>
        <v>128.5425101214575</v>
      </c>
      <c r="W49" s="225">
        <f>Quarter!W54/'quarter real terms (hide)'!$BA49*100</f>
        <v>117.33805668016196</v>
      </c>
      <c r="X49" s="225">
        <f>Quarter!X54/'quarter real terms (hide)'!$BA49*100</f>
        <v>137.27732793522267</v>
      </c>
      <c r="Y49" s="225">
        <f>Quarter!Y54/'quarter real terms (hide)'!$BA49*100</f>
        <v>163.99797570850203</v>
      </c>
      <c r="Z49" s="225">
        <f>Quarter!Z54/'quarter real terms (hide)'!$BA49*100</f>
        <v>5.4757085020242915</v>
      </c>
      <c r="AA49" s="225">
        <f>Quarter!AA54/'quarter real terms (hide)'!$BA49*100</f>
        <v>4.190283400809716</v>
      </c>
      <c r="AB49" s="225">
        <f>Quarter!AB54/'quarter real terms (hide)'!$BA49*100</f>
        <v>3.076923076923077</v>
      </c>
      <c r="AC49" s="225">
        <f>Quarter!AC54/'quarter real terms (hide)'!$BA49*100</f>
        <v>2.591093117408907</v>
      </c>
      <c r="AD49" s="225">
        <f>Quarter!AD54/'quarter real terms (hide)'!$BA49*100</f>
        <v>3.4514170040485834</v>
      </c>
      <c r="AE49" s="225">
        <f>Quarter!AE54/'quarter real terms (hide)'!$BA49*100</f>
        <v>3.4919028340080973</v>
      </c>
      <c r="AF49" s="225">
        <f>Quarter!AF54/'quarter real terms (hide)'!$BA49*100</f>
        <v>3.765182186234818</v>
      </c>
      <c r="AG49" s="225">
        <f>Quarter!AG54/'quarter real terms (hide)'!$BA49*100</f>
        <v>5.172064777327936</v>
      </c>
      <c r="AH49" s="225">
        <f>Quarter!AH54/'quarter real terms (hide)'!$BA49*100</f>
        <v>6.712550607287449</v>
      </c>
      <c r="AI49" s="225"/>
      <c r="AJ49" s="225">
        <f>Quarter!AI54/'quarter real terms (hide)'!$BA49*100</f>
        <v>0.9119433198380567</v>
      </c>
      <c r="AK49" s="225">
        <f>Quarter!AJ54/'quarter real terms (hide)'!$BA49*100</f>
        <v>0.7398785425101214</v>
      </c>
      <c r="AL49" s="225">
        <f>Quarter!AK54/'quarter real terms (hide)'!$BA49*100</f>
        <v>0.5222672064777328</v>
      </c>
      <c r="AM49" s="225">
        <f>Quarter!AL54/'quarter real terms (hide)'!$BA49*100</f>
        <v>0.5536437246963564</v>
      </c>
      <c r="AN49" s="225">
        <f>Quarter!AM54/'quarter real terms (hide)'!$BA49*100</f>
        <v>0.6204453441295547</v>
      </c>
      <c r="AO49" s="225">
        <f>Quarter!AN54/'quarter real terms (hide)'!$BA49*100</f>
        <v>0.4898785425101215</v>
      </c>
      <c r="AP49" s="225"/>
      <c r="AQ49" s="225">
        <f>Quarter!AP54/'quarter real terms (hide)'!$BA49*100</f>
        <v>0.6174089068825911</v>
      </c>
      <c r="AR49" s="225">
        <f>Quarter!AQ54/'quarter real terms (hide)'!$BA49*100</f>
        <v>0.8633603238866397</v>
      </c>
      <c r="AS49" s="225">
        <f>Quarter!AR54/'quarter real terms (hide)'!$BA49*100</f>
        <v>1.1558704453441295</v>
      </c>
      <c r="AT49" s="225">
        <f>Quarter!AS54/'quarter real terms (hide)'!$BA49*100</f>
        <v>96.44736842105263</v>
      </c>
      <c r="AU49" s="225">
        <f>Quarter!AT54/'quarter real terms (hide)'!$BA49*100</f>
        <v>143.0263157894737</v>
      </c>
      <c r="AV49" s="225">
        <f>Quarter!AU54/'quarter real terms (hide)'!$BA49*100</f>
        <v>177.53036437246965</v>
      </c>
      <c r="AW49" s="225">
        <f>Quarter!AV54/'quarter real terms (hide)'!$BA49*100</f>
        <v>104.7165991902834</v>
      </c>
      <c r="AX49" s="225"/>
      <c r="AY49" s="225"/>
      <c r="AZ49" s="225"/>
      <c r="BA49" s="223">
        <v>98.8</v>
      </c>
    </row>
    <row r="50" spans="1:53" ht="12.75">
      <c r="A50" s="192">
        <v>1999</v>
      </c>
      <c r="B50" s="193" t="s">
        <v>75</v>
      </c>
      <c r="C50" s="225">
        <f>Quarter!C55/'quarter real terms (hide)'!$BA50*100</f>
        <v>2.1493440968718467</v>
      </c>
      <c r="D50" s="225">
        <f>Quarter!D55/'quarter real terms (hide)'!$BA50*100</f>
        <v>1.6548940464177597</v>
      </c>
      <c r="E50" s="225">
        <f>Quarter!E55/'quarter real terms (hide)'!$BA50*100</f>
        <v>1.311806256306761</v>
      </c>
      <c r="F50" s="225">
        <f>Quarter!F55/'quarter real terms (hide)'!$BA50*100</f>
        <v>1.3753784056508578</v>
      </c>
      <c r="G50" s="225">
        <f>Quarter!G55/'quarter real terms (hide)'!$BA50*100</f>
        <v>1.4833501513622604</v>
      </c>
      <c r="H50" s="225">
        <f>Quarter!H55/'quarter real terms (hide)'!$BA50*100</f>
        <v>1.8365287588294654</v>
      </c>
      <c r="I50" s="225">
        <f>Quarter!I55/'quarter real terms (hide)'!$BA50*100</f>
        <v>2.7598385469223006</v>
      </c>
      <c r="J50" s="225">
        <f>Quarter!J55/'quarter real terms (hide)'!$BA50*100</f>
        <v>105.44904137235116</v>
      </c>
      <c r="K50" s="225">
        <f>Quarter!K55/'quarter real terms (hide)'!$BA50*100</f>
        <v>101.2108980827447</v>
      </c>
      <c r="L50" s="225">
        <f>Quarter!L55/'quarter real terms (hide)'!$BA50*100</f>
        <v>89.40464177598385</v>
      </c>
      <c r="M50" s="225">
        <f>Quarter!M55/'quarter real terms (hide)'!$BA50*100</f>
        <v>83.14833501513623</v>
      </c>
      <c r="N50" s="225">
        <f>Quarter!N55/'quarter real terms (hide)'!$BA50*100</f>
        <v>100.60544904137237</v>
      </c>
      <c r="O50" s="225">
        <f>Quarter!O55/'quarter real terms (hide)'!$BA50*100</f>
        <v>95.66094853683148</v>
      </c>
      <c r="P50" s="225">
        <f>Quarter!P55/'quarter real terms (hide)'!$BA50*100</f>
        <v>86.0050454086781</v>
      </c>
      <c r="Q50" s="225">
        <f>Quarter!Q55/'quarter real terms (hide)'!$BA50*100</f>
        <v>106.85973763874874</v>
      </c>
      <c r="R50" s="225">
        <f>Quarter!R55/'quarter real terms (hide)'!$BA50*100</f>
        <v>132.61049445005045</v>
      </c>
      <c r="S50" s="225">
        <f>Quarter!S55/'quarter real terms (hide)'!$BA50*100</f>
        <v>156.7103935418769</v>
      </c>
      <c r="T50" s="225">
        <f>Quarter!T55/'quarter real terms (hide)'!$BA50*100</f>
        <v>150.050454086781</v>
      </c>
      <c r="U50" s="225">
        <f>Quarter!U55/'quarter real terms (hide)'!$BA50*100</f>
        <v>141.77598385469224</v>
      </c>
      <c r="V50" s="225">
        <f>Quarter!V55/'quarter real terms (hide)'!$BA50*100</f>
        <v>143.28960645812313</v>
      </c>
      <c r="W50" s="225">
        <f>Quarter!W55/'quarter real terms (hide)'!$BA50*100</f>
        <v>122.2401614530777</v>
      </c>
      <c r="X50" s="225">
        <f>Quarter!X55/'quarter real terms (hide)'!$BA50*100</f>
        <v>151.14026236125127</v>
      </c>
      <c r="Y50" s="225">
        <f>Quarter!Y55/'quarter real terms (hide)'!$BA50*100</f>
        <v>178.95055499495462</v>
      </c>
      <c r="Z50" s="225">
        <f>Quarter!Z55/'quarter real terms (hide)'!$BA50*100</f>
        <v>5.348133198789102</v>
      </c>
      <c r="AA50" s="225">
        <f>Quarter!AA55/'quarter real terms (hide)'!$BA50*100</f>
        <v>4.177598385469223</v>
      </c>
      <c r="AB50" s="225">
        <f>Quarter!AB55/'quarter real terms (hide)'!$BA50*100</f>
        <v>3.218970736629667</v>
      </c>
      <c r="AC50" s="225">
        <f>Quarter!AC55/'quarter real terms (hide)'!$BA50*100</f>
        <v>2.8960645812310797</v>
      </c>
      <c r="AD50" s="225">
        <f>Quarter!AD55/'quarter real terms (hide)'!$BA50*100</f>
        <v>3.4611503531786076</v>
      </c>
      <c r="AE50" s="225">
        <f>Quarter!AE55/'quarter real terms (hide)'!$BA50*100</f>
        <v>3.5822401614530777</v>
      </c>
      <c r="AF50" s="225">
        <f>Quarter!AF55/'quarter real terms (hide)'!$BA50*100</f>
        <v>3.733602421796166</v>
      </c>
      <c r="AG50" s="225">
        <f>Quarter!AG55/'quarter real terms (hide)'!$BA50*100</f>
        <v>5.045408678102927</v>
      </c>
      <c r="AH50" s="225">
        <f>Quarter!AH55/'quarter real terms (hide)'!$BA50*100</f>
        <v>6.6296670030272455</v>
      </c>
      <c r="AI50" s="225"/>
      <c r="AJ50" s="225">
        <f>Quarter!AI55/'quarter real terms (hide)'!$BA50*100</f>
        <v>0.8920282542885973</v>
      </c>
      <c r="AK50" s="225">
        <f>Quarter!AJ55/'quarter real terms (hide)'!$BA50*100</f>
        <v>0.722502522704339</v>
      </c>
      <c r="AL50" s="225">
        <f>Quarter!AK55/'quarter real terms (hide)'!$BA50*100</f>
        <v>0.5055499495459133</v>
      </c>
      <c r="AM50" s="225">
        <f>Quarter!AL55/'quarter real terms (hide)'!$BA50*100</f>
        <v>0.5247225025227044</v>
      </c>
      <c r="AN50" s="225">
        <f>Quarter!AM55/'quarter real terms (hide)'!$BA50*100</f>
        <v>0.5731584258324924</v>
      </c>
      <c r="AO50" s="225">
        <f>Quarter!AN55/'quarter real terms (hide)'!$BA50*100</f>
        <v>0.4873864783047427</v>
      </c>
      <c r="AP50" s="225"/>
      <c r="AQ50" s="225">
        <f>Quarter!AP55/'quarter real terms (hide)'!$BA50*100</f>
        <v>0.6024217961654894</v>
      </c>
      <c r="AR50" s="225">
        <f>Quarter!AQ55/'quarter real terms (hide)'!$BA50*100</f>
        <v>0.8647830474268416</v>
      </c>
      <c r="AS50" s="225">
        <f>Quarter!AR55/'quarter real terms (hide)'!$BA50*100</f>
        <v>1.2088799192734612</v>
      </c>
      <c r="AT50" s="225">
        <f>Quarter!AS55/'quarter real terms (hide)'!$BA50*100</f>
        <v>113.9253279515641</v>
      </c>
      <c r="AU50" s="225">
        <f>Quarter!AT55/'quarter real terms (hide)'!$BA50*100</f>
        <v>145.0050454086781</v>
      </c>
      <c r="AV50" s="225">
        <f>Quarter!AU55/'quarter real terms (hide)'!$BA50*100</f>
        <v>182.5428859737639</v>
      </c>
      <c r="AW50" s="225">
        <f>Quarter!AV55/'quarter real terms (hide)'!$BA50*100</f>
        <v>100.07063572149345</v>
      </c>
      <c r="AX50" s="225"/>
      <c r="AY50" s="225"/>
      <c r="AZ50" s="225"/>
      <c r="BA50" s="223">
        <v>99.1</v>
      </c>
    </row>
    <row r="51" spans="1:53" ht="12.75">
      <c r="A51" s="192">
        <v>1999</v>
      </c>
      <c r="B51" s="193" t="s">
        <v>26</v>
      </c>
      <c r="C51" s="225">
        <f>Quarter!C56/'quarter real terms (hide)'!$BA51*100</f>
        <v>2.141414141414142</v>
      </c>
      <c r="D51" s="225">
        <f>Quarter!D56/'quarter real terms (hide)'!$BA51*100</f>
        <v>1.707070707070707</v>
      </c>
      <c r="E51" s="225">
        <f>Quarter!E56/'quarter real terms (hide)'!$BA51*100</f>
        <v>1.1919191919191918</v>
      </c>
      <c r="F51" s="225">
        <f>Quarter!F56/'quarter real terms (hide)'!$BA51*100</f>
        <v>1.2727272727272727</v>
      </c>
      <c r="G51" s="225">
        <f>Quarter!G56/'quarter real terms (hide)'!$BA51*100</f>
        <v>1.525252525252525</v>
      </c>
      <c r="H51" s="225">
        <f>Quarter!H56/'quarter real terms (hide)'!$BA51*100</f>
        <v>1.909090909090909</v>
      </c>
      <c r="I51" s="225">
        <f>Quarter!I56/'quarter real terms (hide)'!$BA51*100</f>
        <v>2.7272727272727275</v>
      </c>
      <c r="J51" s="225">
        <f>Quarter!J56/'quarter real terms (hide)'!$BA51*100</f>
        <v>118.48484848484848</v>
      </c>
      <c r="K51" s="225">
        <f>Quarter!K56/'quarter real terms (hide)'!$BA51*100</f>
        <v>102.22222222222221</v>
      </c>
      <c r="L51" s="225">
        <f>Quarter!L56/'quarter real terms (hide)'!$BA51*100</f>
        <v>112.62626262626263</v>
      </c>
      <c r="M51" s="225">
        <f>Quarter!M56/'quarter real terms (hide)'!$BA51*100</f>
        <v>111.01010101010102</v>
      </c>
      <c r="N51" s="225">
        <f>Quarter!N56/'quarter real terms (hide)'!$BA51*100</f>
        <v>115.55555555555557</v>
      </c>
      <c r="O51" s="225">
        <f>Quarter!O56/'quarter real terms (hide)'!$BA51*100</f>
        <v>109.7979797979798</v>
      </c>
      <c r="P51" s="225">
        <f>Quarter!P56/'quarter real terms (hide)'!$BA51*100</f>
        <v>93.53535353535352</v>
      </c>
      <c r="Q51" s="225">
        <f>Quarter!Q56/'quarter real terms (hide)'!$BA51*100</f>
        <v>118.18181818181819</v>
      </c>
      <c r="R51" s="225">
        <f>Quarter!R56/'quarter real terms (hide)'!$BA51*100</f>
        <v>140.4040404040404</v>
      </c>
      <c r="S51" s="225">
        <f>Quarter!S56/'quarter real terms (hide)'!$BA51*100</f>
        <v>188.1818181818182</v>
      </c>
      <c r="T51" s="225">
        <f>Quarter!T56/'quarter real terms (hide)'!$BA51*100</f>
        <v>176.26262626262624</v>
      </c>
      <c r="U51" s="225">
        <f>Quarter!U56/'quarter real terms (hide)'!$BA51*100</f>
        <v>162.72727272727272</v>
      </c>
      <c r="V51" s="225">
        <f>Quarter!V56/'quarter real terms (hide)'!$BA51*100</f>
        <v>165.25252525252526</v>
      </c>
      <c r="W51" s="225">
        <f>Quarter!W56/'quarter real terms (hide)'!$BA51*100</f>
        <v>151.1818181818182</v>
      </c>
      <c r="X51" s="225">
        <f>Quarter!X56/'quarter real terms (hide)'!$BA51*100</f>
        <v>178.16161616161617</v>
      </c>
      <c r="Y51" s="225">
        <f>Quarter!Y56/'quarter real terms (hide)'!$BA51*100</f>
        <v>201.72727272727275</v>
      </c>
      <c r="Z51" s="225">
        <f>Quarter!Z56/'quarter real terms (hide)'!$BA51*100</f>
        <v>5.373737373737375</v>
      </c>
      <c r="AA51" s="225">
        <f>Quarter!AA56/'quarter real terms (hide)'!$BA51*100</f>
        <v>4.191919191919193</v>
      </c>
      <c r="AB51" s="225">
        <f>Quarter!AB56/'quarter real terms (hide)'!$BA51*100</f>
        <v>3.3434343434343434</v>
      </c>
      <c r="AC51" s="225">
        <f>Quarter!AC56/'quarter real terms (hide)'!$BA51*100</f>
        <v>2.95959595959596</v>
      </c>
      <c r="AD51" s="225">
        <f>Quarter!AD56/'quarter real terms (hide)'!$BA51*100</f>
        <v>3.646464646464646</v>
      </c>
      <c r="AE51" s="225">
        <f>Quarter!AE56/'quarter real terms (hide)'!$BA51*100</f>
        <v>3.676767676767677</v>
      </c>
      <c r="AF51" s="225">
        <f>Quarter!AF56/'quarter real terms (hide)'!$BA51*100</f>
        <v>3.7979797979797976</v>
      </c>
      <c r="AG51" s="225">
        <f>Quarter!AG56/'quarter real terms (hide)'!$BA51*100</f>
        <v>5.05050505050505</v>
      </c>
      <c r="AH51" s="225">
        <f>Quarter!AH56/'quarter real terms (hide)'!$BA51*100</f>
        <v>6.94949494949495</v>
      </c>
      <c r="AI51" s="225"/>
      <c r="AJ51" s="225">
        <f>Quarter!AI56/'quarter real terms (hide)'!$BA51*100</f>
        <v>0.8767676767676768</v>
      </c>
      <c r="AK51" s="225">
        <f>Quarter!AJ56/'quarter real terms (hide)'!$BA51*100</f>
        <v>0.7333333333333333</v>
      </c>
      <c r="AL51" s="225">
        <f>Quarter!AK56/'quarter real terms (hide)'!$BA51*100</f>
        <v>0.502020202020202</v>
      </c>
      <c r="AM51" s="225">
        <f>Quarter!AL56/'quarter real terms (hide)'!$BA51*100</f>
        <v>0.5363636363636364</v>
      </c>
      <c r="AN51" s="225">
        <f>Quarter!AM56/'quarter real terms (hide)'!$BA51*100</f>
        <v>0.601010101010101</v>
      </c>
      <c r="AO51" s="225">
        <f>Quarter!AN56/'quarter real terms (hide)'!$BA51*100</f>
        <v>0.4787878787878788</v>
      </c>
      <c r="AP51" s="225"/>
      <c r="AQ51" s="225">
        <f>Quarter!AP56/'quarter real terms (hide)'!$BA51*100</f>
        <v>0.611111111111111</v>
      </c>
      <c r="AR51" s="225">
        <f>Quarter!AQ56/'quarter real terms (hide)'!$BA51*100</f>
        <v>0.8474747474747475</v>
      </c>
      <c r="AS51" s="225">
        <f>Quarter!AR56/'quarter real terms (hide)'!$BA51*100</f>
        <v>1.1717171717171717</v>
      </c>
      <c r="AT51" s="225">
        <f>Quarter!AS56/'quarter real terms (hide)'!$BA51*100</f>
        <v>122.82828282828282</v>
      </c>
      <c r="AU51" s="225">
        <f>Quarter!AT56/'quarter real terms (hide)'!$BA51*100</f>
        <v>153.1313131313131</v>
      </c>
      <c r="AV51" s="225">
        <f>Quarter!AU56/'quarter real terms (hide)'!$BA51*100</f>
        <v>212.82828282828282</v>
      </c>
      <c r="AW51" s="225">
        <f>Quarter!AV56/'quarter real terms (hide)'!$BA51*100</f>
        <v>95.65656565656566</v>
      </c>
      <c r="AX51" s="225"/>
      <c r="AY51" s="225"/>
      <c r="AZ51" s="225"/>
      <c r="BA51" s="223">
        <v>99</v>
      </c>
    </row>
    <row r="52" spans="1:53" ht="12.75">
      <c r="A52" s="192">
        <v>2000</v>
      </c>
      <c r="B52" s="193" t="s">
        <v>80</v>
      </c>
      <c r="C52" s="225">
        <f>Quarter!C57/'quarter real terms (hide)'!$BA52*100</f>
        <v>2.080402010050251</v>
      </c>
      <c r="D52" s="225">
        <f>Quarter!D57/'quarter real terms (hide)'!$BA52*100</f>
        <v>1.6482412060301506</v>
      </c>
      <c r="E52" s="225">
        <f>Quarter!E57/'quarter real terms (hide)'!$BA52*100</f>
        <v>1.256281407035176</v>
      </c>
      <c r="F52" s="225">
        <f>Quarter!F57/'quarter real terms (hide)'!$BA52*100</f>
        <v>1.3266331658291457</v>
      </c>
      <c r="G52" s="225">
        <f>Quarter!G57/'quarter real terms (hide)'!$BA52*100</f>
        <v>1.507537688442211</v>
      </c>
      <c r="H52" s="225">
        <f>Quarter!H57/'quarter real terms (hide)'!$BA52*100</f>
        <v>1.9195979899497486</v>
      </c>
      <c r="I52" s="225">
        <f>Quarter!I57/'quarter real terms (hide)'!$BA52*100</f>
        <v>2.7236180904522613</v>
      </c>
      <c r="J52" s="225">
        <f>Quarter!J57/'quarter real terms (hide)'!$BA52*100</f>
        <v>125.7286432160804</v>
      </c>
      <c r="K52" s="225">
        <f>Quarter!K57/'quarter real terms (hide)'!$BA52*100</f>
        <v>121.20603015075378</v>
      </c>
      <c r="L52" s="225">
        <f>Quarter!L57/'quarter real terms (hide)'!$BA52*100</f>
        <v>112.46231155778894</v>
      </c>
      <c r="M52" s="225">
        <f>Quarter!M57/'quarter real terms (hide)'!$BA52*100</f>
        <v>109.44723618090453</v>
      </c>
      <c r="N52" s="225">
        <f>Quarter!N57/'quarter real terms (hide)'!$BA52*100</f>
        <v>118.29145728643215</v>
      </c>
      <c r="O52" s="225">
        <f>Quarter!O57/'quarter real terms (hide)'!$BA52*100</f>
        <v>117.28643216080403</v>
      </c>
      <c r="P52" s="225">
        <f>Quarter!P57/'quarter real terms (hide)'!$BA52*100</f>
        <v>87.33668341708544</v>
      </c>
      <c r="Q52" s="225">
        <f>Quarter!Q57/'quarter real terms (hide)'!$BA52*100</f>
        <v>123.11557788944722</v>
      </c>
      <c r="R52" s="225">
        <f>Quarter!R57/'quarter real terms (hide)'!$BA52*100</f>
        <v>144.82412060301505</v>
      </c>
      <c r="S52" s="225">
        <f>Quarter!S57/'quarter real terms (hide)'!$BA52*100</f>
        <v>198.39195979899498</v>
      </c>
      <c r="T52" s="225">
        <f>Quarter!T57/'quarter real terms (hide)'!$BA52*100</f>
        <v>195.27638190954775</v>
      </c>
      <c r="U52" s="225">
        <f>Quarter!U57/'quarter real terms (hide)'!$BA52*100</f>
        <v>178.09045226130652</v>
      </c>
      <c r="V52" s="225">
        <f>Quarter!V57/'quarter real terms (hide)'!$BA52*100</f>
        <v>181.10552763819095</v>
      </c>
      <c r="W52" s="225">
        <f>Quarter!W57/'quarter real terms (hide)'!$BA52*100</f>
        <v>153.56783919597993</v>
      </c>
      <c r="X52" s="225">
        <f>Quarter!X57/'quarter real terms (hide)'!$BA52*100</f>
        <v>196.78391959798995</v>
      </c>
      <c r="Y52" s="225">
        <f>Quarter!Y57/'quarter real terms (hide)'!$BA52*100</f>
        <v>220.2010050251256</v>
      </c>
      <c r="Z52" s="225">
        <f>Quarter!Z57/'quarter real terms (hide)'!$BA52*100</f>
        <v>5.57788944723618</v>
      </c>
      <c r="AA52" s="225">
        <f>Quarter!AA57/'quarter real terms (hide)'!$BA52*100</f>
        <v>4.251256281407036</v>
      </c>
      <c r="AB52" s="225">
        <f>Quarter!AB57/'quarter real terms (hide)'!$BA52*100</f>
        <v>3.4673366834170856</v>
      </c>
      <c r="AC52" s="225">
        <f>Quarter!AC57/'quarter real terms (hide)'!$BA52*100</f>
        <v>3.155778894472362</v>
      </c>
      <c r="AD52" s="225">
        <f>Quarter!AD57/'quarter real terms (hide)'!$BA52*100</f>
        <v>3.708542713567839</v>
      </c>
      <c r="AE52" s="225">
        <f>Quarter!AE57/'quarter real terms (hide)'!$BA52*100</f>
        <v>3.7889447236180906</v>
      </c>
      <c r="AF52" s="225">
        <f>Quarter!AF57/'quarter real terms (hide)'!$BA52*100</f>
        <v>3.7788944723618085</v>
      </c>
      <c r="AG52" s="225">
        <f>Quarter!AG57/'quarter real terms (hide)'!$BA52*100</f>
        <v>5.0954773869346734</v>
      </c>
      <c r="AH52" s="225">
        <f>Quarter!AH57/'quarter real terms (hide)'!$BA52*100</f>
        <v>7.356783919597991</v>
      </c>
      <c r="AI52" s="225"/>
      <c r="AJ52" s="225">
        <f>Quarter!AI57/'quarter real terms (hide)'!$BA52*100</f>
        <v>0.9075376884422112</v>
      </c>
      <c r="AK52" s="225">
        <f>Quarter!AJ57/'quarter real terms (hide)'!$BA52*100</f>
        <v>0.7316582914572864</v>
      </c>
      <c r="AL52" s="225">
        <f>Quarter!AK57/'quarter real terms (hide)'!$BA52*100</f>
        <v>0.5145728643216081</v>
      </c>
      <c r="AM52" s="225">
        <f>Quarter!AL57/'quarter real terms (hide)'!$BA52*100</f>
        <v>0.5587939698492462</v>
      </c>
      <c r="AN52" s="225">
        <f>Quarter!AM57/'quarter real terms (hide)'!$BA52*100</f>
        <v>0.6231155778894473</v>
      </c>
      <c r="AO52" s="225">
        <f>Quarter!AN57/'quarter real terms (hide)'!$BA52*100</f>
        <v>0.48844221105527635</v>
      </c>
      <c r="AP52" s="225"/>
      <c r="AQ52" s="225">
        <f>Quarter!AP57/'quarter real terms (hide)'!$BA52*100</f>
        <v>0.6020100502512562</v>
      </c>
      <c r="AR52" s="225">
        <f>Quarter!AQ57/'quarter real terms (hide)'!$BA52*100</f>
        <v>0.8351758793969849</v>
      </c>
      <c r="AS52" s="225">
        <f>Quarter!AR57/'quarter real terms (hide)'!$BA52*100</f>
        <v>1.198994974874372</v>
      </c>
      <c r="AT52" s="225">
        <f>Quarter!AS57/'quarter real terms (hide)'!$BA52*100</f>
        <v>133.4673366834171</v>
      </c>
      <c r="AU52" s="225">
        <f>Quarter!AT57/'quarter real terms (hide)'!$BA52*100</f>
        <v>171.85929648241205</v>
      </c>
      <c r="AV52" s="225">
        <f>Quarter!AU57/'quarter real terms (hide)'!$BA52*100</f>
        <v>244.321608040201</v>
      </c>
      <c r="AW52" s="225">
        <f>Quarter!AV57/'quarter real terms (hide)'!$BA52*100</f>
        <v>99.09547738693468</v>
      </c>
      <c r="AX52" s="225"/>
      <c r="AY52" s="225"/>
      <c r="AZ52" s="225"/>
      <c r="BA52" s="223">
        <v>99.5</v>
      </c>
    </row>
    <row r="53" spans="1:53" ht="12.75">
      <c r="A53" s="192">
        <v>2000</v>
      </c>
      <c r="B53" s="193" t="s">
        <v>74</v>
      </c>
      <c r="C53" s="225">
        <f>Quarter!C58/'quarter real terms (hide)'!$BA53*100</f>
        <v>2.1042084168336674</v>
      </c>
      <c r="D53" s="225">
        <f>Quarter!D58/'quarter real terms (hide)'!$BA53*100</f>
        <v>1.6432865731462927</v>
      </c>
      <c r="E53" s="225">
        <f>Quarter!E58/'quarter real terms (hide)'!$BA53*100</f>
        <v>1.2124248496993988</v>
      </c>
      <c r="F53" s="225">
        <f>Quarter!F58/'quarter real terms (hide)'!$BA53*100</f>
        <v>1.282565130260521</v>
      </c>
      <c r="G53" s="225">
        <f>Quarter!G58/'quarter real terms (hide)'!$BA53*100</f>
        <v>1.4328657314629258</v>
      </c>
      <c r="H53" s="225">
        <f>Quarter!H58/'quarter real terms (hide)'!$BA53*100</f>
        <v>1.8336673346693386</v>
      </c>
      <c r="I53" s="225">
        <f>Quarter!I58/'quarter real terms (hide)'!$BA53*100</f>
        <v>2.6953907815631264</v>
      </c>
      <c r="J53" s="225">
        <f>Quarter!J58/'quarter real terms (hide)'!$BA53*100</f>
        <v>133.16633266533066</v>
      </c>
      <c r="K53" s="225">
        <f>Quarter!K58/'quarter real terms (hide)'!$BA53*100</f>
        <v>125.15030060120242</v>
      </c>
      <c r="L53" s="225">
        <f>Quarter!L58/'quarter real terms (hide)'!$BA53*100</f>
        <v>119.2384769539078</v>
      </c>
      <c r="M53" s="225">
        <f>Quarter!M58/'quarter real terms (hide)'!$BA53*100</f>
        <v>119.2384769539078</v>
      </c>
      <c r="N53" s="225">
        <f>Quarter!N58/'quarter real terms (hide)'!$BA53*100</f>
        <v>119.2384769539078</v>
      </c>
      <c r="O53" s="225">
        <f>Quarter!O58/'quarter real terms (hide)'!$BA53*100</f>
        <v>123.14629258517036</v>
      </c>
      <c r="P53" s="225">
        <f>Quarter!P58/'quarter real terms (hide)'!$BA53*100</f>
        <v>100.3006012024048</v>
      </c>
      <c r="Q53" s="225">
        <f>Quarter!Q58/'quarter real terms (hide)'!$BA53*100</f>
        <v>129.25851703406815</v>
      </c>
      <c r="R53" s="225">
        <f>Quarter!R58/'quarter real terms (hide)'!$BA53*100</f>
        <v>153.10621242484973</v>
      </c>
      <c r="S53" s="225">
        <f>Quarter!S58/'quarter real terms (hide)'!$BA53*100</f>
        <v>201.40280561122245</v>
      </c>
      <c r="T53" s="225">
        <f>Quarter!T58/'quarter real terms (hide)'!$BA53*100</f>
        <v>195.29058116232466</v>
      </c>
      <c r="U53" s="225">
        <f>Quarter!U58/'quarter real terms (hide)'!$BA53*100</f>
        <v>181.16232464929863</v>
      </c>
      <c r="V53" s="225">
        <f>Quarter!V58/'quarter real terms (hide)'!$BA53*100</f>
        <v>183.7675350701403</v>
      </c>
      <c r="W53" s="225">
        <f>Quarter!W58/'quarter real terms (hide)'!$BA53*100</f>
        <v>164.12825651302606</v>
      </c>
      <c r="X53" s="225">
        <f>Quarter!X58/'quarter real terms (hide)'!$BA53*100</f>
        <v>199.59919839679358</v>
      </c>
      <c r="Y53" s="225">
        <f>Quarter!Y58/'quarter real terms (hide)'!$BA53*100</f>
        <v>222.54509018036072</v>
      </c>
      <c r="Z53" s="225">
        <f>Quarter!Z58/'quarter real terms (hide)'!$BA53*100</f>
        <v>5.32064128256513</v>
      </c>
      <c r="AA53" s="225">
        <f>Quarter!AA58/'quarter real terms (hide)'!$BA53*100</f>
        <v>4.078156312625251</v>
      </c>
      <c r="AB53" s="225">
        <f>Quarter!AB58/'quarter real terms (hide)'!$BA53*100</f>
        <v>2.995991983967936</v>
      </c>
      <c r="AC53" s="225">
        <f>Quarter!AC58/'quarter real terms (hide)'!$BA53*100</f>
        <v>2.5450901803607215</v>
      </c>
      <c r="AD53" s="225">
        <f>Quarter!AD58/'quarter real terms (hide)'!$BA53*100</f>
        <v>3.336673346693387</v>
      </c>
      <c r="AE53" s="225">
        <f>Quarter!AE58/'quarter real terms (hide)'!$BA53*100</f>
        <v>3.406813627254509</v>
      </c>
      <c r="AF53" s="225">
        <f>Quarter!AF58/'quarter real terms (hide)'!$BA53*100</f>
        <v>3.6072144288577155</v>
      </c>
      <c r="AG53" s="225">
        <f>Quarter!AG58/'quarter real terms (hide)'!$BA53*100</f>
        <v>4.859719438877756</v>
      </c>
      <c r="AH53" s="225">
        <f>Quarter!AH58/'quarter real terms (hide)'!$BA53*100</f>
        <v>6.713426853707414</v>
      </c>
      <c r="AI53" s="225"/>
      <c r="AJ53" s="225">
        <f>Quarter!AI58/'quarter real terms (hide)'!$BA53*100</f>
        <v>0.932865731462926</v>
      </c>
      <c r="AK53" s="225">
        <f>Quarter!AJ58/'quarter real terms (hide)'!$BA53*100</f>
        <v>0.7494989979959921</v>
      </c>
      <c r="AL53" s="225">
        <f>Quarter!AK58/'quarter real terms (hide)'!$BA53*100</f>
        <v>0.5100200400801603</v>
      </c>
      <c r="AM53" s="225">
        <f>Quarter!AL58/'quarter real terms (hide)'!$BA53*100</f>
        <v>0.5460921843687375</v>
      </c>
      <c r="AN53" s="225">
        <f>Quarter!AM58/'quarter real terms (hide)'!$BA53*100</f>
        <v>0.5981963927855711</v>
      </c>
      <c r="AO53" s="225">
        <f>Quarter!AN58/'quarter real terms (hide)'!$BA53*100</f>
        <v>0.49198396793587174</v>
      </c>
      <c r="AP53" s="225"/>
      <c r="AQ53" s="225">
        <f>Quarter!AP58/'quarter real terms (hide)'!$BA53*100</f>
        <v>0.6152304609218437</v>
      </c>
      <c r="AR53" s="225">
        <f>Quarter!AQ58/'quarter real terms (hide)'!$BA53*100</f>
        <v>0.845691382765531</v>
      </c>
      <c r="AS53" s="225">
        <f>Quarter!AR58/'quarter real terms (hide)'!$BA53*100</f>
        <v>1.2314629258517034</v>
      </c>
      <c r="AT53" s="225">
        <f>Quarter!AS58/'quarter real terms (hide)'!$BA53*100</f>
        <v>126.55310621242486</v>
      </c>
      <c r="AU53" s="225">
        <f>Quarter!AT58/'quarter real terms (hide)'!$BA53*100</f>
        <v>197.39478957915833</v>
      </c>
      <c r="AV53" s="225">
        <f>Quarter!AU58/'quarter real terms (hide)'!$BA53*100</f>
        <v>239.77955911823648</v>
      </c>
      <c r="AW53" s="225">
        <f>Quarter!AV58/'quarter real terms (hide)'!$BA53*100</f>
        <v>102.10420841683367</v>
      </c>
      <c r="AX53" s="225"/>
      <c r="AY53" s="225"/>
      <c r="AZ53" s="225"/>
      <c r="BA53" s="223">
        <v>99.8</v>
      </c>
    </row>
    <row r="54" spans="1:53" ht="12.75">
      <c r="A54" s="192">
        <v>2000</v>
      </c>
      <c r="B54" s="193" t="s">
        <v>75</v>
      </c>
      <c r="C54" s="225">
        <f>Quarter!C59/'quarter real terms (hide)'!$BA54*100</f>
        <v>2.155688622754491</v>
      </c>
      <c r="D54" s="225">
        <f>Quarter!D59/'quarter real terms (hide)'!$BA54*100</f>
        <v>1.6766467065868262</v>
      </c>
      <c r="E54" s="225">
        <f>Quarter!E59/'quarter real terms (hide)'!$BA54*100</f>
        <v>1.2275449101796407</v>
      </c>
      <c r="F54" s="225">
        <f>Quarter!F59/'quarter real terms (hide)'!$BA54*100</f>
        <v>1.3073852295409183</v>
      </c>
      <c r="G54" s="225">
        <f>Quarter!G59/'quarter real terms (hide)'!$BA54*100</f>
        <v>1.5469061876247505</v>
      </c>
      <c r="H54" s="225">
        <f>Quarter!H59/'quarter real terms (hide)'!$BA54*100</f>
        <v>1.8263473053892216</v>
      </c>
      <c r="I54" s="225">
        <f>Quarter!I59/'quarter real terms (hide)'!$BA54*100</f>
        <v>2.7045908183632736</v>
      </c>
      <c r="J54" s="225">
        <f>Quarter!J59/'quarter real terms (hide)'!$BA54*100</f>
        <v>140.8183632734531</v>
      </c>
      <c r="K54" s="225">
        <f>Quarter!K59/'quarter real terms (hide)'!$BA54*100</f>
        <v>129.54091816367267</v>
      </c>
      <c r="L54" s="225">
        <f>Quarter!L59/'quarter real terms (hide)'!$BA54*100</f>
        <v>121.45708582834331</v>
      </c>
      <c r="M54" s="225">
        <f>Quarter!M59/'quarter real terms (hide)'!$BA54*100</f>
        <v>120.85828343313372</v>
      </c>
      <c r="N54" s="225">
        <f>Quarter!N59/'quarter real terms (hide)'!$BA54*100</f>
        <v>122.55489021956087</v>
      </c>
      <c r="O54" s="225">
        <f>Quarter!O59/'quarter real terms (hide)'!$BA54*100</f>
        <v>126.84630738522952</v>
      </c>
      <c r="P54" s="225">
        <f>Quarter!P59/'quarter real terms (hide)'!$BA54*100</f>
        <v>110.97804391217565</v>
      </c>
      <c r="Q54" s="225">
        <f>Quarter!Q59/'quarter real terms (hide)'!$BA54*100</f>
        <v>135.02994011976048</v>
      </c>
      <c r="R54" s="225">
        <f>Quarter!R59/'quarter real terms (hide)'!$BA54*100</f>
        <v>171.5568862275449</v>
      </c>
      <c r="S54" s="225">
        <f>Quarter!S59/'quarter real terms (hide)'!$BA54*100</f>
        <v>238.02395209580837</v>
      </c>
      <c r="T54" s="225">
        <f>Quarter!T59/'quarter real terms (hide)'!$BA54*100</f>
        <v>227.14570858283435</v>
      </c>
      <c r="U54" s="225">
        <f>Quarter!U59/'quarter real terms (hide)'!$BA54*100</f>
        <v>209.58083832335328</v>
      </c>
      <c r="V54" s="225">
        <f>Quarter!V59/'quarter real terms (hide)'!$BA54*100</f>
        <v>212.874251497006</v>
      </c>
      <c r="W54" s="225">
        <f>Quarter!W59/'quarter real terms (hide)'!$BA54*100</f>
        <v>165.4690618762475</v>
      </c>
      <c r="X54" s="225">
        <f>Quarter!X59/'quarter real terms (hide)'!$BA54*100</f>
        <v>232.23552894211576</v>
      </c>
      <c r="Y54" s="225">
        <f>Quarter!Y59/'quarter real terms (hide)'!$BA54*100</f>
        <v>289.6207584830339</v>
      </c>
      <c r="Z54" s="225">
        <f>Quarter!Z59/'quarter real terms (hide)'!$BA54*100</f>
        <v>5.249500998003992</v>
      </c>
      <c r="AA54" s="225">
        <f>Quarter!AA59/'quarter real terms (hide)'!$BA54*100</f>
        <v>3.992015968063872</v>
      </c>
      <c r="AB54" s="225">
        <f>Quarter!AB59/'quarter real terms (hide)'!$BA54*100</f>
        <v>2.904191616766467</v>
      </c>
      <c r="AC54" s="225">
        <f>Quarter!AC59/'quarter real terms (hide)'!$BA54*100</f>
        <v>2.5149700598802394</v>
      </c>
      <c r="AD54" s="225">
        <f>Quarter!AD59/'quarter real terms (hide)'!$BA54*100</f>
        <v>3.1936127744510983</v>
      </c>
      <c r="AE54" s="225">
        <f>Quarter!AE59/'quarter real terms (hide)'!$BA54*100</f>
        <v>3.3133732534930136</v>
      </c>
      <c r="AF54" s="225">
        <f>Quarter!AF59/'quarter real terms (hide)'!$BA54*100</f>
        <v>3.483033932135729</v>
      </c>
      <c r="AG54" s="225">
        <f>Quarter!AG59/'quarter real terms (hide)'!$BA54*100</f>
        <v>4.780439121756487</v>
      </c>
      <c r="AH54" s="225">
        <f>Quarter!AH59/'quarter real terms (hide)'!$BA54*100</f>
        <v>6.656686626746507</v>
      </c>
      <c r="AI54" s="225"/>
      <c r="AJ54" s="225">
        <f>Quarter!AI59/'quarter real terms (hide)'!$BA54*100</f>
        <v>0.9720558882235528</v>
      </c>
      <c r="AK54" s="225">
        <f>Quarter!AJ59/'quarter real terms (hide)'!$BA54*100</f>
        <v>0.7375249500998003</v>
      </c>
      <c r="AL54" s="225">
        <f>Quarter!AK59/'quarter real terms (hide)'!$BA54*100</f>
        <v>0.5399201596806388</v>
      </c>
      <c r="AM54" s="225">
        <f>Quarter!AL59/'quarter real terms (hide)'!$BA54*100</f>
        <v>0.5608782435129741</v>
      </c>
      <c r="AN54" s="225">
        <f>Quarter!AM59/'quarter real terms (hide)'!$BA54*100</f>
        <v>0.591816367265469</v>
      </c>
      <c r="AO54" s="225">
        <f>Quarter!AN59/'quarter real terms (hide)'!$BA54*100</f>
        <v>0.5349301397205588</v>
      </c>
      <c r="AP54" s="225"/>
      <c r="AQ54" s="225">
        <f>Quarter!AP59/'quarter real terms (hide)'!$BA54*100</f>
        <v>0.6157684630738524</v>
      </c>
      <c r="AR54" s="225">
        <f>Quarter!AQ59/'quarter real terms (hide)'!$BA54*100</f>
        <v>0.8552894211576847</v>
      </c>
      <c r="AS54" s="225">
        <f>Quarter!AR59/'quarter real terms (hide)'!$BA54*100</f>
        <v>1.2674650698602794</v>
      </c>
      <c r="AT54" s="225">
        <f>Quarter!AS59/'quarter real terms (hide)'!$BA54*100</f>
        <v>133.13373253493015</v>
      </c>
      <c r="AU54" s="225">
        <f>Quarter!AT59/'quarter real terms (hide)'!$BA54*100</f>
        <v>220.25948103792413</v>
      </c>
      <c r="AV54" s="225">
        <f>Quarter!AU59/'quarter real terms (hide)'!$BA54*100</f>
        <v>259.2814371257485</v>
      </c>
      <c r="AW54" s="225">
        <f>Quarter!AV59/'quarter real terms (hide)'!$BA54*100</f>
        <v>112.87425149700599</v>
      </c>
      <c r="AX54" s="225"/>
      <c r="AY54" s="225"/>
      <c r="AZ54" s="225"/>
      <c r="BA54" s="223">
        <v>100.2</v>
      </c>
    </row>
    <row r="55" spans="1:53" ht="12.75">
      <c r="A55" s="192">
        <v>2000</v>
      </c>
      <c r="B55" s="195" t="s">
        <v>76</v>
      </c>
      <c r="C55" s="225">
        <f>Quarter!C60/'quarter real terms (hide)'!$BA55*100</f>
        <v>2.1713147410358564</v>
      </c>
      <c r="D55" s="225">
        <f>Quarter!D60/'quarter real terms (hide)'!$BA55*100</f>
        <v>1.6832669322709164</v>
      </c>
      <c r="E55" s="225">
        <f>Quarter!E60/'quarter real terms (hide)'!$BA55*100</f>
        <v>1.235059760956175</v>
      </c>
      <c r="F55" s="225">
        <f>Quarter!F60/'quarter real terms (hide)'!$BA55*100</f>
        <v>1.3147410358565736</v>
      </c>
      <c r="G55" s="225">
        <f>Quarter!G60/'quarter real terms (hide)'!$BA55*100</f>
        <v>1.5338645418326693</v>
      </c>
      <c r="H55" s="225">
        <f>Quarter!H60/'quarter real terms (hide)'!$BA55*100</f>
        <v>1.902390438247012</v>
      </c>
      <c r="I55" s="225">
        <f>Quarter!I60/'quarter real terms (hide)'!$BA55*100</f>
        <v>2.749003984063745</v>
      </c>
      <c r="J55" s="225">
        <f>Quarter!J60/'quarter real terms (hide)'!$BA55*100</f>
        <v>160.35856573705178</v>
      </c>
      <c r="K55" s="225">
        <f>Quarter!K60/'quarter real terms (hide)'!$BA55*100</f>
        <v>144.0239043824701</v>
      </c>
      <c r="L55" s="225">
        <f>Quarter!L60/'quarter real terms (hide)'!$BA55*100</f>
        <v>133.06772908366534</v>
      </c>
      <c r="M55" s="225">
        <f>Quarter!M60/'quarter real terms (hide)'!$BA55*100</f>
        <v>132.56972111553785</v>
      </c>
      <c r="N55" s="225">
        <f>Quarter!N60/'quarter real terms (hide)'!$BA55*100</f>
        <v>133.9641434262948</v>
      </c>
      <c r="O55" s="225">
        <f>Quarter!O60/'quarter real terms (hide)'!$BA55*100</f>
        <v>140.53784860557766</v>
      </c>
      <c r="P55" s="225">
        <f>Quarter!P60/'quarter real terms (hide)'!$BA55*100</f>
        <v>135.65737051792829</v>
      </c>
      <c r="Q55" s="225">
        <f>Quarter!Q60/'quarter real terms (hide)'!$BA55*100</f>
        <v>158.5657370517928</v>
      </c>
      <c r="R55" s="225">
        <f>Quarter!R60/'quarter real terms (hide)'!$BA55*100</f>
        <v>224.601593625498</v>
      </c>
      <c r="S55" s="225">
        <f>Quarter!S60/'quarter real terms (hide)'!$BA55*100</f>
        <v>259.3625498007968</v>
      </c>
      <c r="T55" s="225">
        <f>Quarter!T60/'quarter real terms (hide)'!$BA55*100</f>
        <v>251.69322709163345</v>
      </c>
      <c r="U55" s="225">
        <f>Quarter!U60/'quarter real terms (hide)'!$BA55*100</f>
        <v>225.79681274900395</v>
      </c>
      <c r="V55" s="225">
        <f>Quarter!V60/'quarter real terms (hide)'!$BA55*100</f>
        <v>230.47808764940237</v>
      </c>
      <c r="W55" s="225">
        <f>Quarter!W60/'quarter real terms (hide)'!$BA55*100</f>
        <v>186.75298804780874</v>
      </c>
      <c r="X55" s="225">
        <f>Quarter!X60/'quarter real terms (hide)'!$BA55*100</f>
        <v>264.24302788844625</v>
      </c>
      <c r="Y55" s="225">
        <f>Quarter!Y60/'quarter real terms (hide)'!$BA55*100</f>
        <v>291.83266932270914</v>
      </c>
      <c r="Z55" s="225">
        <f>Quarter!Z60/'quarter real terms (hide)'!$BA55*100</f>
        <v>5.278884462151394</v>
      </c>
      <c r="AA55" s="225">
        <f>Quarter!AA60/'quarter real terms (hide)'!$BA55*100</f>
        <v>3.8545816733067726</v>
      </c>
      <c r="AB55" s="225">
        <f>Quarter!AB60/'quarter real terms (hide)'!$BA55*100</f>
        <v>2.9980079681274896</v>
      </c>
      <c r="AC55" s="225">
        <f>Quarter!AC60/'quarter real terms (hide)'!$BA55*100</f>
        <v>2.639442231075697</v>
      </c>
      <c r="AD55" s="225">
        <f>Quarter!AD60/'quarter real terms (hide)'!$BA55*100</f>
        <v>3.266932270916334</v>
      </c>
      <c r="AE55" s="225">
        <f>Quarter!AE60/'quarter real terms (hide)'!$BA55*100</f>
        <v>3.3466135458167323</v>
      </c>
      <c r="AF55" s="225">
        <f>Quarter!AF60/'quarter real terms (hide)'!$BA55*100</f>
        <v>3.3466135458167323</v>
      </c>
      <c r="AG55" s="225">
        <f>Quarter!AG60/'quarter real terms (hide)'!$BA55*100</f>
        <v>4.561752988047808</v>
      </c>
      <c r="AH55" s="225">
        <f>Quarter!AH60/'quarter real terms (hide)'!$BA55*100</f>
        <v>6.643426294820717</v>
      </c>
      <c r="AI55" s="225"/>
      <c r="AJ55" s="225">
        <f>Quarter!AI60/'quarter real terms (hide)'!$BA55*100</f>
        <v>0.9860557768924302</v>
      </c>
      <c r="AK55" s="225">
        <f>Quarter!AJ60/'quarter real terms (hide)'!$BA55*100</f>
        <v>0.8356573705179282</v>
      </c>
      <c r="AL55" s="225">
        <f>Quarter!AK60/'quarter real terms (hide)'!$BA55*100</f>
        <v>0.7430278884462151</v>
      </c>
      <c r="AM55" s="225">
        <f>Quarter!AL60/'quarter real terms (hide)'!$BA55*100</f>
        <v>0.7609561752988048</v>
      </c>
      <c r="AN55" s="225">
        <f>Quarter!AM60/'quarter real terms (hide)'!$BA55*100</f>
        <v>0.8117529880478086</v>
      </c>
      <c r="AO55" s="225">
        <f>Quarter!AN60/'quarter real terms (hide)'!$BA55*100</f>
        <v>0.7151394422310756</v>
      </c>
      <c r="AP55" s="225"/>
      <c r="AQ55" s="225">
        <f>Quarter!AP60/'quarter real terms (hide)'!$BA55*100</f>
        <v>0.6653386454183268</v>
      </c>
      <c r="AR55" s="225">
        <f>Quarter!AQ60/'quarter real terms (hide)'!$BA55*100</f>
        <v>0.9412350597609561</v>
      </c>
      <c r="AS55" s="225">
        <f>Quarter!AR60/'quarter real terms (hide)'!$BA55*100</f>
        <v>1.2619521912350595</v>
      </c>
      <c r="AT55" s="225">
        <f>Quarter!AS60/'quarter real terms (hide)'!$BA55*100</f>
        <v>167.13147410358567</v>
      </c>
      <c r="AU55" s="225">
        <f>Quarter!AT60/'quarter real terms (hide)'!$BA55*100</f>
        <v>220.51792828685257</v>
      </c>
      <c r="AV55" s="225">
        <f>Quarter!AU60/'quarter real terms (hide)'!$BA55*100</f>
        <v>295.3187250996016</v>
      </c>
      <c r="AW55" s="225">
        <f>Quarter!AV60/'quarter real terms (hide)'!$BA55*100</f>
        <v>111.65338645418326</v>
      </c>
      <c r="AX55" s="225"/>
      <c r="AY55" s="225"/>
      <c r="AZ55" s="225"/>
      <c r="BA55" s="223">
        <v>100.4</v>
      </c>
    </row>
    <row r="56" spans="1:53" ht="12.75">
      <c r="A56" s="192">
        <v>2001</v>
      </c>
      <c r="B56" s="195" t="s">
        <v>80</v>
      </c>
      <c r="C56" s="225">
        <f>Quarter!C61/'quarter real terms (hide)'!$BA56*100</f>
        <v>2.0660749506903353</v>
      </c>
      <c r="D56" s="225">
        <f>Quarter!D61/'quarter real terms (hide)'!$BA56*100</f>
        <v>1.655818540433925</v>
      </c>
      <c r="E56" s="225">
        <f>Quarter!E61/'quarter real terms (hide)'!$BA56*100</f>
        <v>1.2761341222879685</v>
      </c>
      <c r="F56" s="225">
        <f>Quarter!F61/'quarter real terms (hide)'!$BA56*100</f>
        <v>1.339250493096647</v>
      </c>
      <c r="G56" s="225">
        <f>Quarter!G61/'quarter real terms (hide)'!$BA56*100</f>
        <v>1.2800788954635107</v>
      </c>
      <c r="H56" s="225">
        <f>Quarter!H61/'quarter real terms (hide)'!$BA56*100</f>
        <v>1.7465483234714</v>
      </c>
      <c r="I56" s="225">
        <f>Quarter!I61/'quarter real terms (hide)'!$BA56*100</f>
        <v>2.0996055226824457</v>
      </c>
      <c r="J56" s="225">
        <f>Quarter!J61/'quarter real terms (hide)'!$BA56*100</f>
        <v>135.5473372781065</v>
      </c>
      <c r="K56" s="225">
        <f>Quarter!K61/'quarter real terms (hide)'!$BA56*100</f>
        <v>132.14102564102566</v>
      </c>
      <c r="L56" s="225">
        <f>Quarter!L61/'quarter real terms (hide)'!$BA56*100</f>
        <v>114.67455621301774</v>
      </c>
      <c r="M56" s="225">
        <f>Quarter!M61/'quarter real terms (hide)'!$BA56*100</f>
        <v>111.14497041420117</v>
      </c>
      <c r="N56" s="225">
        <f>Quarter!N61/'quarter real terms (hide)'!$BA56*100</f>
        <v>121.11538461538463</v>
      </c>
      <c r="O56" s="225">
        <f>Quarter!O61/'quarter real terms (hide)'!$BA56*100</f>
        <v>123.50394477317555</v>
      </c>
      <c r="P56" s="225">
        <f>Quarter!P61/'quarter real terms (hide)'!$BA56*100</f>
        <v>109.67258382642997</v>
      </c>
      <c r="Q56" s="225">
        <f>Quarter!Q61/'quarter real terms (hide)'!$BA56*100</f>
        <v>131.36587771203156</v>
      </c>
      <c r="R56" s="225">
        <f>Quarter!R61/'quarter real terms (hide)'!$BA56*100</f>
        <v>180.0759368836292</v>
      </c>
      <c r="S56" s="225">
        <f>Quarter!S61/'quarter real terms (hide)'!$BA56*100</f>
        <v>235.11439842209074</v>
      </c>
      <c r="T56" s="225">
        <f>Quarter!T61/'quarter real terms (hide)'!$BA56*100</f>
        <v>226.81262327416172</v>
      </c>
      <c r="U56" s="225">
        <f>Quarter!U61/'quarter real terms (hide)'!$BA56*100</f>
        <v>204.79980276134123</v>
      </c>
      <c r="V56" s="225">
        <f>Quarter!V61/'quarter real terms (hide)'!$BA56*100</f>
        <v>208.84516765285994</v>
      </c>
      <c r="W56" s="225">
        <f>Quarter!W61/'quarter real terms (hide)'!$BA56*100</f>
        <v>193.71893491124263</v>
      </c>
      <c r="X56" s="225">
        <f>Quarter!X61/'quarter real terms (hide)'!$BA56*100</f>
        <v>226.0266272189349</v>
      </c>
      <c r="Y56" s="225">
        <f>Quarter!Y61/'quarter real terms (hide)'!$BA56*100</f>
        <v>265.81262327416175</v>
      </c>
      <c r="Z56" s="225">
        <f>Quarter!Z61/'quarter real terms (hide)'!$BA56*100</f>
        <v>4.90138067061144</v>
      </c>
      <c r="AA56" s="225">
        <f>Quarter!AA61/'quarter real terms (hide)'!$BA56*100</f>
        <v>3.777120315581854</v>
      </c>
      <c r="AB56" s="225">
        <f>Quarter!AB61/'quarter real terms (hide)'!$BA56*100</f>
        <v>2.9980276134122286</v>
      </c>
      <c r="AC56" s="225">
        <f>Quarter!AC61/'quarter real terms (hide)'!$BA56*100</f>
        <v>2.7514792899408285</v>
      </c>
      <c r="AD56" s="225">
        <f>Quarter!AD61/'quarter real terms (hide)'!$BA56*100</f>
        <v>3.195266272189349</v>
      </c>
      <c r="AE56" s="225">
        <f>Quarter!AE61/'quarter real terms (hide)'!$BA56*100</f>
        <v>3.3037475345167655</v>
      </c>
      <c r="AF56" s="225">
        <f>Quarter!AF61/'quarter real terms (hide)'!$BA56*100</f>
        <v>3.274161735700197</v>
      </c>
      <c r="AG56" s="225">
        <f>Quarter!AG61/'quarter real terms (hide)'!$BA56*100</f>
        <v>4.368836291913214</v>
      </c>
      <c r="AH56" s="225">
        <f>Quarter!AH61/'quarter real terms (hide)'!$BA56*100</f>
        <v>6.5285996055226825</v>
      </c>
      <c r="AI56" s="225"/>
      <c r="AJ56" s="225">
        <f>Quarter!AI61/'quarter real terms (hide)'!$BA56*100</f>
        <v>1.0650887573964496</v>
      </c>
      <c r="AK56" s="225">
        <f>Quarter!AJ61/'quarter real terms (hide)'!$BA56*100</f>
        <v>0.9368836291913214</v>
      </c>
      <c r="AL56" s="225">
        <f>Quarter!AK61/'quarter real terms (hide)'!$BA56*100</f>
        <v>0.8380276134122286</v>
      </c>
      <c r="AM56" s="225">
        <f>Quarter!AL61/'quarter real terms (hide)'!$BA56*100</f>
        <v>0.8550295857988164</v>
      </c>
      <c r="AN56" s="225">
        <f>Quarter!AM61/'quarter real terms (hide)'!$BA56*100</f>
        <v>0.8974358974358974</v>
      </c>
      <c r="AO56" s="225">
        <f>Quarter!AN61/'quarter real terms (hide)'!$BA56*100</f>
        <v>0.8205128205128205</v>
      </c>
      <c r="AP56" s="225"/>
      <c r="AQ56" s="225">
        <f>Quarter!AP61/'quarter real terms (hide)'!$BA56*100</f>
        <v>0.690335305719921</v>
      </c>
      <c r="AR56" s="225">
        <f>Quarter!AQ61/'quarter real terms (hide)'!$BA56*100</f>
        <v>1.0236686390532543</v>
      </c>
      <c r="AS56" s="225">
        <f>Quarter!AR61/'quarter real terms (hide)'!$BA56*100</f>
        <v>1.3510848126232742</v>
      </c>
      <c r="AT56" s="225">
        <f>Quarter!AS61/'quarter real terms (hide)'!$BA56*100</f>
        <v>146.2465483234714</v>
      </c>
      <c r="AU56" s="225">
        <f>Quarter!AT61/'quarter real terms (hide)'!$BA56*100</f>
        <v>177.78599605522683</v>
      </c>
      <c r="AV56" s="225">
        <f>Quarter!AU61/'quarter real terms (hide)'!$BA56*100</f>
        <v>288.1360946745562</v>
      </c>
      <c r="AW56" s="225">
        <f>Quarter!AV61/'quarter real terms (hide)'!$BA56*100</f>
        <v>109.91321499013806</v>
      </c>
      <c r="AX56" s="225"/>
      <c r="AY56" s="225"/>
      <c r="AZ56" s="225"/>
      <c r="BA56" s="223">
        <v>101.4</v>
      </c>
    </row>
    <row r="57" spans="1:54" s="198" customFormat="1" ht="12.75">
      <c r="A57" s="196">
        <v>2001</v>
      </c>
      <c r="B57" s="197" t="s">
        <v>74</v>
      </c>
      <c r="C57" s="225">
        <f>Quarter!C62/'quarter real terms (hide)'!$BA57*100</f>
        <v>1.9588638589618024</v>
      </c>
      <c r="D57" s="225">
        <f>Quarter!D62/'quarter real terms (hide)'!$BA57*100</f>
        <v>1.665034280117532</v>
      </c>
      <c r="E57" s="225">
        <f>Quarter!E62/'quarter real terms (hide)'!$BA57*100</f>
        <v>1.2585700293829578</v>
      </c>
      <c r="F57" s="225">
        <f>Quarter!F62/'quarter real terms (hide)'!$BA57*100</f>
        <v>1.3232125367286973</v>
      </c>
      <c r="G57" s="225">
        <f>Quarter!G62/'quarter real terms (hide)'!$BA57*100</f>
        <v>1.613124387855044</v>
      </c>
      <c r="H57" s="225">
        <f>Quarter!H62/'quarter real terms (hide)'!$BA57*100</f>
        <v>1.792360430950049</v>
      </c>
      <c r="I57" s="225">
        <f>Quarter!I62/'quarter real terms (hide)'!$BA57*100</f>
        <v>2.129285014691479</v>
      </c>
      <c r="J57" s="225">
        <f>Quarter!J62/'quarter real terms (hide)'!$BA57*100</f>
        <v>137.3751224289912</v>
      </c>
      <c r="K57" s="225">
        <f>Quarter!K62/'quarter real terms (hide)'!$BA57*100</f>
        <v>133.6062683643487</v>
      </c>
      <c r="L57" s="225">
        <f>Quarter!L62/'quarter real terms (hide)'!$BA57*100</f>
        <v>118.77179236043096</v>
      </c>
      <c r="M57" s="225">
        <f>Quarter!M62/'quarter real terms (hide)'!$BA57*100</f>
        <v>116.52203721841332</v>
      </c>
      <c r="N57" s="225">
        <f>Quarter!N62/'quarter real terms (hide)'!$BA57*100</f>
        <v>122.87561214495592</v>
      </c>
      <c r="O57" s="225">
        <f>Quarter!O62/'quarter real terms (hide)'!$BA57*100</f>
        <v>126.38491674828597</v>
      </c>
      <c r="P57" s="225">
        <f>Quarter!P62/'quarter real terms (hide)'!$BA57*100</f>
        <v>100.88148873653282</v>
      </c>
      <c r="Q57" s="225">
        <f>Quarter!Q62/'quarter real terms (hide)'!$BA57*100</f>
        <v>133.66601371204703</v>
      </c>
      <c r="R57" s="225">
        <f>Quarter!R62/'quarter real terms (hide)'!$BA57*100</f>
        <v>196.4779627815867</v>
      </c>
      <c r="S57" s="225">
        <f>Quarter!S62/'quarter real terms (hide)'!$BA57*100</f>
        <v>221.88540646425074</v>
      </c>
      <c r="T57" s="225">
        <f>Quarter!T62/'quarter real terms (hide)'!$BA57*100</f>
        <v>213.7042115572968</v>
      </c>
      <c r="U57" s="225">
        <f>Quarter!U62/'quarter real terms (hide)'!$BA57*100</f>
        <v>205.07345739471106</v>
      </c>
      <c r="V57" s="225">
        <f>Quarter!V62/'quarter real terms (hide)'!$BA57*100</f>
        <v>206.78844270323214</v>
      </c>
      <c r="W57" s="225">
        <f>Quarter!W62/'quarter real terms (hide)'!$BA57*100</f>
        <v>184.00391772771795</v>
      </c>
      <c r="X57" s="225">
        <f>Quarter!X62/'quarter real terms (hide)'!$BA57*100</f>
        <v>221.5406464250735</v>
      </c>
      <c r="Y57" s="225">
        <f>Quarter!Y62/'quarter real terms (hide)'!$BA57*100</f>
        <v>250.53183153770811</v>
      </c>
      <c r="Z57" s="225">
        <f>Quarter!Z62/'quarter real terms (hide)'!$BA57*100</f>
        <v>4.848188050930461</v>
      </c>
      <c r="AA57" s="225">
        <f>Quarter!AA62/'quarter real terms (hide)'!$BA57*100</f>
        <v>3.584720861900098</v>
      </c>
      <c r="AB57" s="225">
        <f>Quarter!AB62/'quarter real terms (hide)'!$BA57*100</f>
        <v>2.615083251714006</v>
      </c>
      <c r="AC57" s="225">
        <f>Quarter!AC62/'quarter real terms (hide)'!$BA57*100</f>
        <v>2.2428991185112634</v>
      </c>
      <c r="AD57" s="225">
        <f>Quarter!AD62/'quarter real terms (hide)'!$BA57*100</f>
        <v>2.899118511263467</v>
      </c>
      <c r="AE57" s="225">
        <f>Quarter!AE62/'quarter real terms (hide)'!$BA57*100</f>
        <v>2.9872673849167484</v>
      </c>
      <c r="AF57" s="225">
        <f>Quarter!AF62/'quarter real terms (hide)'!$BA57*100</f>
        <v>3.1439764936336925</v>
      </c>
      <c r="AG57" s="225">
        <f>Quarter!AG62/'quarter real terms (hide)'!$BA57*100</f>
        <v>4.3388834476003915</v>
      </c>
      <c r="AH57" s="225">
        <f>Quarter!AH62/'quarter real terms (hide)'!$BA57*100</f>
        <v>6.356513222331049</v>
      </c>
      <c r="AI57" s="225"/>
      <c r="AJ57" s="225">
        <f>Quarter!AI62/'quarter real terms (hide)'!$BA57*100</f>
        <v>1.109696376101861</v>
      </c>
      <c r="AK57" s="225">
        <f>Quarter!AJ62/'quarter real terms (hide)'!$BA57*100</f>
        <v>0.9469804113614104</v>
      </c>
      <c r="AL57" s="225">
        <f>Quarter!AK62/'quarter real terms (hide)'!$BA57*100</f>
        <v>0.7514799216454456</v>
      </c>
      <c r="AM57" s="225">
        <f>Quarter!AL62/'quarter real terms (hide)'!$BA57*100</f>
        <v>0.7803134182174338</v>
      </c>
      <c r="AN57" s="225">
        <f>Quarter!AM62/'quarter real terms (hide)'!$BA57*100</f>
        <v>0.8050930460333008</v>
      </c>
      <c r="AO57" s="225">
        <f>Quarter!AN62/'quarter real terms (hide)'!$BA57*100</f>
        <v>0.753183153770813</v>
      </c>
      <c r="AP57" s="225"/>
      <c r="AQ57" s="225">
        <f>Quarter!AP62/'quarter real terms (hide)'!$BA57*100</f>
        <v>0.7355533790401567</v>
      </c>
      <c r="AR57" s="225">
        <f>Quarter!AQ62/'quarter real terms (hide)'!$BA57*100</f>
        <v>1.0420763956904995</v>
      </c>
      <c r="AS57" s="225">
        <f>Quarter!AR62/'quarter real terms (hide)'!$BA57*100</f>
        <v>1.4123016650342801</v>
      </c>
      <c r="AT57" s="225">
        <f>Quarter!AS62/'quarter real terms (hide)'!$BA57*100</f>
        <v>150.96180215475025</v>
      </c>
      <c r="AU57" s="225">
        <f>Quarter!AT62/'quarter real terms (hide)'!$BA57*100</f>
        <v>178.67874632713028</v>
      </c>
      <c r="AV57" s="225">
        <f>Quarter!AU62/'quarter real terms (hide)'!$BA57*100</f>
        <v>272.5318315377082</v>
      </c>
      <c r="AW57" s="225">
        <f>Quarter!AV62/'quarter real terms (hide)'!$BA57*100</f>
        <v>102.47600391772774</v>
      </c>
      <c r="AX57" s="225"/>
      <c r="AY57" s="225"/>
      <c r="AZ57" s="225"/>
      <c r="BA57" s="223">
        <v>102.1</v>
      </c>
      <c r="BB57" s="156"/>
    </row>
    <row r="58" spans="1:53" ht="12.75">
      <c r="A58" s="192">
        <v>2001</v>
      </c>
      <c r="B58" s="193" t="s">
        <v>75</v>
      </c>
      <c r="C58" s="225">
        <f>Quarter!C63/'quarter real terms (hide)'!$BA58*100</f>
        <v>2.1421568627450984</v>
      </c>
      <c r="D58" s="225">
        <f>Quarter!D63/'quarter real terms (hide)'!$BA58*100</f>
        <v>1.6500000000000001</v>
      </c>
      <c r="E58" s="225">
        <f>Quarter!E63/'quarter real terms (hide)'!$BA58*100</f>
        <v>1.3127450980392157</v>
      </c>
      <c r="F58" s="225">
        <f>Quarter!F63/'quarter real terms (hide)'!$BA58*100</f>
        <v>1.3725490196078431</v>
      </c>
      <c r="G58" s="225">
        <f>Quarter!G63/'quarter real terms (hide)'!$BA58*100</f>
        <v>1.4647058823529413</v>
      </c>
      <c r="H58" s="225">
        <f>Quarter!H63/'quarter real terms (hide)'!$BA58*100</f>
        <v>1.7843137254901962</v>
      </c>
      <c r="I58" s="225">
        <f>Quarter!I63/'quarter real terms (hide)'!$BA58*100</f>
        <v>3.3372549019607844</v>
      </c>
      <c r="J58" s="225">
        <f>Quarter!J63/'quarter real terms (hide)'!$BA58*100</f>
        <v>144.40588235294118</v>
      </c>
      <c r="K58" s="225">
        <f>Quarter!K63/'quarter real terms (hide)'!$BA58*100</f>
        <v>142.1078431372549</v>
      </c>
      <c r="L58" s="225">
        <f>Quarter!L63/'quarter real terms (hide)'!$BA58*100</f>
        <v>120.05196078431372</v>
      </c>
      <c r="M58" s="225">
        <f>Quarter!M63/'quarter real terms (hide)'!$BA58*100</f>
        <v>117.36666666666666</v>
      </c>
      <c r="N58" s="225">
        <f>Quarter!N63/'quarter real terms (hide)'!$BA58*100</f>
        <v>124.95196078431373</v>
      </c>
      <c r="O58" s="225">
        <f>Quarter!O63/'quarter real terms (hide)'!$BA58*100</f>
        <v>130.9392156862745</v>
      </c>
      <c r="P58" s="225">
        <f>Quarter!P63/'quarter real terms (hide)'!$BA58*100</f>
        <v>118.94117647058823</v>
      </c>
      <c r="Q58" s="225">
        <f>Quarter!Q63/'quarter real terms (hide)'!$BA58*100</f>
        <v>139.2156862745098</v>
      </c>
      <c r="R58" s="225">
        <f>Quarter!R63/'quarter real terms (hide)'!$BA58*100</f>
        <v>180.52745098039216</v>
      </c>
      <c r="S58" s="225">
        <f>Quarter!S63/'quarter real terms (hide)'!$BA58*100</f>
        <v>218.07156862745097</v>
      </c>
      <c r="T58" s="225">
        <f>Quarter!T63/'quarter real terms (hide)'!$BA58*100</f>
        <v>211.72058823529412</v>
      </c>
      <c r="U58" s="225">
        <f>Quarter!U63/'quarter real terms (hide)'!$BA58*100</f>
        <v>200.2941176470588</v>
      </c>
      <c r="V58" s="225">
        <f>Quarter!V63/'quarter real terms (hide)'!$BA58*100</f>
        <v>202.44705882352943</v>
      </c>
      <c r="W58" s="225">
        <f>Quarter!W63/'quarter real terms (hide)'!$BA58*100</f>
        <v>161.76470588235296</v>
      </c>
      <c r="X58" s="225">
        <f>Quarter!X63/'quarter real terms (hide)'!$BA58*100</f>
        <v>215.8835294117647</v>
      </c>
      <c r="Y58" s="225">
        <f>Quarter!Y63/'quarter real terms (hide)'!$BA58*100</f>
        <v>258.5</v>
      </c>
      <c r="Z58" s="225">
        <f>Quarter!Z63/'quarter real terms (hide)'!$BA58*100</f>
        <v>4.784313725490196</v>
      </c>
      <c r="AA58" s="225">
        <f>Quarter!AA63/'quarter real terms (hide)'!$BA58*100</f>
        <v>3.480392156862745</v>
      </c>
      <c r="AB58" s="225">
        <f>Quarter!AB63/'quarter real terms (hide)'!$BA58*100</f>
        <v>2.588235294117647</v>
      </c>
      <c r="AC58" s="225">
        <f>Quarter!AC63/'quarter real terms (hide)'!$BA58*100</f>
        <v>2.1764705882352944</v>
      </c>
      <c r="AD58" s="225">
        <f>Quarter!AD63/'quarter real terms (hide)'!$BA58*100</f>
        <v>2.892156862745098</v>
      </c>
      <c r="AE58" s="225">
        <f>Quarter!AE63/'quarter real terms (hide)'!$BA58*100</f>
        <v>2.941176470588235</v>
      </c>
      <c r="AF58" s="225">
        <f>Quarter!AF63/'quarter real terms (hide)'!$BA58*100</f>
        <v>3.1176470588235294</v>
      </c>
      <c r="AG58" s="225">
        <f>Quarter!AG63/'quarter real terms (hide)'!$BA58*100</f>
        <v>4.294117647058823</v>
      </c>
      <c r="AH58" s="225">
        <f>Quarter!AH63/'quarter real terms (hide)'!$BA58*100</f>
        <v>6.382352941176471</v>
      </c>
      <c r="AI58" s="225"/>
      <c r="AJ58" s="225">
        <f>Quarter!AI63/'quarter real terms (hide)'!$BA58*100</f>
        <v>1.1450980392156862</v>
      </c>
      <c r="AK58" s="225">
        <f>Quarter!AJ63/'quarter real terms (hide)'!$BA58*100</f>
        <v>0.9921568627450981</v>
      </c>
      <c r="AL58" s="225">
        <f>Quarter!AK63/'quarter real terms (hide)'!$BA58*100</f>
        <v>0.7117647058823529</v>
      </c>
      <c r="AM58" s="225">
        <f>Quarter!AL63/'quarter real terms (hide)'!$BA58*100</f>
        <v>0.7362745098039216</v>
      </c>
      <c r="AN58" s="225">
        <f>Quarter!AM63/'quarter real terms (hide)'!$BA58*100</f>
        <v>0.8450980392156863</v>
      </c>
      <c r="AO58" s="225">
        <f>Quarter!AN63/'quarter real terms (hide)'!$BA58*100</f>
        <v>0.65</v>
      </c>
      <c r="AP58" s="225"/>
      <c r="AQ58" s="225">
        <f>Quarter!AP63/'quarter real terms (hide)'!$BA58*100</f>
        <v>0.7509803921568627</v>
      </c>
      <c r="AR58" s="225">
        <f>Quarter!AQ63/'quarter real terms (hide)'!$BA58*100</f>
        <v>1.0813725490196078</v>
      </c>
      <c r="AS58" s="225">
        <f>Quarter!AR63/'quarter real terms (hide)'!$BA58*100</f>
        <v>1.4705882352941175</v>
      </c>
      <c r="AT58" s="225">
        <f>Quarter!AS63/'quarter real terms (hide)'!$BA58*100</f>
        <v>145.3862745098039</v>
      </c>
      <c r="AU58" s="225">
        <f>Quarter!AT63/'quarter real terms (hide)'!$BA58*100</f>
        <v>199.3</v>
      </c>
      <c r="AV58" s="225">
        <f>Quarter!AU63/'quarter real terms (hide)'!$BA58*100</f>
        <v>237.05627450980393</v>
      </c>
      <c r="AW58" s="225">
        <f>Quarter!AV63/'quarter real terms (hide)'!$BA58*100</f>
        <v>105.95098039215685</v>
      </c>
      <c r="AX58" s="225"/>
      <c r="AY58" s="225"/>
      <c r="AZ58" s="225"/>
      <c r="BA58" s="223">
        <v>102</v>
      </c>
    </row>
    <row r="59" spans="1:53" ht="12.75">
      <c r="A59" s="192">
        <v>2001</v>
      </c>
      <c r="B59" s="193" t="s">
        <v>76</v>
      </c>
      <c r="C59" s="225">
        <f>Quarter!C64/'quarter real terms (hide)'!$BA59*100</f>
        <v>2.121241513094083</v>
      </c>
      <c r="D59" s="225">
        <f>Quarter!D64/'quarter real terms (hide)'!$BA59*100</f>
        <v>1.6411251212415132</v>
      </c>
      <c r="E59" s="225">
        <f>Quarter!E64/'quarter real terms (hide)'!$BA59*100</f>
        <v>1.2085354025218236</v>
      </c>
      <c r="F59" s="225">
        <f>Quarter!F64/'quarter real terms (hide)'!$BA59*100</f>
        <v>1.2812803103782735</v>
      </c>
      <c r="G59" s="225">
        <f>Quarter!G64/'quarter real terms (hide)'!$BA59*100</f>
        <v>1.4917555771096025</v>
      </c>
      <c r="H59" s="225">
        <f>Quarter!H64/'quarter real terms (hide)'!$BA59*100</f>
        <v>1.892337536372454</v>
      </c>
      <c r="I59" s="225">
        <f>Quarter!I64/'quarter real terms (hide)'!$BA59*100</f>
        <v>3.253152279340447</v>
      </c>
      <c r="J59" s="225">
        <f>Quarter!J64/'quarter real terms (hide)'!$BA59*100</f>
        <v>136.85160038797284</v>
      </c>
      <c r="K59" s="225">
        <f>Quarter!K64/'quarter real terms (hide)'!$BA59*100</f>
        <v>124.32880698351116</v>
      </c>
      <c r="L59" s="225">
        <f>Quarter!L64/'quarter real terms (hide)'!$BA59*100</f>
        <v>99.43161978661493</v>
      </c>
      <c r="M59" s="225">
        <f>Quarter!M64/'quarter real terms (hide)'!$BA59*100</f>
        <v>95.75363724539282</v>
      </c>
      <c r="N59" s="225">
        <f>Quarter!N64/'quarter real terms (hide)'!$BA59*100</f>
        <v>106.14548981571292</v>
      </c>
      <c r="O59" s="225">
        <f>Quarter!O64/'quarter real terms (hide)'!$BA59*100</f>
        <v>113.02230843840933</v>
      </c>
      <c r="P59" s="225">
        <f>Quarter!P64/'quarter real terms (hide)'!$BA59*100</f>
        <v>108.37148399612026</v>
      </c>
      <c r="Q59" s="225">
        <f>Quarter!Q64/'quarter real terms (hide)'!$BA59*100</f>
        <v>133.97866149369545</v>
      </c>
      <c r="R59" s="225">
        <f>Quarter!R64/'quarter real terms (hide)'!$BA59*100</f>
        <v>163.27643064985452</v>
      </c>
      <c r="S59" s="225">
        <f>Quarter!S64/'quarter real terms (hide)'!$BA59*100</f>
        <v>205.96314258001942</v>
      </c>
      <c r="T59" s="225">
        <f>Quarter!T64/'quarter real terms (hide)'!$BA59*100</f>
        <v>194.40640155189138</v>
      </c>
      <c r="U59" s="225">
        <f>Quarter!U64/'quarter real terms (hide)'!$BA59*100</f>
        <v>178.93210475266733</v>
      </c>
      <c r="V59" s="225">
        <f>Quarter!V64/'quarter real terms (hide)'!$BA59*100</f>
        <v>181.92531522793405</v>
      </c>
      <c r="W59" s="225">
        <f>Quarter!W64/'quarter real terms (hide)'!$BA59*100</f>
        <v>168.22696411251215</v>
      </c>
      <c r="X59" s="225">
        <f>Quarter!X64/'quarter real terms (hide)'!$BA59*100</f>
        <v>194.98739088263824</v>
      </c>
      <c r="Y59" s="225">
        <f>Quarter!Y64/'quarter real terms (hide)'!$BA59*100</f>
        <v>231.61008729388942</v>
      </c>
      <c r="Z59" s="225">
        <f>Quarter!Z64/'quarter real terms (hide)'!$BA59*100</f>
        <v>4.713870029097963</v>
      </c>
      <c r="AA59" s="225">
        <f>Quarter!AA64/'quarter real terms (hide)'!$BA59*100</f>
        <v>3.5402521823472357</v>
      </c>
      <c r="AB59" s="225">
        <f>Quarter!AB64/'quarter real terms (hide)'!$BA59*100</f>
        <v>2.696411251212415</v>
      </c>
      <c r="AC59" s="225">
        <f>Quarter!AC64/'quarter real terms (hide)'!$BA59*100</f>
        <v>2.434529582929195</v>
      </c>
      <c r="AD59" s="225">
        <f>Quarter!AD64/'quarter real terms (hide)'!$BA59*100</f>
        <v>2.9097963142580023</v>
      </c>
      <c r="AE59" s="225">
        <f>Quarter!AE64/'quarter real terms (hide)'!$BA59*100</f>
        <v>3.026188166828322</v>
      </c>
      <c r="AF59" s="225">
        <f>Quarter!AF64/'quarter real terms (hide)'!$BA59*100</f>
        <v>3.0649854510184293</v>
      </c>
      <c r="AG59" s="225">
        <f>Quarter!AG64/'quarter real terms (hide)'!$BA59*100</f>
        <v>4.161008729388943</v>
      </c>
      <c r="AH59" s="225">
        <f>Quarter!AH64/'quarter real terms (hide)'!$BA59*100</f>
        <v>6.226964112512125</v>
      </c>
      <c r="AI59" s="225"/>
      <c r="AJ59" s="225">
        <f>Quarter!AI64/'quarter real terms (hide)'!$BA59*100</f>
        <v>1.1891367604267702</v>
      </c>
      <c r="AK59" s="225">
        <f>Quarter!AJ64/'quarter real terms (hide)'!$BA59*100</f>
        <v>1.008729388942774</v>
      </c>
      <c r="AL59" s="225">
        <f>Quarter!AK64/'quarter real terms (hide)'!$BA59*100</f>
        <v>0.7720659553831233</v>
      </c>
      <c r="AM59" s="225">
        <f>Quarter!AL64/'quarter real terms (hide)'!$BA59*100</f>
        <v>0.8089233753637246</v>
      </c>
      <c r="AN59" s="225">
        <f>Quarter!AM64/'quarter real terms (hide)'!$BA59*100</f>
        <v>0.8942774005819594</v>
      </c>
      <c r="AO59" s="225">
        <f>Quarter!AN64/'quarter real terms (hide)'!$BA59*100</f>
        <v>0.7313288069835112</v>
      </c>
      <c r="AP59" s="225"/>
      <c r="AQ59" s="225">
        <f>Quarter!AP64/'quarter real terms (hide)'!$BA59*100</f>
        <v>0.83996120271581</v>
      </c>
      <c r="AR59" s="225">
        <f>Quarter!AQ64/'quarter real terms (hide)'!$BA59*100</f>
        <v>1.1270611057225994</v>
      </c>
      <c r="AS59" s="225">
        <f>Quarter!AR64/'quarter real terms (hide)'!$BA59*100</f>
        <v>1.4878758486905916</v>
      </c>
      <c r="AT59" s="225">
        <f>Quarter!AS64/'quarter real terms (hide)'!$BA59*100</f>
        <v>136.12706110572262</v>
      </c>
      <c r="AU59" s="225">
        <f>Quarter!AT64/'quarter real terms (hide)'!$BA59*100</f>
        <v>174.23860329776915</v>
      </c>
      <c r="AV59" s="225">
        <f>Quarter!AU64/'quarter real terms (hide)'!$BA59*100</f>
        <v>262.61105722599416</v>
      </c>
      <c r="AW59" s="225">
        <f>Quarter!AV64/'quarter real terms (hide)'!$BA59*100</f>
        <v>107.90494665373424</v>
      </c>
      <c r="AX59" s="225"/>
      <c r="AY59" s="225"/>
      <c r="AZ59" s="225"/>
      <c r="BA59" s="223">
        <v>103.1</v>
      </c>
    </row>
    <row r="60" spans="1:53" ht="12.75">
      <c r="A60" s="192">
        <v>2002</v>
      </c>
      <c r="B60" s="193" t="s">
        <v>80</v>
      </c>
      <c r="C60" s="225">
        <f>Quarter!C65/'quarter real terms (hide)'!$BA60*100</f>
        <v>2.236816874400767</v>
      </c>
      <c r="D60" s="225">
        <f>Quarter!D65/'quarter real terms (hide)'!$BA60*100</f>
        <v>1.7133269415148609</v>
      </c>
      <c r="E60" s="225">
        <f>Quarter!E65/'quarter real terms (hide)'!$BA60*100</f>
        <v>1.3106423777564717</v>
      </c>
      <c r="F60" s="225">
        <f>Quarter!F65/'quarter real terms (hide)'!$BA60*100</f>
        <v>1.37967401725791</v>
      </c>
      <c r="G60" s="225">
        <f>Quarter!G65/'quarter real terms (hide)'!$BA60*100</f>
        <v>1.4352828379674019</v>
      </c>
      <c r="H60" s="225">
        <f>Quarter!H65/'quarter real terms (hide)'!$BA60*100</f>
        <v>1.930968360498562</v>
      </c>
      <c r="I60" s="225">
        <f>Quarter!I65/'quarter real terms (hide)'!$BA60*100</f>
        <v>2.5925215723873447</v>
      </c>
      <c r="J60" s="225">
        <f>Quarter!J65/'quarter real terms (hide)'!$BA60*100</f>
        <v>133.16490891658677</v>
      </c>
      <c r="K60" s="225">
        <f>Quarter!K65/'quarter real terms (hide)'!$BA60*100</f>
        <v>122.66155321188879</v>
      </c>
      <c r="L60" s="225">
        <f>Quarter!L65/'quarter real terms (hide)'!$BA60*100</f>
        <v>110.9031639501438</v>
      </c>
      <c r="M60" s="225">
        <f>Quarter!M65/'quarter real terms (hide)'!$BA60*100</f>
        <v>108.13039309683606</v>
      </c>
      <c r="N60" s="225">
        <f>Quarter!N65/'quarter real terms (hide)'!$BA60*100</f>
        <v>115.96260786193673</v>
      </c>
      <c r="O60" s="225">
        <f>Quarter!O65/'quarter real terms (hide)'!$BA60*100</f>
        <v>117.92233940556088</v>
      </c>
      <c r="P60" s="225">
        <f>Quarter!P65/'quarter real terms (hide)'!$BA60*100</f>
        <v>114.97890699904123</v>
      </c>
      <c r="Q60" s="225">
        <f>Quarter!Q65/'quarter real terms (hide)'!$BA60*100</f>
        <v>133.0383509108341</v>
      </c>
      <c r="R60" s="225">
        <f>Quarter!R65/'quarter real terms (hide)'!$BA60*100</f>
        <v>159.37104506232023</v>
      </c>
      <c r="S60" s="225">
        <f>Quarter!S65/'quarter real terms (hide)'!$BA60*100</f>
        <v>199.47842761265582</v>
      </c>
      <c r="T60" s="225">
        <f>Quarter!T65/'quarter real terms (hide)'!$BA60*100</f>
        <v>184.6289549376798</v>
      </c>
      <c r="U60" s="225">
        <f>Quarter!U65/'quarter real terms (hide)'!$BA60*100</f>
        <v>169.3940556088207</v>
      </c>
      <c r="V60" s="225">
        <f>Quarter!V65/'quarter real terms (hide)'!$BA60*100</f>
        <v>172.431447746884</v>
      </c>
      <c r="W60" s="225">
        <f>Quarter!W65/'quarter real terms (hide)'!$BA60*100</f>
        <v>161.1025886864813</v>
      </c>
      <c r="X60" s="225">
        <f>Quarter!X65/'quarter real terms (hide)'!$BA60*100</f>
        <v>184.647171620326</v>
      </c>
      <c r="Y60" s="225">
        <f>Quarter!Y65/'quarter real terms (hide)'!$BA60*100</f>
        <v>219.4084372003835</v>
      </c>
      <c r="Z60" s="225">
        <f>Quarter!Z65/'quarter real terms (hide)'!$BA60*100</f>
        <v>4.563758389261745</v>
      </c>
      <c r="AA60" s="225">
        <f>Quarter!AA65/'quarter real terms (hide)'!$BA60*100</f>
        <v>3.509108341323107</v>
      </c>
      <c r="AB60" s="225">
        <f>Quarter!AB65/'quarter real terms (hide)'!$BA60*100</f>
        <v>2.713326941514861</v>
      </c>
      <c r="AC60" s="225">
        <f>Quarter!AC65/'quarter real terms (hide)'!$BA60*100</f>
        <v>2.425695110258869</v>
      </c>
      <c r="AD60" s="225">
        <f>Quarter!AD65/'quarter real terms (hide)'!$BA60*100</f>
        <v>2.933844678811122</v>
      </c>
      <c r="AE60" s="225">
        <f>Quarter!AE65/'quarter real terms (hide)'!$BA60*100</f>
        <v>3.0201342281879198</v>
      </c>
      <c r="AF60" s="225">
        <f>Quarter!AF65/'quarter real terms (hide)'!$BA60*100</f>
        <v>2.8283796740172584</v>
      </c>
      <c r="AG60" s="225">
        <f>Quarter!AG65/'quarter real terms (hide)'!$BA60*100</f>
        <v>4.1227229146692235</v>
      </c>
      <c r="AH60" s="225">
        <f>Quarter!AH65/'quarter real terms (hide)'!$BA60*100</f>
        <v>6.13614573346117</v>
      </c>
      <c r="AI60" s="225"/>
      <c r="AJ60" s="225">
        <f>Quarter!AI65/'quarter real terms (hide)'!$BA60*100</f>
        <v>1.155321188878236</v>
      </c>
      <c r="AK60" s="225">
        <f>Quarter!AJ65/'quarter real terms (hide)'!$BA60*100</f>
        <v>0.9837008628954937</v>
      </c>
      <c r="AL60" s="225">
        <f>Quarter!AK65/'quarter real terms (hide)'!$BA60*100</f>
        <v>0.7976989453499521</v>
      </c>
      <c r="AM60" s="225">
        <f>Quarter!AL65/'quarter real terms (hide)'!$BA60*100</f>
        <v>0.8283796740172579</v>
      </c>
      <c r="AN60" s="225">
        <f>Quarter!AM65/'quarter real terms (hide)'!$BA60*100</f>
        <v>0.8849472674976031</v>
      </c>
      <c r="AO60" s="225">
        <f>Quarter!AN65/'quarter real terms (hide)'!$BA60*100</f>
        <v>0.7833173537871524</v>
      </c>
      <c r="AP60" s="225"/>
      <c r="AQ60" s="225">
        <f>Quarter!AP65/'quarter real terms (hide)'!$BA60*100</f>
        <v>0.8571428571428572</v>
      </c>
      <c r="AR60" s="225">
        <f>Quarter!AQ65/'quarter real terms (hide)'!$BA60*100</f>
        <v>1.0891658676893576</v>
      </c>
      <c r="AS60" s="225">
        <f>Quarter!AR65/'quarter real terms (hide)'!$BA60*100</f>
        <v>1.4304889741131352</v>
      </c>
      <c r="AT60" s="225">
        <f>Quarter!AS65/'quarter real terms (hide)'!$BA60*100</f>
        <v>132.895493767977</v>
      </c>
      <c r="AU60" s="225">
        <f>Quarter!AT65/'quarter real terms (hide)'!$BA60*100</f>
        <v>167.17641418983703</v>
      </c>
      <c r="AV60" s="225">
        <f>Quarter!AU65/'quarter real terms (hide)'!$BA60*100</f>
        <v>269.1936720997124</v>
      </c>
      <c r="AW60" s="225">
        <f>Quarter!AV65/'quarter real terms (hide)'!$BA60*100</f>
        <v>108.43144774688398</v>
      </c>
      <c r="AX60" s="225"/>
      <c r="AY60" s="225"/>
      <c r="AZ60" s="225"/>
      <c r="BA60" s="223">
        <v>104.3</v>
      </c>
    </row>
    <row r="61" spans="1:54" s="214" customFormat="1" ht="12.75">
      <c r="A61" s="210">
        <v>2002</v>
      </c>
      <c r="B61" s="211" t="s">
        <v>74</v>
      </c>
      <c r="C61" s="225">
        <f>Quarter!C66/'quarter real terms (hide)'!$BA61*100</f>
        <v>1.9153992395437265</v>
      </c>
      <c r="D61" s="225">
        <f>Quarter!D66/'quarter real terms (hide)'!$BA61*100</f>
        <v>1.497148288973384</v>
      </c>
      <c r="E61" s="225">
        <f>Quarter!E66/'quarter real terms (hide)'!$BA61*100</f>
        <v>1.3155893536121672</v>
      </c>
      <c r="F61" s="225">
        <f>Quarter!F66/'quarter real terms (hide)'!$BA61*100</f>
        <v>1.3507604562737643</v>
      </c>
      <c r="G61" s="225">
        <f>Quarter!G66/'quarter real terms (hide)'!$BA61*100</f>
        <v>1.3878326996197718</v>
      </c>
      <c r="H61" s="225">
        <f>Quarter!H66/'quarter real terms (hide)'!$BA61*100</f>
        <v>1.9011406844106464</v>
      </c>
      <c r="I61" s="225">
        <f>Quarter!I66/'quarter real terms (hide)'!$BA61*100</f>
        <v>2.1577946768060836</v>
      </c>
      <c r="J61" s="225">
        <f>Quarter!J66/'quarter real terms (hide)'!$BA61*100</f>
        <v>142.38307984790873</v>
      </c>
      <c r="K61" s="225">
        <f>Quarter!K66/'quarter real terms (hide)'!$BA61*100</f>
        <v>128.84790874524714</v>
      </c>
      <c r="L61" s="225">
        <f>Quarter!L66/'quarter real terms (hide)'!$BA61*100</f>
        <v>116.1425855513308</v>
      </c>
      <c r="M61" s="225">
        <f>Quarter!M66/'quarter real terms (hide)'!$BA61*100</f>
        <v>114.06844106463878</v>
      </c>
      <c r="N61" s="225">
        <f>Quarter!N66/'quarter real terms (hide)'!$BA61*100</f>
        <v>119.9277566539924</v>
      </c>
      <c r="O61" s="225">
        <f>Quarter!O66/'quarter real terms (hide)'!$BA61*100</f>
        <v>124.01330798479087</v>
      </c>
      <c r="P61" s="225">
        <f>Quarter!P66/'quarter real terms (hide)'!$BA61*100</f>
        <v>124.6093155893536</v>
      </c>
      <c r="Q61" s="225">
        <f>Quarter!Q66/'quarter real terms (hide)'!$BA61*100</f>
        <v>137.5551330798479</v>
      </c>
      <c r="R61" s="225">
        <f>Quarter!R66/'quarter real terms (hide)'!$BA61*100</f>
        <v>181.47338403041823</v>
      </c>
      <c r="S61" s="225">
        <f>Quarter!S66/'quarter real terms (hide)'!$BA61*100</f>
        <v>209.33269961977183</v>
      </c>
      <c r="T61" s="225">
        <f>Quarter!T66/'quarter real terms (hide)'!$BA61*100</f>
        <v>195.93536121673003</v>
      </c>
      <c r="U61" s="225">
        <f>Quarter!U66/'quarter real terms (hide)'!$BA61*100</f>
        <v>185.05988593155894</v>
      </c>
      <c r="V61" s="225">
        <f>Quarter!V66/'quarter real terms (hide)'!$BA61*100</f>
        <v>187.26235741444864</v>
      </c>
      <c r="W61" s="225">
        <f>Quarter!W66/'quarter real terms (hide)'!$BA61*100</f>
        <v>172.6815589353612</v>
      </c>
      <c r="X61" s="225">
        <f>Quarter!X66/'quarter real terms (hide)'!$BA61*100</f>
        <v>195.90684410646386</v>
      </c>
      <c r="Y61" s="225">
        <f>Quarter!Y66/'quarter real terms (hide)'!$BA61*100</f>
        <v>231.2347908745247</v>
      </c>
      <c r="Z61" s="225">
        <f>Quarter!Z66/'quarter real terms (hide)'!$BA61*100</f>
        <v>4.372623574144486</v>
      </c>
      <c r="AA61" s="225">
        <f>Quarter!AA66/'quarter real terms (hide)'!$BA61*100</f>
        <v>3.3460076045627374</v>
      </c>
      <c r="AB61" s="225">
        <f>Quarter!AB66/'quarter real terms (hide)'!$BA61*100</f>
        <v>2.452471482889734</v>
      </c>
      <c r="AC61" s="225">
        <f>Quarter!AC66/'quarter real terms (hide)'!$BA61*100</f>
        <v>2.224334600760456</v>
      </c>
      <c r="AD61" s="225">
        <f>Quarter!AD66/'quarter real terms (hide)'!$BA61*100</f>
        <v>2.6425855513307983</v>
      </c>
      <c r="AE61" s="225">
        <f>Quarter!AE66/'quarter real terms (hide)'!$BA61*100</f>
        <v>2.79467680608365</v>
      </c>
      <c r="AF61" s="225">
        <f>Quarter!AF66/'quarter real terms (hide)'!$BA61*100</f>
        <v>2.870722433460076</v>
      </c>
      <c r="AG61" s="225">
        <f>Quarter!AG66/'quarter real terms (hide)'!$BA61*100</f>
        <v>3.9923954372623576</v>
      </c>
      <c r="AH61" s="225">
        <f>Quarter!AH66/'quarter real terms (hide)'!$BA61*100</f>
        <v>5.846007604562738</v>
      </c>
      <c r="AI61" s="225"/>
      <c r="AJ61" s="225">
        <f>Quarter!AI66/'quarter real terms (hide)'!$BA61*100</f>
        <v>1.1435361216730038</v>
      </c>
      <c r="AK61" s="225">
        <f>Quarter!AJ66/'quarter real terms (hide)'!$BA61*100</f>
        <v>0.9667300380228135</v>
      </c>
      <c r="AL61" s="225">
        <f>Quarter!AK66/'quarter real terms (hide)'!$BA61*100</f>
        <v>0.6720532319391634</v>
      </c>
      <c r="AM61" s="225">
        <f>Quarter!AL66/'quarter real terms (hide)'!$BA61*100</f>
        <v>0.7138783269961977</v>
      </c>
      <c r="AN61" s="225">
        <f>Quarter!AM66/'quarter real terms (hide)'!$BA61*100</f>
        <v>0.8326996197718631</v>
      </c>
      <c r="AO61" s="225">
        <f>Quarter!AN66/'quarter real terms (hide)'!$BA61*100</f>
        <v>0.5998098859315589</v>
      </c>
      <c r="AP61" s="225"/>
      <c r="AQ61" s="225">
        <f>Quarter!AP66/'quarter real terms (hide)'!$BA61*100</f>
        <v>0.80893536121673</v>
      </c>
      <c r="AR61" s="225">
        <f>Quarter!AQ66/'quarter real terms (hide)'!$BA61*100</f>
        <v>1.0807984790874525</v>
      </c>
      <c r="AS61" s="225">
        <f>Quarter!AR66/'quarter real terms (hide)'!$BA61*100</f>
        <v>1.4087452471482889</v>
      </c>
      <c r="AT61" s="225">
        <f>Quarter!AS66/'quarter real terms (hide)'!$BA61*100</f>
        <v>134.56463878326997</v>
      </c>
      <c r="AU61" s="225">
        <f>Quarter!AT66/'quarter real terms (hide)'!$BA61*100</f>
        <v>164.12832699619773</v>
      </c>
      <c r="AV61" s="225">
        <f>Quarter!AU66/'quarter real terms (hide)'!$BA61*100</f>
        <v>252.069391634981</v>
      </c>
      <c r="AW61" s="225">
        <f>Quarter!AV66/'quarter real terms (hide)'!$BA61*100</f>
        <v>107.79467680608366</v>
      </c>
      <c r="AX61" s="225"/>
      <c r="AY61" s="225"/>
      <c r="AZ61" s="225"/>
      <c r="BA61" s="223">
        <v>105.2</v>
      </c>
      <c r="BB61" s="156"/>
    </row>
    <row r="62" spans="1:54" s="214" customFormat="1" ht="12.75">
      <c r="A62" s="210">
        <v>2002</v>
      </c>
      <c r="B62" s="215" t="s">
        <v>75</v>
      </c>
      <c r="C62" s="225">
        <f>Quarter!C67/'quarter real terms (hide)'!$BA62*100</f>
        <v>1.9015151515151516</v>
      </c>
      <c r="D62" s="225">
        <f>Quarter!D67/'quarter real terms (hide)'!$BA62*100</f>
        <v>1.5160984848484849</v>
      </c>
      <c r="E62" s="225">
        <f>Quarter!E67/'quarter real terms (hide)'!$BA62*100</f>
        <v>1.1420454545454546</v>
      </c>
      <c r="F62" s="225">
        <f>Quarter!F67/'quarter real terms (hide)'!$BA62*100</f>
        <v>1.2045454545454546</v>
      </c>
      <c r="G62" s="225">
        <f>Quarter!G67/'quarter real terms (hide)'!$BA62*100</f>
        <v>1.4109848484848486</v>
      </c>
      <c r="H62" s="225">
        <f>Quarter!H67/'quarter real terms (hide)'!$BA62*100</f>
        <v>1.828598484848485</v>
      </c>
      <c r="I62" s="225">
        <f>Quarter!I67/'quarter real terms (hide)'!$BA62*100</f>
        <v>2.3248106060606064</v>
      </c>
      <c r="J62" s="225">
        <f>Quarter!J67/'quarter real terms (hide)'!$BA62*100</f>
        <v>148.3475378787879</v>
      </c>
      <c r="K62" s="225">
        <f>Quarter!K67/'quarter real terms (hide)'!$BA62*100</f>
        <v>137.05776515151516</v>
      </c>
      <c r="L62" s="225">
        <f>Quarter!L67/'quarter real terms (hide)'!$BA62*100</f>
        <v>120.02840909090911</v>
      </c>
      <c r="M62" s="225">
        <f>Quarter!M67/'quarter real terms (hide)'!$BA62*100</f>
        <v>116.26704545454547</v>
      </c>
      <c r="N62" s="225">
        <f>Quarter!N67/'quarter real terms (hide)'!$BA62*100</f>
        <v>126.89204545454544</v>
      </c>
      <c r="O62" s="225">
        <f>Quarter!O67/'quarter real terms (hide)'!$BA62*100</f>
        <v>129.68087121212125</v>
      </c>
      <c r="P62" s="225">
        <f>Quarter!P67/'quarter real terms (hide)'!$BA62*100</f>
        <v>128.20643939393938</v>
      </c>
      <c r="Q62" s="225">
        <f>Quarter!Q67/'quarter real terms (hide)'!$BA62*100</f>
        <v>148.23295454545456</v>
      </c>
      <c r="R62" s="225">
        <f>Quarter!R67/'quarter real terms (hide)'!$BA62*100</f>
        <v>167.70833333333331</v>
      </c>
      <c r="S62" s="225">
        <f>Quarter!S67/'quarter real terms (hide)'!$BA62*100</f>
        <v>211.83617424242428</v>
      </c>
      <c r="T62" s="225">
        <f>Quarter!T67/'quarter real terms (hide)'!$BA62*100</f>
        <v>200.86363636363637</v>
      </c>
      <c r="U62" s="225">
        <f>Quarter!U67/'quarter real terms (hide)'!$BA62*100</f>
        <v>188.6628787878788</v>
      </c>
      <c r="V62" s="225">
        <f>Quarter!V67/'quarter real terms (hide)'!$BA62*100</f>
        <v>191.07102272727272</v>
      </c>
      <c r="W62" s="225">
        <f>Quarter!W67/'quarter real terms (hide)'!$BA62*100</f>
        <v>176.97821969696972</v>
      </c>
      <c r="X62" s="225">
        <f>Quarter!X67/'quarter real terms (hide)'!$BA62*100</f>
        <v>199.78882575757578</v>
      </c>
      <c r="Y62" s="225">
        <f>Quarter!Y67/'quarter real terms (hide)'!$BA62*100</f>
        <v>236.19412878787878</v>
      </c>
      <c r="Z62" s="225">
        <f>Quarter!Z67/'quarter real terms (hide)'!$BA62*100</f>
        <v>4.308712121212121</v>
      </c>
      <c r="AA62" s="225">
        <f>Quarter!AA67/'quarter real terms (hide)'!$BA62*100</f>
        <v>3.276515151515152</v>
      </c>
      <c r="AB62" s="225">
        <f>Quarter!AB67/'quarter real terms (hide)'!$BA62*100</f>
        <v>2.471590909090909</v>
      </c>
      <c r="AC62" s="225">
        <f>Quarter!AC67/'quarter real terms (hide)'!$BA62*100</f>
        <v>2.263257575757576</v>
      </c>
      <c r="AD62" s="225">
        <f>Quarter!AD67/'quarter real terms (hide)'!$BA62*100</f>
        <v>2.6325757575757573</v>
      </c>
      <c r="AE62" s="225">
        <f>Quarter!AE67/'quarter real terms (hide)'!$BA62*100</f>
        <v>2.784090909090909</v>
      </c>
      <c r="AF62" s="225">
        <f>Quarter!AF67/'quarter real terms (hide)'!$BA62*100</f>
        <v>2.831439393939394</v>
      </c>
      <c r="AG62" s="225">
        <f>Quarter!AG67/'quarter real terms (hide)'!$BA62*100</f>
        <v>3.929924242424243</v>
      </c>
      <c r="AH62" s="225">
        <f>Quarter!AH67/'quarter real terms (hide)'!$BA62*100</f>
        <v>5.757575757575758</v>
      </c>
      <c r="AI62" s="225"/>
      <c r="AJ62" s="225">
        <f>Quarter!AI67/'quarter real terms (hide)'!$BA62*100</f>
        <v>1.1107954545454546</v>
      </c>
      <c r="AK62" s="225">
        <f>Quarter!AJ67/'quarter real terms (hide)'!$BA62*100</f>
        <v>0.9185606060606061</v>
      </c>
      <c r="AL62" s="225">
        <f>Quarter!AK67/'quarter real terms (hide)'!$BA62*100</f>
        <v>0.6174242424242425</v>
      </c>
      <c r="AM62" s="225">
        <f>Quarter!AL67/'quarter real terms (hide)'!$BA62*100</f>
        <v>0.6600378787878788</v>
      </c>
      <c r="AN62" s="225">
        <f>Quarter!AM67/'quarter real terms (hide)'!$BA62*100</f>
        <v>0.7490530303030304</v>
      </c>
      <c r="AO62" s="225">
        <f>Quarter!AN67/'quarter real terms (hide)'!$BA62*100</f>
        <v>0.571969696969697</v>
      </c>
      <c r="AP62" s="225"/>
      <c r="AQ62" s="225">
        <f>Quarter!AP67/'quarter real terms (hide)'!$BA62*100</f>
        <v>0.7897727272727273</v>
      </c>
      <c r="AR62" s="225">
        <f>Quarter!AQ67/'quarter real terms (hide)'!$BA62*100</f>
        <v>1.0890151515151514</v>
      </c>
      <c r="AS62" s="225">
        <f>Quarter!AR67/'quarter real terms (hide)'!$BA62*100</f>
        <v>1.5151515151515154</v>
      </c>
      <c r="AT62" s="225">
        <f>Quarter!AS67/'quarter real terms (hide)'!$BA62*100</f>
        <v>146.44981060606062</v>
      </c>
      <c r="AU62" s="225">
        <f>Quarter!AT67/'quarter real terms (hide)'!$BA62*100</f>
        <v>168.98863636363637</v>
      </c>
      <c r="AV62" s="225">
        <f>Quarter!AU67/'quarter real terms (hide)'!$BA62*100</f>
        <v>223.5217803030303</v>
      </c>
      <c r="AW62" s="225">
        <f>Quarter!AV67/'quarter real terms (hide)'!$BA62*100</f>
        <v>100.24431818181819</v>
      </c>
      <c r="AX62" s="225"/>
      <c r="AY62" s="225"/>
      <c r="AZ62" s="225"/>
      <c r="BA62" s="223">
        <v>105.6</v>
      </c>
      <c r="BB62" s="156"/>
    </row>
    <row r="63" spans="1:54" s="214" customFormat="1" ht="12.75">
      <c r="A63" s="210">
        <v>2002</v>
      </c>
      <c r="B63" s="215" t="s">
        <v>76</v>
      </c>
      <c r="C63" s="225">
        <f>Quarter!C68/'quarter real terms (hide)'!$BA63*100</f>
        <v>2.0094339622641506</v>
      </c>
      <c r="D63" s="225">
        <f>Quarter!D68/'quarter real terms (hide)'!$BA63*100</f>
        <v>1.6537735849056605</v>
      </c>
      <c r="E63" s="225">
        <f>Quarter!E68/'quarter real terms (hide)'!$BA63*100</f>
        <v>1.2</v>
      </c>
      <c r="F63" s="225">
        <f>Quarter!F68/'quarter real terms (hide)'!$BA63*100</f>
        <v>1.2726415094339623</v>
      </c>
      <c r="G63" s="225">
        <f>Quarter!G68/'quarter real terms (hide)'!$BA63*100</f>
        <v>1.4462264150943396</v>
      </c>
      <c r="H63" s="225">
        <f>Quarter!H68/'quarter real terms (hide)'!$BA63*100</f>
        <v>1.8443396226415096</v>
      </c>
      <c r="I63" s="225">
        <f>Quarter!I68/'quarter real terms (hide)'!$BA63*100</f>
        <v>2.2433962264150944</v>
      </c>
      <c r="J63" s="225">
        <f>Quarter!J68/'quarter real terms (hide)'!$BA63*100</f>
        <v>153.44622641509434</v>
      </c>
      <c r="K63" s="225">
        <f>Quarter!K68/'quarter real terms (hide)'!$BA63*100</f>
        <v>138.06603773584905</v>
      </c>
      <c r="L63" s="225">
        <f>Quarter!L68/'quarter real terms (hide)'!$BA63*100</f>
        <v>123.29716981132076</v>
      </c>
      <c r="M63" s="225">
        <f>Quarter!M68/'quarter real terms (hide)'!$BA63*100</f>
        <v>119.9433962264151</v>
      </c>
      <c r="N63" s="225">
        <f>Quarter!N68/'quarter real terms (hide)'!$BA63*100</f>
        <v>129.41792452830188</v>
      </c>
      <c r="O63" s="225">
        <f>Quarter!O68/'quarter real terms (hide)'!$BA63*100</f>
        <v>132.39999999999998</v>
      </c>
      <c r="P63" s="225">
        <f>Quarter!P68/'quarter real terms (hide)'!$BA63*100</f>
        <v>124.76320754716981</v>
      </c>
      <c r="Q63" s="225">
        <f>Quarter!Q68/'quarter real terms (hide)'!$BA63*100</f>
        <v>150.2188679245283</v>
      </c>
      <c r="R63" s="225">
        <f>Quarter!R68/'quarter real terms (hide)'!$BA63*100</f>
        <v>186.16132075471697</v>
      </c>
      <c r="S63" s="225">
        <f>Quarter!S68/'quarter real terms (hide)'!$BA63*100</f>
        <v>214.0698113207547</v>
      </c>
      <c r="T63" s="225">
        <f>Quarter!T68/'quarter real terms (hide)'!$BA63*100</f>
        <v>204.91981132075475</v>
      </c>
      <c r="U63" s="225">
        <f>Quarter!U68/'quarter real terms (hide)'!$BA63*100</f>
        <v>192.50377358490567</v>
      </c>
      <c r="V63" s="225">
        <f>Quarter!V68/'quarter real terms (hide)'!$BA63*100</f>
        <v>194.90188679245284</v>
      </c>
      <c r="W63" s="225">
        <f>Quarter!W68/'quarter real terms (hide)'!$BA63*100</f>
        <v>181.00471698113208</v>
      </c>
      <c r="X63" s="225">
        <f>Quarter!X68/'quarter real terms (hide)'!$BA63*100</f>
        <v>203.84056603773587</v>
      </c>
      <c r="Y63" s="225">
        <f>Quarter!Y68/'quarter real terms (hide)'!$BA63*100</f>
        <v>245.49622641509436</v>
      </c>
      <c r="Z63" s="225">
        <f>Quarter!Z68/'quarter real terms (hide)'!$BA63*100</f>
        <v>4.226415094339623</v>
      </c>
      <c r="AA63" s="225">
        <f>Quarter!AA68/'quarter real terms (hide)'!$BA63*100</f>
        <v>3.1509433962264146</v>
      </c>
      <c r="AB63" s="225">
        <f>Quarter!AB68/'quarter real terms (hide)'!$BA63*100</f>
        <v>2.509433962264151</v>
      </c>
      <c r="AC63" s="225">
        <f>Quarter!AC68/'quarter real terms (hide)'!$BA63*100</f>
        <v>2.320754716981132</v>
      </c>
      <c r="AD63" s="225">
        <f>Quarter!AD68/'quarter real terms (hide)'!$BA63*100</f>
        <v>2.650943396226415</v>
      </c>
      <c r="AE63" s="225">
        <f>Quarter!AE68/'quarter real terms (hide)'!$BA63*100</f>
        <v>2.764150943396227</v>
      </c>
      <c r="AF63" s="225">
        <f>Quarter!AF68/'quarter real terms (hide)'!$BA63*100</f>
        <v>2.8301886792452833</v>
      </c>
      <c r="AG63" s="225">
        <f>Quarter!AG68/'quarter real terms (hide)'!$BA63*100</f>
        <v>3.8867924528301887</v>
      </c>
      <c r="AH63" s="225">
        <f>Quarter!AH68/'quarter real terms (hide)'!$BA63*100</f>
        <v>5.811320754716981</v>
      </c>
      <c r="AI63" s="225"/>
      <c r="AJ63" s="225">
        <f>Quarter!AI68/'quarter real terms (hide)'!$BA63*100</f>
        <v>1.1028301886792453</v>
      </c>
      <c r="AK63" s="225">
        <f>Quarter!AJ68/'quarter real terms (hide)'!$BA63*100</f>
        <v>0.9547169811320755</v>
      </c>
      <c r="AL63" s="225">
        <f>Quarter!AK68/'quarter real terms (hide)'!$BA63*100</f>
        <v>0.7066037735849057</v>
      </c>
      <c r="AM63" s="225">
        <f>Quarter!AL68/'quarter real terms (hide)'!$BA63*100</f>
        <v>0.7433962264150944</v>
      </c>
      <c r="AN63" s="225">
        <f>Quarter!AM68/'quarter real terms (hide)'!$BA63*100</f>
        <v>0.800943396226415</v>
      </c>
      <c r="AO63" s="225">
        <f>Quarter!AN68/'quarter real terms (hide)'!$BA63*100</f>
        <v>0.690566037735849</v>
      </c>
      <c r="AP63" s="225"/>
      <c r="AQ63" s="225">
        <f>Quarter!AP68/'quarter real terms (hide)'!$BA63*100</f>
        <v>0.8113207547169812</v>
      </c>
      <c r="AR63" s="225">
        <f>Quarter!AQ68/'quarter real terms (hide)'!$BA63*100</f>
        <v>1.0735849056603772</v>
      </c>
      <c r="AS63" s="225">
        <f>Quarter!AR68/'quarter real terms (hide)'!$BA63*100</f>
        <v>1.4132075471698113</v>
      </c>
      <c r="AT63" s="225">
        <f>Quarter!AS68/'quarter real terms (hide)'!$BA63*100</f>
        <v>157.0754716981132</v>
      </c>
      <c r="AU63" s="225">
        <f>Quarter!AT68/'quarter real terms (hide)'!$BA63*100</f>
        <v>182.4745283018868</v>
      </c>
      <c r="AV63" s="225">
        <f>Quarter!AU68/'quarter real terms (hide)'!$BA63*100</f>
        <v>248.58584905660373</v>
      </c>
      <c r="AW63" s="225">
        <f>Quarter!AV68/'quarter real terms (hide)'!$BA63*100</f>
        <v>97.97641509433963</v>
      </c>
      <c r="AX63" s="225"/>
      <c r="AY63" s="225"/>
      <c r="AZ63" s="225"/>
      <c r="BA63" s="223">
        <v>106</v>
      </c>
      <c r="BB63" s="156"/>
    </row>
    <row r="64" spans="1:54" s="214" customFormat="1" ht="12.75">
      <c r="A64" s="210">
        <v>2003</v>
      </c>
      <c r="B64" s="215" t="s">
        <v>80</v>
      </c>
      <c r="C64" s="225">
        <f>Quarter!C69/'quarter real terms (hide)'!$BA64*100</f>
        <v>1.9291705498602048</v>
      </c>
      <c r="D64" s="225">
        <f>Quarter!D69/'quarter real terms (hide)'!$BA64*100</f>
        <v>1.5843429636533086</v>
      </c>
      <c r="E64" s="225">
        <f>Quarter!E69/'quarter real terms (hide)'!$BA64*100</f>
        <v>1.0717614165890028</v>
      </c>
      <c r="F64" s="225">
        <f>Quarter!F69/'quarter real terms (hide)'!$BA64*100</f>
        <v>1.1556383970177073</v>
      </c>
      <c r="G64" s="225">
        <f>Quarter!G69/'quarter real terms (hide)'!$BA64*100</f>
        <v>1.407269338303821</v>
      </c>
      <c r="H64" s="225">
        <f>Quarter!H69/'quarter real terms (hide)'!$BA64*100</f>
        <v>1.8266542404473438</v>
      </c>
      <c r="I64" s="225">
        <f>Quarter!I69/'quarter real terms (hide)'!$BA64*100</f>
        <v>2.190121155638397</v>
      </c>
      <c r="J64" s="225">
        <f>Quarter!J69/'quarter real terms (hide)'!$BA64*100</f>
        <v>158.90027958993477</v>
      </c>
      <c r="K64" s="225">
        <f>Quarter!K69/'quarter real terms (hide)'!$BA64*100</f>
        <v>154.24044734389562</v>
      </c>
      <c r="L64" s="225">
        <f>Quarter!L69/'quarter real terms (hide)'!$BA64*100</f>
        <v>144.17520969245106</v>
      </c>
      <c r="M64" s="225">
        <f>Quarter!M69/'quarter real terms (hide)'!$BA64*100</f>
        <v>143.0568499534017</v>
      </c>
      <c r="N64" s="225">
        <f>Quarter!N69/'quarter real terms (hide)'!$BA64*100</f>
        <v>146.03914259086673</v>
      </c>
      <c r="O64" s="225">
        <f>Quarter!O69/'quarter real terms (hide)'!$BA64*100</f>
        <v>149.58061509785648</v>
      </c>
      <c r="P64" s="225">
        <f>Quarter!P69/'quarter real terms (hide)'!$BA64*100</f>
        <v>132.99161230195713</v>
      </c>
      <c r="Q64" s="225">
        <f>Quarter!Q69/'quarter real terms (hide)'!$BA64*100</f>
        <v>161.23019571295433</v>
      </c>
      <c r="R64" s="225">
        <f>Quarter!R69/'quarter real terms (hide)'!$BA64*100</f>
        <v>196.36533084808946</v>
      </c>
      <c r="S64" s="225">
        <f>Quarter!S69/'quarter real terms (hide)'!$BA64*100</f>
        <v>238.9561975768872</v>
      </c>
      <c r="T64" s="225">
        <f>Quarter!T69/'quarter real terms (hide)'!$BA64*100</f>
        <v>226.93383038210624</v>
      </c>
      <c r="U64" s="225">
        <f>Quarter!U69/'quarter real terms (hide)'!$BA64*100</f>
        <v>212.4883504193849</v>
      </c>
      <c r="V64" s="225">
        <f>Quarter!V69/'quarter real terms (hide)'!$BA64*100</f>
        <v>215.37744641192918</v>
      </c>
      <c r="W64" s="225">
        <f>Quarter!W69/'quarter real terms (hide)'!$BA64*100</f>
        <v>198.2013047530289</v>
      </c>
      <c r="X64" s="225">
        <f>Quarter!X69/'quarter real terms (hide)'!$BA64*100</f>
        <v>228.4902143522833</v>
      </c>
      <c r="Y64" s="225">
        <f>Quarter!Y69/'quarter real terms (hide)'!$BA64*100</f>
        <v>261.18359739049396</v>
      </c>
      <c r="Z64" s="225">
        <f>Quarter!Z69/'quarter real terms (hide)'!$BA64*100</f>
        <v>4.007455731593663</v>
      </c>
      <c r="AA64" s="225">
        <f>Quarter!AA69/'quarter real terms (hide)'!$BA64*100</f>
        <v>3.0475302889095994</v>
      </c>
      <c r="AB64" s="225">
        <f>Quarter!AB69/'quarter real terms (hide)'!$BA64*100</f>
        <v>2.4976700838769808</v>
      </c>
      <c r="AC64" s="225">
        <f>Quarter!AC69/'quarter real terms (hide)'!$BA64*100</f>
        <v>2.348555452003728</v>
      </c>
      <c r="AD64" s="225">
        <f>Quarter!AD69/'quarter real terms (hide)'!$BA64*100</f>
        <v>2.600186393289842</v>
      </c>
      <c r="AE64" s="225">
        <f>Quarter!AE69/'quarter real terms (hide)'!$BA64*100</f>
        <v>2.7213420316868593</v>
      </c>
      <c r="AF64" s="225">
        <f>Quarter!AF69/'quarter real terms (hide)'!$BA64*100</f>
        <v>2.6933830382106243</v>
      </c>
      <c r="AG64" s="225">
        <f>Quarter!AG69/'quarter real terms (hide)'!$BA64*100</f>
        <v>3.5787511649580614</v>
      </c>
      <c r="AH64" s="225">
        <f>Quarter!AH69/'quarter real terms (hide)'!$BA64*100</f>
        <v>5.507921714818266</v>
      </c>
      <c r="AI64" s="225"/>
      <c r="AJ64" s="225">
        <f>Quarter!AI69/'quarter real terms (hide)'!$BA64*100</f>
        <v>1.14165890027959</v>
      </c>
      <c r="AK64" s="225">
        <f>Quarter!AJ69/'quarter real terms (hide)'!$BA64*100</f>
        <v>0.9776328052190121</v>
      </c>
      <c r="AL64" s="225">
        <f>Quarter!AK69/'quarter real terms (hide)'!$BA64*100</f>
        <v>0.7651444547996272</v>
      </c>
      <c r="AM64" s="225">
        <f>Quarter!AL69/'quarter real terms (hide)'!$BA64*100</f>
        <v>0.8070829450139795</v>
      </c>
      <c r="AN64" s="225">
        <f>Quarter!AM69/'quarter real terms (hide)'!$BA64*100</f>
        <v>0.8657968313140727</v>
      </c>
      <c r="AO64" s="225">
        <f>Quarter!AN69/'quarter real terms (hide)'!$BA64*100</f>
        <v>0.7437092264678472</v>
      </c>
      <c r="AP64" s="225"/>
      <c r="AQ64" s="225">
        <f>Quarter!AP69/'quarter real terms (hide)'!$BA64*100</f>
        <v>0.8387698042870458</v>
      </c>
      <c r="AR64" s="225">
        <f>Quarter!AQ69/'quarter real terms (hide)'!$BA64*100</f>
        <v>1.0736253494874184</v>
      </c>
      <c r="AS64" s="225">
        <f>Quarter!AR69/'quarter real terms (hide)'!$BA64*100</f>
        <v>1.3783783783783785</v>
      </c>
      <c r="AT64" s="225">
        <f>Quarter!AS69/'quarter real terms (hide)'!$BA64*100</f>
        <v>167.27586206896552</v>
      </c>
      <c r="AU64" s="225">
        <f>Quarter!AT69/'quarter real terms (hide)'!$BA64*100</f>
        <v>226.91146318732524</v>
      </c>
      <c r="AV64" s="225">
        <f>Quarter!AU69/'quarter real terms (hide)'!$BA64*100</f>
        <v>313.23578751164956</v>
      </c>
      <c r="AW64" s="225">
        <f>Quarter!AV69/'quarter real terms (hide)'!$BA64*100</f>
        <v>102.50046598322461</v>
      </c>
      <c r="AX64" s="225"/>
      <c r="AY64" s="225"/>
      <c r="AZ64" s="225"/>
      <c r="BA64" s="223">
        <v>107.3</v>
      </c>
      <c r="BB64" s="198"/>
    </row>
    <row r="65" spans="1:54" s="214" customFormat="1" ht="12.75">
      <c r="A65" s="210">
        <v>2003</v>
      </c>
      <c r="B65" s="215" t="s">
        <v>74</v>
      </c>
      <c r="C65" s="225">
        <f>Quarter!C70/'quarter real terms (hide)'!$BA65*100</f>
        <v>1.9095940959409592</v>
      </c>
      <c r="D65" s="225">
        <f>Quarter!D70/'quarter real terms (hide)'!$BA65*100</f>
        <v>1.5682656826568264</v>
      </c>
      <c r="E65" s="225">
        <f>Quarter!E70/'quarter real terms (hide)'!$BA65*100</f>
        <v>1.088560885608856</v>
      </c>
      <c r="F65" s="225">
        <f>Quarter!F70/'quarter real terms (hide)'!$BA65*100</f>
        <v>1.1715867158671587</v>
      </c>
      <c r="G65" s="225">
        <f>Quarter!G70/'quarter real terms (hide)'!$BA65*100</f>
        <v>1.3837638376383763</v>
      </c>
      <c r="H65" s="225">
        <f>Quarter!H70/'quarter real terms (hide)'!$BA65*100</f>
        <v>1.8081180811808115</v>
      </c>
      <c r="I65" s="225">
        <f>Quarter!I70/'quarter real terms (hide)'!$BA65*100</f>
        <v>2.158671586715867</v>
      </c>
      <c r="J65" s="225">
        <f>Quarter!J70/'quarter real terms (hide)'!$BA65*100</f>
        <v>148.1549815498155</v>
      </c>
      <c r="K65" s="225">
        <f>Quarter!K70/'quarter real terms (hide)'!$BA65*100</f>
        <v>135.23985239852396</v>
      </c>
      <c r="L65" s="225">
        <f>Quarter!L70/'quarter real terms (hide)'!$BA65*100</f>
        <v>128.22878228782287</v>
      </c>
      <c r="M65" s="225">
        <f>Quarter!M70/'quarter real terms (hide)'!$BA65*100</f>
        <v>124.07749077490774</v>
      </c>
      <c r="N65" s="225">
        <f>Quarter!N70/'quarter real terms (hide)'!$BA65*100</f>
        <v>135.7011070110701</v>
      </c>
      <c r="O65" s="225">
        <f>Quarter!O70/'quarter real terms (hide)'!$BA65*100</f>
        <v>133.30258302583024</v>
      </c>
      <c r="P65" s="225">
        <f>Quarter!P70/'quarter real terms (hide)'!$BA65*100</f>
        <v>126.01476014760146</v>
      </c>
      <c r="Q65" s="225">
        <f>Quarter!Q70/'quarter real terms (hide)'!$BA65*100</f>
        <v>148.33948339483396</v>
      </c>
      <c r="R65" s="225">
        <f>Quarter!R70/'quarter real terms (hide)'!$BA65*100</f>
        <v>187.73062730627305</v>
      </c>
      <c r="S65" s="225">
        <f>Quarter!S70/'quarter real terms (hide)'!$BA65*100</f>
        <v>220.84870848708485</v>
      </c>
      <c r="T65" s="225">
        <f>Quarter!T70/'quarter real terms (hide)'!$BA65*100</f>
        <v>209.50184501845018</v>
      </c>
      <c r="U65" s="225">
        <f>Quarter!U70/'quarter real terms (hide)'!$BA65*100</f>
        <v>195.84870848708488</v>
      </c>
      <c r="V65" s="225">
        <f>Quarter!V70/'quarter real terms (hide)'!$BA65*100</f>
        <v>198.43173431734314</v>
      </c>
      <c r="W65" s="225">
        <f>Quarter!W70/'quarter real terms (hide)'!$BA65*100</f>
        <v>179.48339483394832</v>
      </c>
      <c r="X65" s="225">
        <f>Quarter!X70/'quarter real terms (hide)'!$BA65*100</f>
        <v>206.16236162361622</v>
      </c>
      <c r="Y65" s="225">
        <f>Quarter!Y70/'quarter real terms (hide)'!$BA65*100</f>
        <v>248.4778597785978</v>
      </c>
      <c r="Z65" s="225">
        <f>Quarter!Z70/'quarter real terms (hide)'!$BA65*100</f>
        <v>3.865313653136532</v>
      </c>
      <c r="AA65" s="225">
        <f>Quarter!AA70/'quarter real terms (hide)'!$BA65*100</f>
        <v>2.9059040590405902</v>
      </c>
      <c r="AB65" s="225">
        <f>Quarter!AB70/'quarter real terms (hide)'!$BA65*100</f>
        <v>2.324723247232472</v>
      </c>
      <c r="AC65" s="225">
        <f>Quarter!AC70/'quarter real terms (hide)'!$BA65*100</f>
        <v>2.214022140221402</v>
      </c>
      <c r="AD65" s="225">
        <f>Quarter!AD70/'quarter real terms (hide)'!$BA65*100</f>
        <v>2.3985239852398523</v>
      </c>
      <c r="AE65" s="225">
        <f>Quarter!AE70/'quarter real terms (hide)'!$BA65*100</f>
        <v>2.5461254612546123</v>
      </c>
      <c r="AF65" s="225">
        <f>Quarter!AF70/'quarter real terms (hide)'!$BA65*100</f>
        <v>2.57380073800738</v>
      </c>
      <c r="AG65" s="225">
        <f>Quarter!AG70/'quarter real terms (hide)'!$BA65*100</f>
        <v>3.4594095940959404</v>
      </c>
      <c r="AH65" s="225">
        <f>Quarter!AH70/'quarter real terms (hide)'!$BA65*100</f>
        <v>5.18450184501845</v>
      </c>
      <c r="AI65" s="225"/>
      <c r="AJ65" s="225">
        <f>Quarter!AI70/'quarter real terms (hide)'!$BA65*100</f>
        <v>1.0977859778597785</v>
      </c>
      <c r="AK65" s="225">
        <f>Quarter!AJ70/'quarter real terms (hide)'!$BA65*100</f>
        <v>0.9215867158671586</v>
      </c>
      <c r="AL65" s="225">
        <f>Quarter!AK70/'quarter real terms (hide)'!$BA65*100</f>
        <v>0.6494464944649445</v>
      </c>
      <c r="AM65" s="225">
        <f>Quarter!AL70/'quarter real terms (hide)'!$BA65*100</f>
        <v>0.6872693726937269</v>
      </c>
      <c r="AN65" s="225">
        <f>Quarter!AM70/'quarter real terms (hide)'!$BA65*100</f>
        <v>0.7499999999999999</v>
      </c>
      <c r="AO65" s="225">
        <f>Quarter!AN70/'quarter real terms (hide)'!$BA65*100</f>
        <v>0.6236162361623616</v>
      </c>
      <c r="AP65" s="225"/>
      <c r="AQ65" s="225">
        <f>Quarter!AP70/'quarter real terms (hide)'!$BA65*100</f>
        <v>0.8062730627306274</v>
      </c>
      <c r="AR65" s="225">
        <f>Quarter!AQ70/'quarter real terms (hide)'!$BA65*100</f>
        <v>1.0488929889298892</v>
      </c>
      <c r="AS65" s="225">
        <f>Quarter!AR70/'quarter real terms (hide)'!$BA65*100</f>
        <v>1.3321033210332103</v>
      </c>
      <c r="AT65" s="225">
        <f>Quarter!AS70/'quarter real terms (hide)'!$BA65*100</f>
        <v>124.63099630996308</v>
      </c>
      <c r="AU65" s="225">
        <f>Quarter!AT70/'quarter real terms (hide)'!$BA65*100</f>
        <v>206.6420664206642</v>
      </c>
      <c r="AV65" s="225">
        <f>Quarter!AU70/'quarter real terms (hide)'!$BA65*100</f>
        <v>299.59778597785976</v>
      </c>
      <c r="AW65" s="225">
        <f>Quarter!AV70/'quarter real terms (hide)'!$BA65*100</f>
        <v>118.72693726937267</v>
      </c>
      <c r="AX65" s="225"/>
      <c r="AY65" s="225"/>
      <c r="AZ65" s="225"/>
      <c r="BA65" s="223">
        <v>108.4</v>
      </c>
      <c r="BB65" s="156"/>
    </row>
    <row r="66" spans="1:54" s="214" customFormat="1" ht="12.75">
      <c r="A66" s="210">
        <v>2003</v>
      </c>
      <c r="B66" s="215" t="s">
        <v>75</v>
      </c>
      <c r="C66" s="225">
        <f>Quarter!C71/'quarter real terms (hide)'!$BA66*100</f>
        <v>1.9523373052245645</v>
      </c>
      <c r="D66" s="225">
        <f>Quarter!D71/'quarter real terms (hide)'!$BA66*100</f>
        <v>1.5765352887259394</v>
      </c>
      <c r="E66" s="225">
        <f>Quarter!E71/'quarter real terms (hide)'!$BA66*100</f>
        <v>1.0999083409715857</v>
      </c>
      <c r="F66" s="225">
        <f>Quarter!F71/'quarter real terms (hide)'!$BA66*100</f>
        <v>1.1824014665444547</v>
      </c>
      <c r="G66" s="225">
        <f>Quarter!G71/'quarter real terms (hide)'!$BA66*100</f>
        <v>1.2373968835930342</v>
      </c>
      <c r="H66" s="225">
        <f>Quarter!H71/'quarter real terms (hide)'!$BA66*100</f>
        <v>1.7231897341888176</v>
      </c>
      <c r="I66" s="225">
        <f>Quarter!I71/'quarter real terms (hide)'!$BA66*100</f>
        <v>2.172318973418882</v>
      </c>
      <c r="J66" s="225">
        <f>Quarter!J71/'quarter real terms (hide)'!$BA66*100</f>
        <v>160.40329972502292</v>
      </c>
      <c r="K66" s="225">
        <f>Quarter!K71/'quarter real terms (hide)'!$BA66*100</f>
        <v>146.012832263978</v>
      </c>
      <c r="L66" s="225">
        <f>Quarter!L71/'quarter real terms (hide)'!$BA66*100</f>
        <v>135.93033913840515</v>
      </c>
      <c r="M66" s="225">
        <f>Quarter!M71/'quarter real terms (hide)'!$BA66*100</f>
        <v>133.54720439963336</v>
      </c>
      <c r="N66" s="225">
        <f>Quarter!N71/'quarter real terms (hide)'!$BA66*100</f>
        <v>140.32997250229147</v>
      </c>
      <c r="O66" s="225">
        <f>Quarter!O71/'quarter real terms (hide)'!$BA66*100</f>
        <v>142.62144821264894</v>
      </c>
      <c r="P66" s="225">
        <f>Quarter!P71/'quarter real terms (hide)'!$BA66*100</f>
        <v>132.17231897341887</v>
      </c>
      <c r="Q66" s="225">
        <f>Quarter!Q71/'quarter real terms (hide)'!$BA66*100</f>
        <v>155.82034830430797</v>
      </c>
      <c r="R66" s="225">
        <f>Quarter!R71/'quarter real terms (hide)'!$BA66*100</f>
        <v>182.03483043079746</v>
      </c>
      <c r="S66" s="225">
        <f>Quarter!S71/'quarter real terms (hide)'!$BA66*100</f>
        <v>219.7983501374886</v>
      </c>
      <c r="T66" s="225">
        <f>Quarter!T71/'quarter real terms (hide)'!$BA66*100</f>
        <v>207.5160403299725</v>
      </c>
      <c r="U66" s="225">
        <f>Quarter!U71/'quarter real terms (hide)'!$BA66*100</f>
        <v>197.98350137488544</v>
      </c>
      <c r="V66" s="225">
        <f>Quarter!V71/'quarter real terms (hide)'!$BA66*100</f>
        <v>199.9083409715857</v>
      </c>
      <c r="W66" s="225">
        <f>Quarter!W71/'quarter real terms (hide)'!$BA66*100</f>
        <v>185.93033913840515</v>
      </c>
      <c r="X66" s="225">
        <f>Quarter!X71/'quarter real terms (hide)'!$BA66*100</f>
        <v>210.53162236480296</v>
      </c>
      <c r="Y66" s="225">
        <f>Quarter!Y71/'quarter real terms (hide)'!$BA66*100</f>
        <v>246.4711274060495</v>
      </c>
      <c r="Z66" s="225">
        <f>Quarter!Z71/'quarter real terms (hide)'!$BA66*100</f>
        <v>3.82218148487626</v>
      </c>
      <c r="AA66" s="225">
        <f>Quarter!AA71/'quarter real terms (hide)'!$BA66*100</f>
        <v>2.9330889092575623</v>
      </c>
      <c r="AB66" s="225">
        <f>Quarter!AB71/'quarter real terms (hide)'!$BA66*100</f>
        <v>2.2731439046746105</v>
      </c>
      <c r="AC66" s="225">
        <f>Quarter!AC71/'quarter real terms (hide)'!$BA66*100</f>
        <v>2.1539871677360223</v>
      </c>
      <c r="AD66" s="225">
        <f>Quarter!AD71/'quarter real terms (hide)'!$BA66*100</f>
        <v>2.383134738771769</v>
      </c>
      <c r="AE66" s="225">
        <f>Quarter!AE71/'quarter real terms (hide)'!$BA66*100</f>
        <v>2.538955087076077</v>
      </c>
      <c r="AF66" s="225">
        <f>Quarter!AF71/'quarter real terms (hide)'!$BA66*100</f>
        <v>2.593950504124656</v>
      </c>
      <c r="AG66" s="225">
        <f>Quarter!AG71/'quarter real terms (hide)'!$BA66*100</f>
        <v>3.4738771769019254</v>
      </c>
      <c r="AH66" s="225">
        <f>Quarter!AH71/'quarter real terms (hide)'!$BA66*100</f>
        <v>5.123739688359303</v>
      </c>
      <c r="AI66" s="225"/>
      <c r="AJ66" s="225">
        <f>Quarter!AI71/'quarter real terms (hide)'!$BA66*100</f>
        <v>1.1338221814848763</v>
      </c>
      <c r="AK66" s="225">
        <f>Quarter!AJ71/'quarter real terms (hide)'!$BA66*100</f>
        <v>0.9074243813015583</v>
      </c>
      <c r="AL66" s="225">
        <f>Quarter!AK71/'quarter real terms (hide)'!$BA66*100</f>
        <v>0.5976168652612284</v>
      </c>
      <c r="AM66" s="225">
        <f>Quarter!AL71/'quarter real terms (hide)'!$BA66*100</f>
        <v>0.6251145737855179</v>
      </c>
      <c r="AN66" s="225">
        <f>Quarter!AM71/'quarter real terms (hide)'!$BA66*100</f>
        <v>0.6874427131072411</v>
      </c>
      <c r="AO66" s="225">
        <f>Quarter!AN71/'quarter real terms (hide)'!$BA66*100</f>
        <v>0.5774518790100825</v>
      </c>
      <c r="AP66" s="225"/>
      <c r="AQ66" s="225">
        <f>Quarter!AP71/'quarter real terms (hide)'!$BA66*100</f>
        <v>0.7818515123739689</v>
      </c>
      <c r="AR66" s="225">
        <f>Quarter!AQ71/'quarter real terms (hide)'!$BA66*100</f>
        <v>1.0696608615948673</v>
      </c>
      <c r="AS66" s="225">
        <f>Quarter!AR71/'quarter real terms (hide)'!$BA66*100</f>
        <v>1.4170485792850598</v>
      </c>
      <c r="AT66" s="225">
        <f>Quarter!AS71/'quarter real terms (hide)'!$BA66*100</f>
        <v>142.71310724106323</v>
      </c>
      <c r="AU66" s="225">
        <f>Quarter!AT71/'quarter real terms (hide)'!$BA66*100</f>
        <v>190.55912007332725</v>
      </c>
      <c r="AV66" s="225">
        <f>Quarter!AU71/'quarter real terms (hide)'!$BA66*100</f>
        <v>288.0843263061412</v>
      </c>
      <c r="AW66" s="225">
        <f>Quarter!AV71/'quarter real terms (hide)'!$BA66*100</f>
        <v>116.22364802933089</v>
      </c>
      <c r="AX66" s="225"/>
      <c r="AY66" s="225"/>
      <c r="AZ66" s="225"/>
      <c r="BA66" s="224">
        <v>109.1</v>
      </c>
      <c r="BB66" s="156"/>
    </row>
    <row r="67" spans="1:54" s="214" customFormat="1" ht="12.75">
      <c r="A67" s="210">
        <v>2003</v>
      </c>
      <c r="B67" s="215" t="s">
        <v>76</v>
      </c>
      <c r="C67" s="225">
        <f>Quarter!C72/'quarter real terms (hide)'!$BA67*100</f>
        <v>1.843065693430657</v>
      </c>
      <c r="D67" s="225">
        <f>Quarter!D72/'quarter real terms (hide)'!$BA67*100</f>
        <v>1.6605839416058397</v>
      </c>
      <c r="E67" s="225">
        <f>Quarter!E72/'quarter real terms (hide)'!$BA67*100</f>
        <v>1.0583941605839415</v>
      </c>
      <c r="F67" s="225">
        <f>Quarter!F72/'quarter real terms (hide)'!$BA67*100</f>
        <v>1.1496350364963503</v>
      </c>
      <c r="G67" s="225">
        <f>Quarter!G72/'quarter real terms (hide)'!$BA67*100</f>
        <v>1.4598540145985404</v>
      </c>
      <c r="H67" s="225">
        <f>Quarter!H72/'quarter real terms (hide)'!$BA67*100</f>
        <v>1.7974452554744527</v>
      </c>
      <c r="I67" s="225">
        <f>Quarter!I72/'quarter real terms (hide)'!$BA67*100</f>
        <v>2.226277372262774</v>
      </c>
      <c r="J67" s="225">
        <f>Quarter!J72/'quarter real terms (hide)'!$BA67*100</f>
        <v>151.27737226277372</v>
      </c>
      <c r="K67" s="225">
        <f>Quarter!K72/'quarter real terms (hide)'!$BA67*100</f>
        <v>136.58759124087592</v>
      </c>
      <c r="L67" s="225">
        <f>Quarter!L72/'quarter real terms (hide)'!$BA67*100</f>
        <v>126.91605839416059</v>
      </c>
      <c r="M67" s="225">
        <f>Quarter!M72/'quarter real terms (hide)'!$BA67*100</f>
        <v>123.72262773722629</v>
      </c>
      <c r="N67" s="225">
        <f>Quarter!N72/'quarter real terms (hide)'!$BA67*100</f>
        <v>132.84671532846716</v>
      </c>
      <c r="O67" s="225">
        <f>Quarter!O72/'quarter real terms (hide)'!$BA67*100</f>
        <v>133.48540145985405</v>
      </c>
      <c r="P67" s="225">
        <f>Quarter!P72/'quarter real terms (hide)'!$BA67*100</f>
        <v>130.20072992700727</v>
      </c>
      <c r="Q67" s="225">
        <f>Quarter!Q72/'quarter real terms (hide)'!$BA67*100</f>
        <v>146.71532846715328</v>
      </c>
      <c r="R67" s="225">
        <f>Quarter!R72/'quarter real terms (hide)'!$BA67*100</f>
        <v>179.01459854014598</v>
      </c>
      <c r="S67" s="225">
        <f>Quarter!S72/'quarter real terms (hide)'!$BA67*100</f>
        <v>225.54744525547443</v>
      </c>
      <c r="T67" s="225">
        <f>Quarter!T72/'quarter real terms (hide)'!$BA67*100</f>
        <v>213.77737226277372</v>
      </c>
      <c r="U67" s="225">
        <f>Quarter!U72/'quarter real terms (hide)'!$BA67*100</f>
        <v>200.18248175182484</v>
      </c>
      <c r="V67" s="225">
        <f>Quarter!V72/'quarter real terms (hide)'!$BA67*100</f>
        <v>202.91970802919707</v>
      </c>
      <c r="W67" s="225">
        <f>Quarter!W72/'quarter real terms (hide)'!$BA67*100</f>
        <v>193.86861313868613</v>
      </c>
      <c r="X67" s="225">
        <f>Quarter!X72/'quarter real terms (hide)'!$BA67*100</f>
        <v>213.33941605839416</v>
      </c>
      <c r="Y67" s="225">
        <f>Quarter!Y72/'quarter real terms (hide)'!$BA67*100</f>
        <v>251.51459854014604</v>
      </c>
      <c r="Z67" s="225">
        <f>Quarter!Z72/'quarter real terms (hide)'!$BA67*100</f>
        <v>3.9507299270072993</v>
      </c>
      <c r="AA67" s="225">
        <f>Quarter!AA72/'quarter real terms (hide)'!$BA67*100</f>
        <v>3.0839416058394162</v>
      </c>
      <c r="AB67" s="225">
        <f>Quarter!AB72/'quarter real terms (hide)'!$BA67*100</f>
        <v>2.5182481751824817</v>
      </c>
      <c r="AC67" s="225">
        <f>Quarter!AC72/'quarter real terms (hide)'!$BA67*100</f>
        <v>2.3905109489051095</v>
      </c>
      <c r="AD67" s="225">
        <f>Quarter!AD72/'quarter real terms (hide)'!$BA67*100</f>
        <v>2.6186131386861313</v>
      </c>
      <c r="AE67" s="225">
        <f>Quarter!AE72/'quarter real terms (hide)'!$BA67*100</f>
        <v>2.7463503649635035</v>
      </c>
      <c r="AF67" s="225">
        <f>Quarter!AF72/'quarter real terms (hide)'!$BA67*100</f>
        <v>2.7281021897810223</v>
      </c>
      <c r="AG67" s="225">
        <f>Quarter!AG72/'quarter real terms (hide)'!$BA67*100</f>
        <v>3.6040145985401466</v>
      </c>
      <c r="AH67" s="225">
        <f>Quarter!AH72/'quarter real terms (hide)'!$BA67*100</f>
        <v>5.109489051094891</v>
      </c>
      <c r="AI67" s="225"/>
      <c r="AJ67" s="225">
        <f>Quarter!AI72/'quarter real terms (hide)'!$BA67*100</f>
        <v>1.1578467153284673</v>
      </c>
      <c r="AK67" s="225">
        <f>Quarter!AJ72/'quarter real terms (hide)'!$BA67*100</f>
        <v>0.9844890510948905</v>
      </c>
      <c r="AL67" s="225">
        <f>Quarter!AK72/'quarter real terms (hide)'!$BA67*100</f>
        <v>0.7956204379562045</v>
      </c>
      <c r="AM67" s="225">
        <f>Quarter!AL72/'quarter real terms (hide)'!$BA67*100</f>
        <v>0.8257299270072993</v>
      </c>
      <c r="AN67" s="225">
        <f>Quarter!AM72/'quarter real terms (hide)'!$BA67*100</f>
        <v>0.8485401459854016</v>
      </c>
      <c r="AO67" s="225">
        <f>Quarter!AN72/'quarter real terms (hide)'!$BA67*100</f>
        <v>0.8065693430656934</v>
      </c>
      <c r="AP67" s="225"/>
      <c r="AQ67" s="225">
        <f>Quarter!AP72/'quarter real terms (hide)'!$BA67*100</f>
        <v>0.8686131386861313</v>
      </c>
      <c r="AR67" s="225">
        <f>Quarter!AQ72/'quarter real terms (hide)'!$BA67*100</f>
        <v>1.0976277372262775</v>
      </c>
      <c r="AS67" s="225">
        <f>Quarter!AR72/'quarter real terms (hide)'!$BA67*100</f>
        <v>1.405109489051095</v>
      </c>
      <c r="AT67" s="225">
        <f>Quarter!AS72/'quarter real terms (hide)'!$BA67*100</f>
        <v>120.8941605839416</v>
      </c>
      <c r="AU67" s="225">
        <f>Quarter!AT72/'quarter real terms (hide)'!$BA67*100</f>
        <v>222.992700729927</v>
      </c>
      <c r="AV67" s="225">
        <f>Quarter!AU72/'quarter real terms (hide)'!$BA67*100</f>
        <v>305.93065693430657</v>
      </c>
      <c r="AW67" s="225">
        <f>Quarter!AV72/'quarter real terms (hide)'!$BA67*100</f>
        <v>109.2153284671533</v>
      </c>
      <c r="AX67" s="225"/>
      <c r="AY67" s="225"/>
      <c r="AZ67" s="225"/>
      <c r="BA67" s="224">
        <v>109.6</v>
      </c>
      <c r="BB67" s="156"/>
    </row>
    <row r="68" spans="1:53" s="214" customFormat="1" ht="12.75">
      <c r="A68" s="210">
        <v>2004</v>
      </c>
      <c r="B68" s="215" t="s">
        <v>80</v>
      </c>
      <c r="C68" s="225">
        <f>Quarter!C73/'quarter real terms (hide)'!$BA68*100</f>
        <v>2.0582877959927135</v>
      </c>
      <c r="D68" s="225">
        <f>Quarter!D73/'quarter real terms (hide)'!$BA68*100</f>
        <v>1.7486338797814207</v>
      </c>
      <c r="E68" s="225">
        <f>Quarter!E73/'quarter real terms (hide)'!$BA68*100</f>
        <v>1.138433515482696</v>
      </c>
      <c r="F68" s="225">
        <f>Quarter!F73/'quarter real terms (hide)'!$BA68*100</f>
        <v>1.2295081967213117</v>
      </c>
      <c r="G68" s="225">
        <f>Quarter!G73/'quarter real terms (hide)'!$BA68*100</f>
        <v>1.3570127504553735</v>
      </c>
      <c r="H68" s="225">
        <f>Quarter!H73/'quarter real terms (hide)'!$BA68*100</f>
        <v>1.8943533697632058</v>
      </c>
      <c r="I68" s="225">
        <f>Quarter!I73/'quarter real terms (hide)'!$BA68*100</f>
        <v>2.4590163934426235</v>
      </c>
      <c r="J68" s="225">
        <f>Quarter!J73/'quarter real terms (hide)'!$BA68*100</f>
        <v>142.71402550091074</v>
      </c>
      <c r="K68" s="225">
        <f>Quarter!K73/'quarter real terms (hide)'!$BA68*100</f>
        <v>132.87795992714027</v>
      </c>
      <c r="L68" s="225">
        <f>Quarter!L73/'quarter real terms (hide)'!$BA68*100</f>
        <v>120.49180327868854</v>
      </c>
      <c r="M68" s="225">
        <f>Quarter!M73/'quarter real terms (hide)'!$BA68*100</f>
        <v>117.03096539162112</v>
      </c>
      <c r="N68" s="225">
        <f>Quarter!N73/'quarter real terms (hide)'!$BA68*100</f>
        <v>127.50455373406193</v>
      </c>
      <c r="O68" s="225">
        <f>Quarter!O73/'quarter real terms (hide)'!$BA68*100</f>
        <v>127.68670309653916</v>
      </c>
      <c r="P68" s="225">
        <f>Quarter!P73/'quarter real terms (hide)'!$BA68*100</f>
        <v>111.93078324225867</v>
      </c>
      <c r="Q68" s="225">
        <f>Quarter!Q73/'quarter real terms (hide)'!$BA68*100</f>
        <v>146.35701275045537</v>
      </c>
      <c r="R68" s="225">
        <f>Quarter!R73/'quarter real terms (hide)'!$BA68*100</f>
        <v>181.51183970856104</v>
      </c>
      <c r="S68" s="225">
        <f>Quarter!S73/'quarter real terms (hide)'!$BA68*100</f>
        <v>225.22768670309654</v>
      </c>
      <c r="T68" s="225">
        <f>Quarter!T73/'quarter real terms (hide)'!$BA68*100</f>
        <v>213.20582877959927</v>
      </c>
      <c r="U68" s="225">
        <f>Quarter!U73/'quarter real terms (hide)'!$BA68*100</f>
        <v>203.91621129326046</v>
      </c>
      <c r="V68" s="225">
        <f>Quarter!V73/'quarter real terms (hide)'!$BA68*100</f>
        <v>205.8287795992714</v>
      </c>
      <c r="W68" s="225">
        <f>Quarter!W73/'quarter real terms (hide)'!$BA68*100</f>
        <v>190.2367941712204</v>
      </c>
      <c r="X68" s="225">
        <f>Quarter!X73/'quarter real terms (hide)'!$BA68*100</f>
        <v>213.551912568306</v>
      </c>
      <c r="Y68" s="225">
        <f>Quarter!Y73/'quarter real terms (hide)'!$BA68*100</f>
        <v>253.78870673952645</v>
      </c>
      <c r="Z68" s="225">
        <f>Quarter!Z73/'quarter real terms (hide)'!$BA68*100</f>
        <v>4.080145719489982</v>
      </c>
      <c r="AA68" s="225">
        <f>Quarter!AA73/'quarter real terms (hide)'!$BA68*100</f>
        <v>3.1420765027322406</v>
      </c>
      <c r="AB68" s="225">
        <f>Quarter!AB73/'quarter real terms (hide)'!$BA68*100</f>
        <v>2.650273224043716</v>
      </c>
      <c r="AC68" s="225">
        <f>Quarter!AC73/'quarter real terms (hide)'!$BA68*100</f>
        <v>2.586520947176685</v>
      </c>
      <c r="AD68" s="225">
        <f>Quarter!AD73/'quarter real terms (hide)'!$BA68*100</f>
        <v>2.704918032786886</v>
      </c>
      <c r="AE68" s="225">
        <f>Quarter!AE73/'quarter real terms (hide)'!$BA68*100</f>
        <v>2.859744990892532</v>
      </c>
      <c r="AF68" s="225">
        <f>Quarter!AF73/'quarter real terms (hide)'!$BA68*100</f>
        <v>2.73224043715847</v>
      </c>
      <c r="AG68" s="225">
        <f>Quarter!AG73/'quarter real terms (hide)'!$BA68*100</f>
        <v>3.679417122040073</v>
      </c>
      <c r="AH68" s="225">
        <f>Quarter!AH73/'quarter real terms (hide)'!$BA68*100</f>
        <v>5.391621129326047</v>
      </c>
      <c r="AI68" s="225"/>
      <c r="AJ68" s="225">
        <f>Quarter!AI73/'quarter real terms (hide)'!$BA68*100</f>
        <v>1.1675774134790529</v>
      </c>
      <c r="AK68" s="225">
        <f>Quarter!AJ73/'quarter real terms (hide)'!$BA68*100</f>
        <v>1.017304189435337</v>
      </c>
      <c r="AL68" s="225">
        <f>Quarter!AK73/'quarter real terms (hide)'!$BA68*100</f>
        <v>0.8561020036429872</v>
      </c>
      <c r="AM68" s="225">
        <f>Quarter!AL73/'quarter real terms (hide)'!$BA68*100</f>
        <v>0.8897996357012751</v>
      </c>
      <c r="AN68" s="225">
        <f>Quarter!AM73/'quarter real terms (hide)'!$BA68*100</f>
        <v>0.9307832422586522</v>
      </c>
      <c r="AO68" s="225">
        <f>Quarter!AN73/'quarter real terms (hide)'!$BA68*100</f>
        <v>0.8442622950819674</v>
      </c>
      <c r="AP68" s="225"/>
      <c r="AQ68" s="225">
        <f>Quarter!AP73/'quarter real terms (hide)'!$BA68*100</f>
        <v>0.8934426229508196</v>
      </c>
      <c r="AR68" s="225">
        <f>Quarter!AQ73/'quarter real terms (hide)'!$BA68*100</f>
        <v>1.1147540983606559</v>
      </c>
      <c r="AS68" s="225">
        <f>Quarter!AR73/'quarter real terms (hide)'!$BA68*100</f>
        <v>1.4371584699453552</v>
      </c>
      <c r="AT68" s="225">
        <f>Quarter!AS73/'quarter real terms (hide)'!$BA68*100</f>
        <v>117.03096539162112</v>
      </c>
      <c r="AU68" s="225">
        <f>Quarter!AT73/'quarter real terms (hide)'!$BA68*100</f>
        <v>240.98360655737707</v>
      </c>
      <c r="AV68" s="225">
        <f>Quarter!AU73/'quarter real terms (hide)'!$BA68*100</f>
        <v>305.46448087431696</v>
      </c>
      <c r="AW68" s="225">
        <f>Quarter!AV73/'quarter real terms (hide)'!$BA68*100</f>
        <v>125.5009107468124</v>
      </c>
      <c r="AX68" s="225"/>
      <c r="AY68" s="225"/>
      <c r="AZ68" s="225"/>
      <c r="BA68" s="224">
        <v>109.8</v>
      </c>
    </row>
    <row r="69" spans="1:53" s="214" customFormat="1" ht="12.75">
      <c r="A69" s="210">
        <v>2004</v>
      </c>
      <c r="B69" s="215" t="s">
        <v>74</v>
      </c>
      <c r="C69" s="225">
        <f>Quarter!C74/'quarter real terms (hide)'!$BA69*100</f>
        <v>1.9244604316546763</v>
      </c>
      <c r="D69" s="225">
        <f>Quarter!D74/'quarter real terms (hide)'!$BA69*100</f>
        <v>1.618705035971223</v>
      </c>
      <c r="E69" s="225">
        <f>Quarter!E74/'quarter real terms (hide)'!$BA69*100</f>
        <v>1.0611510791366905</v>
      </c>
      <c r="F69" s="225">
        <f>Quarter!F74/'quarter real terms (hide)'!$BA69*100</f>
        <v>1.1510791366906474</v>
      </c>
      <c r="G69" s="225">
        <f>Quarter!G74/'quarter real terms (hide)'!$BA69*100</f>
        <v>1.3758992805755397</v>
      </c>
      <c r="H69" s="225">
        <f>Quarter!H74/'quarter real terms (hide)'!$BA69*100</f>
        <v>1.897482014388489</v>
      </c>
      <c r="I69" s="225">
        <f>Quarter!I74/'quarter real terms (hide)'!$BA69*100</f>
        <v>2.356115107913669</v>
      </c>
      <c r="J69" s="225">
        <f>Quarter!J74/'quarter real terms (hide)'!$BA69*100</f>
        <v>157.82374100719426</v>
      </c>
      <c r="K69" s="225">
        <f>Quarter!K74/'quarter real terms (hide)'!$BA69*100</f>
        <v>148.83093525179856</v>
      </c>
      <c r="L69" s="225">
        <f>Quarter!L74/'quarter real terms (hide)'!$BA69*100</f>
        <v>139.83812949640287</v>
      </c>
      <c r="M69" s="225">
        <f>Quarter!M74/'quarter real terms (hide)'!$BA69*100</f>
        <v>138.48920863309354</v>
      </c>
      <c r="N69" s="225">
        <f>Quarter!N74/'quarter real terms (hide)'!$BA69*100</f>
        <v>145.86330935251797</v>
      </c>
      <c r="O69" s="225">
        <f>Quarter!O74/'quarter real terms (hide)'!$BA69*100</f>
        <v>145.32374100719423</v>
      </c>
      <c r="P69" s="225">
        <f>Quarter!P74/'quarter real terms (hide)'!$BA69*100</f>
        <v>144.24460431654674</v>
      </c>
      <c r="Q69" s="225">
        <f>Quarter!Q74/'quarter real terms (hide)'!$BA69*100</f>
        <v>158.45323741007192</v>
      </c>
      <c r="R69" s="225">
        <f>Quarter!R74/'quarter real terms (hide)'!$BA69*100</f>
        <v>165.0179856115108</v>
      </c>
      <c r="S69" s="225">
        <f>Quarter!S74/'quarter real terms (hide)'!$BA69*100</f>
        <v>231.92446043165464</v>
      </c>
      <c r="T69" s="225">
        <f>Quarter!T74/'quarter real terms (hide)'!$BA69*100</f>
        <v>223.6510791366906</v>
      </c>
      <c r="U69" s="225">
        <f>Quarter!U74/'quarter real terms (hide)'!$BA69*100</f>
        <v>215.91726618705036</v>
      </c>
      <c r="V69" s="225">
        <f>Quarter!V74/'quarter real terms (hide)'!$BA69*100</f>
        <v>217.44604316546764</v>
      </c>
      <c r="W69" s="225">
        <f>Quarter!W74/'quarter real terms (hide)'!$BA69*100</f>
        <v>201.00719424460434</v>
      </c>
      <c r="X69" s="225">
        <f>Quarter!X74/'quarter real terms (hide)'!$BA69*100</f>
        <v>224.37949640287766</v>
      </c>
      <c r="Y69" s="225">
        <f>Quarter!Y74/'quarter real terms (hide)'!$BA69*100</f>
        <v>257.79676258992805</v>
      </c>
      <c r="Z69" s="225">
        <f>Quarter!Z74/'quarter real terms (hide)'!$BA69*100</f>
        <v>4.037769784172662</v>
      </c>
      <c r="AA69" s="225">
        <f>Quarter!AA74/'quarter real terms (hide)'!$BA69*100</f>
        <v>3.0485611510791366</v>
      </c>
      <c r="AB69" s="225">
        <f>Quarter!AB74/'quarter real terms (hide)'!$BA69*100</f>
        <v>2.392086330935252</v>
      </c>
      <c r="AC69" s="225">
        <f>Quarter!AC74/'quarter real terms (hide)'!$BA69*100</f>
        <v>2.221223021582734</v>
      </c>
      <c r="AD69" s="225">
        <f>Quarter!AD74/'quarter real terms (hide)'!$BA69*100</f>
        <v>2.526978417266187</v>
      </c>
      <c r="AE69" s="225">
        <f>Quarter!AE74/'quarter real terms (hide)'!$BA69*100</f>
        <v>2.6438848920863305</v>
      </c>
      <c r="AF69" s="225">
        <f>Quarter!AF74/'quarter real terms (hide)'!$BA69*100</f>
        <v>2.634892086330935</v>
      </c>
      <c r="AG69" s="225">
        <f>Quarter!AG74/'quarter real terms (hide)'!$BA69*100</f>
        <v>3.7050359712230216</v>
      </c>
      <c r="AH69" s="225">
        <f>Quarter!AH74/'quarter real terms (hide)'!$BA69*100</f>
        <v>5.2428057553956835</v>
      </c>
      <c r="AI69" s="225"/>
      <c r="AJ69" s="225">
        <f>Quarter!AI74/'quarter real terms (hide)'!$BA69*100</f>
        <v>1.1654676258992807</v>
      </c>
      <c r="AK69" s="225">
        <f>Quarter!AJ74/'quarter real terms (hide)'!$BA69*100</f>
        <v>0.9919064748201438</v>
      </c>
      <c r="AL69" s="225">
        <f>Quarter!AK74/'quarter real terms (hide)'!$BA69*100</f>
        <v>0.7032374100719424</v>
      </c>
      <c r="AM69" s="225">
        <f>Quarter!AL74/'quarter real terms (hide)'!$BA69*100</f>
        <v>0.7446043165467625</v>
      </c>
      <c r="AN69" s="225">
        <f>Quarter!AM74/'quarter real terms (hide)'!$BA69*100</f>
        <v>0.7994604316546762</v>
      </c>
      <c r="AO69" s="225">
        <f>Quarter!AN74/'quarter real terms (hide)'!$BA69*100</f>
        <v>0.6879496402877698</v>
      </c>
      <c r="AP69" s="225"/>
      <c r="AQ69" s="225">
        <f>Quarter!AP74/'quarter real terms (hide)'!$BA69*100</f>
        <v>0.8462230215827338</v>
      </c>
      <c r="AR69" s="225">
        <f>Quarter!AQ74/'quarter real terms (hide)'!$BA69*100</f>
        <v>1.1115107913669064</v>
      </c>
      <c r="AS69" s="225">
        <f>Quarter!AR74/'quarter real terms (hide)'!$BA69*100</f>
        <v>1.4280575539568345</v>
      </c>
      <c r="AT69" s="225">
        <f>Quarter!AS74/'quarter real terms (hide)'!$BA69*100</f>
        <v>160.07194244604318</v>
      </c>
      <c r="AU69" s="225">
        <f>Quarter!AT74/'quarter real terms (hide)'!$BA69*100</f>
        <v>219.87410071942443</v>
      </c>
      <c r="AV69" s="225">
        <f>Quarter!AU74/'quarter real terms (hide)'!$BA69*100</f>
        <v>290.1079136690647</v>
      </c>
      <c r="AW69" s="225">
        <f>Quarter!AV74/'quarter real terms (hide)'!$BA69*100</f>
        <v>143.61510791366905</v>
      </c>
      <c r="AX69" s="243"/>
      <c r="AY69" s="243"/>
      <c r="AZ69" s="235"/>
      <c r="BA69" s="224">
        <v>111.2</v>
      </c>
    </row>
    <row r="70" spans="1:53" s="214" customFormat="1" ht="12.75">
      <c r="A70" s="210">
        <v>2004</v>
      </c>
      <c r="B70" s="215" t="s">
        <v>75</v>
      </c>
      <c r="C70" s="225">
        <f>Quarter!C75/'quarter real terms (hide)'!$BA70*100</f>
        <v>2.1019677996422184</v>
      </c>
      <c r="D70" s="225">
        <f>Quarter!D75/'quarter real terms (hide)'!$BA70*100</f>
        <v>1.7889087656529516</v>
      </c>
      <c r="E70" s="225">
        <f>Quarter!E75/'quarter real terms (hide)'!$BA70*100</f>
        <v>1.225402504472272</v>
      </c>
      <c r="F70" s="225">
        <f>Quarter!F75/'quarter real terms (hide)'!$BA70*100</f>
        <v>1.3148479427549196</v>
      </c>
      <c r="G70" s="225">
        <f>Quarter!G75/'quarter real terms (hide)'!$BA70*100</f>
        <v>1.377459749552773</v>
      </c>
      <c r="H70" s="225">
        <f>Quarter!H75/'quarter real terms (hide)'!$BA70*100</f>
        <v>1.9230769230769231</v>
      </c>
      <c r="I70" s="225">
        <f>Quarter!I75/'quarter real terms (hide)'!$BA70*100</f>
        <v>2.504472271914132</v>
      </c>
      <c r="J70" s="225">
        <f>Quarter!J75/'quarter real terms (hide)'!$BA70*100</f>
        <v>151.96779964221824</v>
      </c>
      <c r="K70" s="225">
        <f>Quarter!K75/'quarter real terms (hide)'!$BA70*100</f>
        <v>143.55992844364937</v>
      </c>
      <c r="L70" s="225">
        <f>Quarter!L75/'quarter real terms (hide)'!$BA70*100</f>
        <v>137.2093023255814</v>
      </c>
      <c r="M70" s="225">
        <f>Quarter!M75/'quarter real terms (hide)'!$BA70*100</f>
        <v>135.95706618962433</v>
      </c>
      <c r="N70" s="225">
        <f>Quarter!N75/'quarter real terms (hide)'!$BA70*100</f>
        <v>144.00715563506262</v>
      </c>
      <c r="O70" s="225">
        <f>Quarter!O75/'quarter real terms (hide)'!$BA70*100</f>
        <v>141.41323792486583</v>
      </c>
      <c r="P70" s="225">
        <f>Quarter!P75/'quarter real terms (hide)'!$BA70*100</f>
        <v>131.84257602862255</v>
      </c>
      <c r="Q70" s="225">
        <f>Quarter!Q75/'quarter real terms (hide)'!$BA70*100</f>
        <v>142.6654740608229</v>
      </c>
      <c r="R70" s="225">
        <f>Quarter!R75/'quarter real terms (hide)'!$BA70*100</f>
        <v>183.89982110912345</v>
      </c>
      <c r="S70" s="225">
        <f>Quarter!S75/'quarter real terms (hide)'!$BA70*100</f>
        <v>254.11449016100184</v>
      </c>
      <c r="T70" s="225">
        <f>Quarter!T75/'quarter real terms (hide)'!$BA70*100</f>
        <v>247.58497316636854</v>
      </c>
      <c r="U70" s="225">
        <f>Quarter!U75/'quarter real terms (hide)'!$BA70*100</f>
        <v>235.77817531305905</v>
      </c>
      <c r="V70" s="225">
        <f>Quarter!V75/'quarter real terms (hide)'!$BA70*100</f>
        <v>238.1037567084079</v>
      </c>
      <c r="W70" s="225">
        <f>Quarter!W75/'quarter real terms (hide)'!$BA70*100</f>
        <v>209.28443649373884</v>
      </c>
      <c r="X70" s="225">
        <f>Quarter!X75/'quarter real terms (hide)'!$BA70*100</f>
        <v>248.21109123434707</v>
      </c>
      <c r="Y70" s="225">
        <f>Quarter!Y75/'quarter real terms (hide)'!$BA70*100</f>
        <v>295.1967799642218</v>
      </c>
      <c r="Z70" s="225">
        <f>Quarter!Z75/'quarter real terms (hide)'!$BA70*100</f>
        <v>4.114490161001789</v>
      </c>
      <c r="AA70" s="225">
        <f>Quarter!AA75/'quarter real terms (hide)'!$BA70*100</f>
        <v>3.0590339892665472</v>
      </c>
      <c r="AB70" s="225">
        <f>Quarter!AB75/'quarter real terms (hide)'!$BA70*100</f>
        <v>2.3434704830053668</v>
      </c>
      <c r="AC70" s="225">
        <f>Quarter!AC75/'quarter real terms (hide)'!$BA70*100</f>
        <v>2.1377459749552776</v>
      </c>
      <c r="AD70" s="225">
        <f>Quarter!AD75/'quarter real terms (hide)'!$BA70*100</f>
        <v>2.513416815742397</v>
      </c>
      <c r="AE70" s="225">
        <f>Quarter!AE75/'quarter real terms (hide)'!$BA70*100</f>
        <v>2.629695885509839</v>
      </c>
      <c r="AF70" s="225">
        <f>Quarter!AF75/'quarter real terms (hide)'!$BA70*100</f>
        <v>2.737030411449016</v>
      </c>
      <c r="AG70" s="225">
        <f>Quarter!AG75/'quarter real terms (hide)'!$BA70*100</f>
        <v>3.7656529516994635</v>
      </c>
      <c r="AH70" s="225">
        <f>Quarter!AH75/'quarter real terms (hide)'!$BA70*100</f>
        <v>5.3130590339892665</v>
      </c>
      <c r="AI70" s="225"/>
      <c r="AJ70" s="225">
        <f>Quarter!AI75/'quarter real terms (hide)'!$BA70*100</f>
        <v>1.2397137745974955</v>
      </c>
      <c r="AK70" s="225">
        <f>Quarter!AJ75/'quarter real terms (hide)'!$BA70*100</f>
        <v>1.0447227191413238</v>
      </c>
      <c r="AL70" s="225">
        <f>Quarter!AK75/'quarter real terms (hide)'!$BA70*100</f>
        <v>0.7647584973166368</v>
      </c>
      <c r="AM70" s="225">
        <f>Quarter!AL75/'quarter real terms (hide)'!$BA70*100</f>
        <v>0.7898032200357782</v>
      </c>
      <c r="AN70" s="225">
        <f>Quarter!AM75/'quarter real terms (hide)'!$BA70*100</f>
        <v>0.8389982110912343</v>
      </c>
      <c r="AO70" s="225">
        <f>Quarter!AN75/'quarter real terms (hide)'!$BA70*100</f>
        <v>0.7513416815742398</v>
      </c>
      <c r="AP70" s="235"/>
      <c r="AQ70" s="225">
        <f>Quarter!AP75/'quarter real terms (hide)'!$BA70*100</f>
        <v>0.868515205724508</v>
      </c>
      <c r="AR70" s="225">
        <f>Quarter!AQ75/'quarter real terms (hide)'!$BA70*100</f>
        <v>1.1717352415026834</v>
      </c>
      <c r="AS70" s="225">
        <f>Quarter!AR75/'quarter real terms (hide)'!$BA70*100</f>
        <v>1.6788908765652952</v>
      </c>
      <c r="AT70" s="225">
        <f>Quarter!AS75/'quarter real terms (hide)'!$BA70*100</f>
        <v>168.42576028622543</v>
      </c>
      <c r="AU70" s="225">
        <f>Quarter!AT75/'quarter real terms (hide)'!$BA70*100</f>
        <v>236.94096601073343</v>
      </c>
      <c r="AV70" s="225">
        <f>Quarter!AU75/'quarter real terms (hide)'!$BA70*100</f>
        <v>305.098389982111</v>
      </c>
      <c r="AW70" s="225">
        <f>Quarter!AV75/'quarter real terms (hide)'!$BA70*100</f>
        <v>184.1681574239714</v>
      </c>
      <c r="AX70" s="243"/>
      <c r="AY70" s="243"/>
      <c r="AZ70" s="235"/>
      <c r="BA70" s="224">
        <v>111.8</v>
      </c>
    </row>
    <row r="71" spans="1:53" s="214" customFormat="1" ht="12.75">
      <c r="A71" s="210">
        <v>2004</v>
      </c>
      <c r="B71" s="215" t="s">
        <v>76</v>
      </c>
      <c r="C71" s="225">
        <f>Quarter!C76/'quarter real terms (hide)'!$BA71*100</f>
        <v>2.118794326241135</v>
      </c>
      <c r="D71" s="225">
        <f>Quarter!D76/'quarter real terms (hide)'!$BA71*100</f>
        <v>1.8262411347517733</v>
      </c>
      <c r="E71" s="225">
        <f>Quarter!E76/'quarter real terms (hide)'!$BA71*100</f>
        <v>1.1879432624113477</v>
      </c>
      <c r="F71" s="225">
        <f>Quarter!F76/'quarter real terms (hide)'!$BA71*100</f>
        <v>1.2854609929078014</v>
      </c>
      <c r="G71" s="225">
        <f>Quarter!G76/'quarter real terms (hide)'!$BA71*100</f>
        <v>1.7287234042553192</v>
      </c>
      <c r="H71" s="225">
        <f>Quarter!H76/'quarter real terms (hide)'!$BA71*100</f>
        <v>1.9769503546099292</v>
      </c>
      <c r="I71" s="225">
        <f>Quarter!I76/'quarter real terms (hide)'!$BA71*100</f>
        <v>2.703900709219858</v>
      </c>
      <c r="J71" s="225">
        <f>Quarter!J76/'quarter real terms (hide)'!$BA71*100</f>
        <v>151.77304964539007</v>
      </c>
      <c r="K71" s="225">
        <f>Quarter!K76/'quarter real terms (hide)'!$BA71*100</f>
        <v>142.7304964539007</v>
      </c>
      <c r="L71" s="225">
        <f>Quarter!L76/'quarter real terms (hide)'!$BA71*100</f>
        <v>137.14539007092196</v>
      </c>
      <c r="M71" s="225">
        <f>Quarter!M76/'quarter real terms (hide)'!$BA71*100</f>
        <v>135.90425531914894</v>
      </c>
      <c r="N71" s="225">
        <f>Quarter!N76/'quarter real terms (hide)'!$BA71*100</f>
        <v>143.88297872340428</v>
      </c>
      <c r="O71" s="225">
        <f>Quarter!O76/'quarter real terms (hide)'!$BA71*100</f>
        <v>140.95744680851064</v>
      </c>
      <c r="P71" s="225">
        <f>Quarter!P76/'quarter real terms (hide)'!$BA71*100</f>
        <v>127.39361702127658</v>
      </c>
      <c r="Q71" s="225">
        <f>Quarter!Q76/'quarter real terms (hide)'!$BA71*100</f>
        <v>149.82269503546098</v>
      </c>
      <c r="R71" s="225">
        <f>Quarter!R76/'quarter real terms (hide)'!$BA71*100</f>
        <v>172.87234042553192</v>
      </c>
      <c r="S71" s="225">
        <f>Quarter!S76/'quarter real terms (hide)'!$BA71*100</f>
        <v>282.9787234042553</v>
      </c>
      <c r="T71" s="225">
        <f>Quarter!T76/'quarter real terms (hide)'!$BA71*100</f>
        <v>271.27659574468083</v>
      </c>
      <c r="U71" s="225">
        <f>Quarter!U76/'quarter real terms (hide)'!$BA71*100</f>
        <v>249.29078014184398</v>
      </c>
      <c r="V71" s="225">
        <f>Quarter!V76/'quarter real terms (hide)'!$BA71*100</f>
        <v>253.45744680851064</v>
      </c>
      <c r="W71" s="225">
        <f>Quarter!W76/'quarter real terms (hide)'!$BA71*100</f>
        <v>227.43794326241135</v>
      </c>
      <c r="X71" s="225">
        <f>Quarter!X76/'quarter real terms (hide)'!$BA71*100</f>
        <v>275.7890070921986</v>
      </c>
      <c r="Y71" s="225">
        <f>Quarter!Y76/'quarter real terms (hide)'!$BA71*100</f>
        <v>327.60638297872345</v>
      </c>
      <c r="Z71" s="225">
        <f>Quarter!Z76/'quarter real terms (hide)'!$BA71*100</f>
        <v>4.388297872340425</v>
      </c>
      <c r="AA71" s="225">
        <f>Quarter!AA76/'quarter real terms (hide)'!$BA71*100</f>
        <v>3.590425531914893</v>
      </c>
      <c r="AB71" s="225">
        <f>Quarter!AB76/'quarter real terms (hide)'!$BA71*100</f>
        <v>2.7925531914893615</v>
      </c>
      <c r="AC71" s="225">
        <f>Quarter!AC76/'quarter real terms (hide)'!$BA71*100</f>
        <v>2.641843971631206</v>
      </c>
      <c r="AD71" s="225">
        <f>Quarter!AD76/'quarter real terms (hide)'!$BA71*100</f>
        <v>2.9078014184397163</v>
      </c>
      <c r="AE71" s="225">
        <f>Quarter!AE76/'quarter real terms (hide)'!$BA71*100</f>
        <v>3.093971631205674</v>
      </c>
      <c r="AF71" s="225">
        <f>Quarter!AF76/'quarter real terms (hide)'!$BA71*100</f>
        <v>3.1294326241134747</v>
      </c>
      <c r="AG71" s="225">
        <f>Quarter!AG76/'quarter real terms (hide)'!$BA71*100</f>
        <v>4.148936170212766</v>
      </c>
      <c r="AH71" s="225">
        <f>Quarter!AH76/'quarter real terms (hide)'!$BA71*100</f>
        <v>5.425531914893617</v>
      </c>
      <c r="AI71" s="225"/>
      <c r="AJ71" s="225">
        <f>Quarter!AI76/'quarter real terms (hide)'!$BA71*100</f>
        <v>1.3333333333333335</v>
      </c>
      <c r="AK71" s="225">
        <f>Quarter!AJ76/'quarter real terms (hide)'!$BA71*100</f>
        <v>1.1613475177304966</v>
      </c>
      <c r="AL71" s="225">
        <f>Quarter!AK76/'quarter real terms (hide)'!$BA71*100</f>
        <v>0.9760638297872339</v>
      </c>
      <c r="AM71" s="225">
        <f>Quarter!AL76/'quarter real terms (hide)'!$BA71*100</f>
        <v>1.0062056737588654</v>
      </c>
      <c r="AN71" s="225">
        <f>Quarter!AM76/'quarter real terms (hide)'!$BA71*100</f>
        <v>1.0452127659574468</v>
      </c>
      <c r="AO71" s="225">
        <f>Quarter!AN76/'quarter real terms (hide)'!$BA71*100</f>
        <v>0.9707446808510638</v>
      </c>
      <c r="AP71" s="235"/>
      <c r="AQ71" s="225">
        <f>Quarter!AP76/'quarter real terms (hide)'!$BA71*100</f>
        <v>0.972517730496454</v>
      </c>
      <c r="AR71" s="225">
        <f>Quarter!AQ76/'quarter real terms (hide)'!$BA71*100</f>
        <v>1.2615248226950355</v>
      </c>
      <c r="AS71" s="225">
        <f>Quarter!AR76/'quarter real terms (hide)'!$BA71*100</f>
        <v>1.6179078014184396</v>
      </c>
      <c r="AT71" s="225">
        <f>Quarter!AS76/'quarter real terms (hide)'!$BA71*100</f>
        <v>183.06737588652481</v>
      </c>
      <c r="AU71" s="225">
        <f>Quarter!AT76/'quarter real terms (hide)'!$BA71*100</f>
        <v>266.48936170212767</v>
      </c>
      <c r="AV71" s="225">
        <f>Quarter!AU76/'quarter real terms (hide)'!$BA71*100</f>
        <v>303.36879432624113</v>
      </c>
      <c r="AW71" s="225">
        <f>Quarter!AV76/'quarter real terms (hide)'!$BA71*100</f>
        <v>188.91843971631207</v>
      </c>
      <c r="AX71" s="243"/>
      <c r="AY71" s="243"/>
      <c r="AZ71" s="235"/>
      <c r="BA71" s="224">
        <v>112.8</v>
      </c>
    </row>
    <row r="72" spans="1:53" s="214" customFormat="1" ht="12.75">
      <c r="A72" s="210">
        <v>2005</v>
      </c>
      <c r="B72" s="215" t="s">
        <v>80</v>
      </c>
      <c r="C72" s="225">
        <f>Quarter!C77/'quarter real terms (hide)'!$BA72*100</f>
        <v>2.2123893805309733</v>
      </c>
      <c r="D72" s="225">
        <f>Quarter!D77/'quarter real terms (hide)'!$BA72*100</f>
        <v>1.9380530973451326</v>
      </c>
      <c r="E72" s="225">
        <f>Quarter!E77/'quarter real terms (hide)'!$BA72*100</f>
        <v>1.2654867256637168</v>
      </c>
      <c r="F72" s="225">
        <f>Quarter!F77/'quarter real terms (hide)'!$BA72*100</f>
        <v>1.3805309734513276</v>
      </c>
      <c r="G72" s="237" t="s">
        <v>77</v>
      </c>
      <c r="H72" s="225">
        <f>Quarter!H77/'quarter real terms (hide)'!$BA72*100</f>
        <v>2.150442477876106</v>
      </c>
      <c r="I72" s="237" t="s">
        <v>77</v>
      </c>
      <c r="J72" s="225">
        <f>Quarter!J77/'quarter real terms (hide)'!$BA72*100</f>
        <v>167.34513274336283</v>
      </c>
      <c r="K72" s="225">
        <f>Quarter!K77/'quarter real terms (hide)'!$BA72*100</f>
        <v>159.64601769911505</v>
      </c>
      <c r="L72" s="225">
        <f>Quarter!L77/'quarter real terms (hide)'!$BA72*100</f>
        <v>148.31858407079645</v>
      </c>
      <c r="M72" s="237" t="s">
        <v>77</v>
      </c>
      <c r="N72" s="237" t="s">
        <v>77</v>
      </c>
      <c r="O72" s="225">
        <f>Quarter!O77/'quarter real terms (hide)'!$BA72*100</f>
        <v>154.7787610619469</v>
      </c>
      <c r="P72" s="237" t="s">
        <v>77</v>
      </c>
      <c r="Q72" s="225">
        <f>Quarter!Q77/'quarter real terms (hide)'!$BA72*100</f>
        <v>166.8141592920354</v>
      </c>
      <c r="R72" s="237" t="s">
        <v>77</v>
      </c>
      <c r="S72" s="225">
        <f>Quarter!S77/'quarter real terms (hide)'!$BA72*100</f>
        <v>283.0973451327433</v>
      </c>
      <c r="T72" s="225">
        <f>Quarter!T77/'quarter real terms (hide)'!$BA72*100</f>
        <v>271.4159292035398</v>
      </c>
      <c r="U72" s="225">
        <f>Quarter!U77/'quarter real terms (hide)'!$BA72*100</f>
        <v>247.9646017699115</v>
      </c>
      <c r="V72" s="225">
        <f>Quarter!V77/'quarter real terms (hide)'!$BA72*100</f>
        <v>252.30088495575225</v>
      </c>
      <c r="W72" s="237" t="s">
        <v>77</v>
      </c>
      <c r="X72" s="225">
        <f>Quarter!X77/'quarter real terms (hide)'!$BA72*100</f>
        <v>277.2566371681416</v>
      </c>
      <c r="Y72" s="237" t="s">
        <v>77</v>
      </c>
      <c r="Z72" s="225">
        <f>Quarter!Z77/'quarter real terms (hide)'!$BA72*100</f>
        <v>4.6371681415929205</v>
      </c>
      <c r="AA72" s="225">
        <f>Quarter!AA77/'quarter real terms (hide)'!$BA72*100</f>
        <v>3.787610619469027</v>
      </c>
      <c r="AB72" s="225">
        <f>Quarter!AB77/'quarter real terms (hide)'!$BA72*100</f>
        <v>3.026548672566372</v>
      </c>
      <c r="AC72" s="225">
        <f>Quarter!AC77/'quarter real terms (hide)'!$BA72*100</f>
        <v>2.8318584070796464</v>
      </c>
      <c r="AD72" s="225">
        <f>Quarter!AD77/'quarter real terms (hide)'!$BA72*100</f>
        <v>3.168141592920354</v>
      </c>
      <c r="AE72" s="225">
        <f>Quarter!AE77/'quarter real terms (hide)'!$BA72*100</f>
        <v>3.3008849557522124</v>
      </c>
      <c r="AF72" s="225">
        <f>Quarter!AF77/'quarter real terms (hide)'!$BA72*100</f>
        <v>3.2566371681415927</v>
      </c>
      <c r="AG72" s="225">
        <f>Quarter!AG77/'quarter real terms (hide)'!$BA72*100</f>
        <v>4.345132743362832</v>
      </c>
      <c r="AH72" s="225">
        <f>Quarter!AH77/'quarter real terms (hide)'!$BA72*100</f>
        <v>5.84070796460177</v>
      </c>
      <c r="AI72" s="225"/>
      <c r="AJ72" s="225">
        <f>Quarter!AI77/'quarter real terms (hide)'!$BA72*100</f>
        <v>1.363716814159292</v>
      </c>
      <c r="AK72" s="225">
        <f>Quarter!AJ77/'quarter real terms (hide)'!$BA72*100</f>
        <v>1.2539823008849558</v>
      </c>
      <c r="AL72" s="225">
        <f>Quarter!AK77/'quarter real terms (hide)'!$BA72*100</f>
        <v>1.069911504424779</v>
      </c>
      <c r="AM72" s="225">
        <f>Quarter!AL77/'quarter real terms (hide)'!$BA72*100</f>
        <v>1.1053097345132745</v>
      </c>
      <c r="AN72" s="225">
        <f>Quarter!AM77/'quarter real terms (hide)'!$BA72*100</f>
        <v>1.1672566371681414</v>
      </c>
      <c r="AO72" s="225">
        <f>Quarter!AN77/'quarter real terms (hide)'!$BA72*100</f>
        <v>1.0407079646017698</v>
      </c>
      <c r="AP72" s="235"/>
      <c r="AQ72" s="225">
        <f>Quarter!AP77/'quarter real terms (hide)'!$BA72*100</f>
        <v>1.0336283185840707</v>
      </c>
      <c r="AR72" s="225">
        <f>Quarter!AQ77/'quarter real terms (hide)'!$BA72*100</f>
        <v>1.3230088495575223</v>
      </c>
      <c r="AS72" s="225">
        <f>Quarter!AR77/'quarter real terms (hide)'!$BA72*100</f>
        <v>1.675221238938053</v>
      </c>
      <c r="AT72" s="237" t="s">
        <v>77</v>
      </c>
      <c r="AU72" s="237" t="s">
        <v>77</v>
      </c>
      <c r="AV72" s="237" t="s">
        <v>77</v>
      </c>
      <c r="AW72" s="237" t="s">
        <v>77</v>
      </c>
      <c r="AX72" s="243"/>
      <c r="AY72" s="243"/>
      <c r="AZ72" s="235"/>
      <c r="BA72" s="238">
        <v>113</v>
      </c>
    </row>
    <row r="73" spans="1:53" s="214" customFormat="1" ht="12.75">
      <c r="A73" s="210">
        <v>2005</v>
      </c>
      <c r="B73" s="215" t="s">
        <v>74</v>
      </c>
      <c r="C73" s="225">
        <f>Quarter!C78/'quarter real terms (hide)'!$BA73*100</f>
        <v>2.3415492957746484</v>
      </c>
      <c r="D73" s="225">
        <f>Quarter!D78/'quarter real terms (hide)'!$BA73*100</f>
        <v>1.9894366197183095</v>
      </c>
      <c r="E73" s="225">
        <f>Quarter!E78/'quarter real terms (hide)'!$BA73*100</f>
        <v>1.36443661971831</v>
      </c>
      <c r="F73" s="225">
        <f>Quarter!F78/'quarter real terms (hide)'!$BA73*100</f>
        <v>1.4700704225352113</v>
      </c>
      <c r="G73" s="237" t="s">
        <v>77</v>
      </c>
      <c r="H73" s="225">
        <f>Quarter!H78/'quarter real terms (hide)'!$BA73*100</f>
        <v>2.130281690140845</v>
      </c>
      <c r="I73" s="237" t="s">
        <v>77</v>
      </c>
      <c r="J73" s="225">
        <f>Quarter!J78/'quarter real terms (hide)'!$BA73*100</f>
        <v>190.9330985915493</v>
      </c>
      <c r="K73" s="225">
        <f>Quarter!K78/'quarter real terms (hide)'!$BA73*100</f>
        <v>176.3204225352113</v>
      </c>
      <c r="L73" s="225">
        <f>Quarter!L78/'quarter real terms (hide)'!$BA73*100</f>
        <v>164.52464788732394</v>
      </c>
      <c r="M73" s="237" t="s">
        <v>77</v>
      </c>
      <c r="N73" s="237" t="s">
        <v>77</v>
      </c>
      <c r="O73" s="225">
        <f>Quarter!O78/'quarter real terms (hide)'!$BA73*100</f>
        <v>172.09507042253523</v>
      </c>
      <c r="P73" s="237" t="s">
        <v>77</v>
      </c>
      <c r="Q73" s="225">
        <f>Quarter!Q78/'quarter real terms (hide)'!$BA73*100</f>
        <v>182.74647887323945</v>
      </c>
      <c r="R73" s="237" t="s">
        <v>77</v>
      </c>
      <c r="S73" s="225">
        <f>Quarter!S78/'quarter real terms (hide)'!$BA73*100</f>
        <v>294.1021126760564</v>
      </c>
      <c r="T73" s="225">
        <f>Quarter!T78/'quarter real terms (hide)'!$BA73*100</f>
        <v>282.13028169014086</v>
      </c>
      <c r="U73" s="225">
        <f>Quarter!U78/'quarter real terms (hide)'!$BA73*100</f>
        <v>265.3169014084507</v>
      </c>
      <c r="V73" s="225">
        <f>Quarter!V78/'quarter real terms (hide)'!$BA73*100</f>
        <v>268.48591549295776</v>
      </c>
      <c r="W73" s="237" t="s">
        <v>77</v>
      </c>
      <c r="X73" s="225">
        <f>Quarter!X78/'quarter real terms (hide)'!$BA73*100</f>
        <v>295.07042253521126</v>
      </c>
      <c r="Y73" s="237" t="s">
        <v>77</v>
      </c>
      <c r="Z73" s="225">
        <f>Quarter!Z78/'quarter real terms (hide)'!$BA73*100</f>
        <v>4.665492957746479</v>
      </c>
      <c r="AA73" s="225">
        <f>Quarter!AA78/'quarter real terms (hide)'!$BA73*100</f>
        <v>3.802816901408451</v>
      </c>
      <c r="AB73" s="225">
        <f>Quarter!AB78/'quarter real terms (hide)'!$BA73*100</f>
        <v>3.063380281690141</v>
      </c>
      <c r="AC73" s="225">
        <f>Quarter!AC78/'quarter real terms (hide)'!$BA73*100</f>
        <v>2.8433098591549295</v>
      </c>
      <c r="AD73" s="225">
        <f>Quarter!AD78/'quarter real terms (hide)'!$BA73*100</f>
        <v>3.230633802816901</v>
      </c>
      <c r="AE73" s="225">
        <f>Quarter!AE78/'quarter real terms (hide)'!$BA73*100</f>
        <v>3.345070422535211</v>
      </c>
      <c r="AF73" s="225">
        <f>Quarter!AF78/'quarter real terms (hide)'!$BA73*100</f>
        <v>3.345070422535211</v>
      </c>
      <c r="AG73" s="225">
        <f>Quarter!AG78/'quarter real terms (hide)'!$BA73*100</f>
        <v>4.375</v>
      </c>
      <c r="AH73" s="225">
        <f>Quarter!AH78/'quarter real terms (hide)'!$BA73*100</f>
        <v>5.818661971830987</v>
      </c>
      <c r="AI73" s="225"/>
      <c r="AJ73" s="225">
        <f>Quarter!AI78/'quarter real terms (hide)'!$BA73*100</f>
        <v>1.3855633802816902</v>
      </c>
      <c r="AK73" s="225">
        <f>Quarter!AJ78/'quarter real terms (hide)'!$BA73*100</f>
        <v>1.2403169014084507</v>
      </c>
      <c r="AL73" s="225">
        <f>Quarter!AK78/'quarter real terms (hide)'!$BA73*100</f>
        <v>0.9917845627831162</v>
      </c>
      <c r="AM73" s="225">
        <f>Quarter!AL78/'quarter real terms (hide)'!$BA73*100</f>
        <v>1.0272887323943662</v>
      </c>
      <c r="AN73" s="225">
        <f>Quarter!AM78/'quarter real terms (hide)'!$BA73*100</f>
        <v>1.142605633802817</v>
      </c>
      <c r="AO73" s="225">
        <f>Quarter!AN78/'quarter real terms (hide)'!$BA73*100</f>
        <v>0.9172535211267606</v>
      </c>
      <c r="AP73" s="235"/>
      <c r="AQ73" s="225">
        <f>Quarter!AP78/'quarter real terms (hide)'!$BA73*100</f>
        <v>1.0140845070422535</v>
      </c>
      <c r="AR73" s="225">
        <f>Quarter!AQ78/'quarter real terms (hide)'!$BA73*100</f>
        <v>1.3503521126760565</v>
      </c>
      <c r="AS73" s="225">
        <f>Quarter!AR78/'quarter real terms (hide)'!$BA73*100</f>
        <v>1.7367957746478875</v>
      </c>
      <c r="AT73" s="237" t="s">
        <v>77</v>
      </c>
      <c r="AU73" s="237" t="s">
        <v>77</v>
      </c>
      <c r="AV73" s="237" t="s">
        <v>77</v>
      </c>
      <c r="AW73" s="237" t="s">
        <v>77</v>
      </c>
      <c r="AX73" s="243"/>
      <c r="AY73" s="243"/>
      <c r="AZ73" s="235"/>
      <c r="BA73" s="238">
        <v>113.6</v>
      </c>
    </row>
    <row r="74" spans="1:53" s="214" customFormat="1" ht="12.75">
      <c r="A74" s="210">
        <v>2005</v>
      </c>
      <c r="B74" s="215" t="s">
        <v>75</v>
      </c>
      <c r="C74" s="225">
        <f>Quarter!C79/'quarter real terms (hide)'!$BA74*100</f>
        <v>2.4802110817941947</v>
      </c>
      <c r="D74" s="225">
        <f>Quarter!D79/'quarter real terms (hide)'!$BA74*100</f>
        <v>2.2075637642919963</v>
      </c>
      <c r="E74" s="225">
        <f>Quarter!E79/'quarter real terms (hide)'!$BA74*100</f>
        <v>1.451187335092348</v>
      </c>
      <c r="F74" s="225">
        <f>Quarter!F79/'quarter real terms (hide)'!$BA74*100</f>
        <v>1.5655233069481092</v>
      </c>
      <c r="G74" s="237" t="s">
        <v>77</v>
      </c>
      <c r="H74" s="225">
        <f>Quarter!H79/'quarter real terms (hide)'!$BA74*100</f>
        <v>2.2691292875989446</v>
      </c>
      <c r="I74" s="237" t="s">
        <v>77</v>
      </c>
      <c r="J74" s="225">
        <f>Quarter!J79/'quarter real terms (hide)'!$BA74*100</f>
        <v>234.0369393139842</v>
      </c>
      <c r="K74" s="225">
        <f>Quarter!K79/'quarter real terms (hide)'!$BA74*100</f>
        <v>206.42040457343884</v>
      </c>
      <c r="L74" s="225">
        <f>Quarter!L79/'quarter real terms (hide)'!$BA74*100</f>
        <v>192.2603342128408</v>
      </c>
      <c r="M74" s="237" t="s">
        <v>77</v>
      </c>
      <c r="N74" s="237" t="s">
        <v>77</v>
      </c>
      <c r="O74" s="225">
        <f>Quarter!O79/'quarter real terms (hide)'!$BA74*100</f>
        <v>202.63852242744065</v>
      </c>
      <c r="P74" s="237" t="s">
        <v>77</v>
      </c>
      <c r="Q74" s="225">
        <f>Quarter!Q79/'quarter real terms (hide)'!$BA74*100</f>
        <v>215.65523306948106</v>
      </c>
      <c r="R74" s="237" t="s">
        <v>77</v>
      </c>
      <c r="S74" s="225">
        <f>Quarter!S79/'quarter real terms (hide)'!$BA74*100</f>
        <v>351.97889182058043</v>
      </c>
      <c r="T74" s="225">
        <f>Quarter!T79/'quarter real terms (hide)'!$BA74*100</f>
        <v>341.60070360598064</v>
      </c>
      <c r="U74" s="225">
        <f>Quarter!U79/'quarter real terms (hide)'!$BA74*100</f>
        <v>316.71064204045734</v>
      </c>
      <c r="V74" s="225">
        <f>Quarter!V79/'quarter real terms (hide)'!$BA74*100</f>
        <v>321.28408091468776</v>
      </c>
      <c r="W74" s="237" t="s">
        <v>77</v>
      </c>
      <c r="X74" s="225">
        <f>Quarter!X79/'quarter real terms (hide)'!$BA74*100</f>
        <v>353.0343007915567</v>
      </c>
      <c r="Y74" s="237" t="s">
        <v>77</v>
      </c>
      <c r="Z74" s="225">
        <f>Quarter!Z79/'quarter real terms (hide)'!$BA74*100</f>
        <v>4.960422163588389</v>
      </c>
      <c r="AA74" s="225">
        <f>Quarter!AA79/'quarter real terms (hide)'!$BA74*100</f>
        <v>3.9050131926121376</v>
      </c>
      <c r="AB74" s="225">
        <f>Quarter!AB79/'quarter real terms (hide)'!$BA74*100</f>
        <v>3.2541776605101145</v>
      </c>
      <c r="AC74" s="225">
        <f>Quarter!AC79/'quarter real terms (hide)'!$BA74*100</f>
        <v>2.946350043975374</v>
      </c>
      <c r="AD74" s="225">
        <f>Quarter!AD79/'quarter real terms (hide)'!$BA74*100</f>
        <v>3.491644678979772</v>
      </c>
      <c r="AE74" s="225">
        <f>Quarter!AE79/'quarter real terms (hide)'!$BA74*100</f>
        <v>3.5180299032541775</v>
      </c>
      <c r="AF74" s="225">
        <f>Quarter!AF79/'quarter real terms (hide)'!$BA74*100</f>
        <v>3.4036939313984167</v>
      </c>
      <c r="AG74" s="225">
        <f>Quarter!AG79/'quarter real terms (hide)'!$BA74*100</f>
        <v>4.608619173262973</v>
      </c>
      <c r="AH74" s="225">
        <f>Quarter!AH79/'quarter real terms (hide)'!$BA74*100</f>
        <v>6.226912928759894</v>
      </c>
      <c r="AI74" s="225"/>
      <c r="AJ74" s="225">
        <f>Quarter!AI79/'quarter real terms (hide)'!$BA74*100</f>
        <v>1.4467897977132806</v>
      </c>
      <c r="AK74" s="225">
        <f>Quarter!AJ79/'quarter real terms (hide)'!$BA74*100</f>
        <v>1.2752858399296394</v>
      </c>
      <c r="AL74" s="225">
        <f>Quarter!AK79/'quarter real terms (hide)'!$BA74*100</f>
        <v>1.0571679859278804</v>
      </c>
      <c r="AM74" s="225">
        <f>Quarter!AL79/'quarter real terms (hide)'!$BA74*100</f>
        <v>1.0782761653474053</v>
      </c>
      <c r="AN74" s="225">
        <f>Quarter!AM79/'quarter real terms (hide)'!$BA74*100</f>
        <v>1.087071240105541</v>
      </c>
      <c r="AO74" s="225">
        <f>Quarter!AN79/'quarter real terms (hide)'!$BA74*100</f>
        <v>1.06948109058927</v>
      </c>
      <c r="AP74" s="235"/>
      <c r="AQ74" s="225">
        <f>Quarter!AP79/'quarter real terms (hide)'!$BA74*100</f>
        <v>1.0334212840809147</v>
      </c>
      <c r="AR74" s="225">
        <f>Quarter!AQ79/'quarter real terms (hide)'!$BA74*100</f>
        <v>1.4626209322779244</v>
      </c>
      <c r="AS74" s="225">
        <f>Quarter!AR79/'quarter real terms (hide)'!$BA74*100</f>
        <v>2.119613016710642</v>
      </c>
      <c r="AT74" s="237" t="s">
        <v>77</v>
      </c>
      <c r="AU74" s="237" t="s">
        <v>77</v>
      </c>
      <c r="AV74" s="237" t="s">
        <v>77</v>
      </c>
      <c r="AW74" s="237" t="s">
        <v>77</v>
      </c>
      <c r="AX74" s="243"/>
      <c r="AY74" s="243"/>
      <c r="AZ74" s="235"/>
      <c r="BA74" s="238">
        <v>113.7</v>
      </c>
    </row>
    <row r="75" spans="1:53" s="214" customFormat="1" ht="12.75">
      <c r="A75" s="210">
        <v>2005</v>
      </c>
      <c r="B75" s="215" t="s">
        <v>76</v>
      </c>
      <c r="C75" s="225">
        <f>Quarter!C80/'quarter real terms (hide)'!$BA75*100</f>
        <v>2.328410078192876</v>
      </c>
      <c r="D75" s="225">
        <f>Quarter!D80/'quarter real terms (hide)'!$BA75*100</f>
        <v>2.0764552562988707</v>
      </c>
      <c r="E75" s="225">
        <f>Quarter!E80/'quarter real terms (hide)'!$BA75*100</f>
        <v>1.2858384013900956</v>
      </c>
      <c r="F75" s="225">
        <f>Quarter!F80/'quarter real terms (hide)'!$BA75*100</f>
        <v>1.4074717636837535</v>
      </c>
      <c r="G75" s="237" t="s">
        <v>77</v>
      </c>
      <c r="H75" s="225">
        <f>Quarter!H80/'quarter real terms (hide)'!$BA75*100</f>
        <v>2.1807124239791484</v>
      </c>
      <c r="I75" s="237" t="s">
        <v>77</v>
      </c>
      <c r="J75" s="225">
        <f>Quarter!J80/'quarter real terms (hide)'!$BA75*100</f>
        <v>245.26498696785407</v>
      </c>
      <c r="K75" s="225">
        <f>Quarter!K80/'quarter real terms (hide)'!$BA75*100</f>
        <v>222.93657688966118</v>
      </c>
      <c r="L75" s="225">
        <f>Quarter!L80/'quarter real terms (hide)'!$BA75*100</f>
        <v>197.65421372719376</v>
      </c>
      <c r="M75" s="237" t="s">
        <v>77</v>
      </c>
      <c r="N75" s="237" t="s">
        <v>77</v>
      </c>
      <c r="O75" s="225">
        <f>Quarter!O80/'quarter real terms (hide)'!$BA75*100</f>
        <v>212.68462206776718</v>
      </c>
      <c r="P75" s="237" t="s">
        <v>77</v>
      </c>
      <c r="Q75" s="225">
        <f>Quarter!Q80/'quarter real terms (hide)'!$BA75*100</f>
        <v>247.9582971329279</v>
      </c>
      <c r="R75" s="237" t="s">
        <v>77</v>
      </c>
      <c r="S75" s="225">
        <f>Quarter!S80/'quarter real terms (hide)'!$BA75*100</f>
        <v>352.82363162467425</v>
      </c>
      <c r="T75" s="225">
        <f>Quarter!T80/'quarter real terms (hide)'!$BA75*100</f>
        <v>345.5256298870547</v>
      </c>
      <c r="U75" s="225">
        <f>Quarter!U80/'quarter real terms (hide)'!$BA75*100</f>
        <v>311.3814074717637</v>
      </c>
      <c r="V75" s="225">
        <f>Quarter!V80/'quarter real terms (hide)'!$BA75*100</f>
        <v>317.5499565595135</v>
      </c>
      <c r="W75" s="237" t="s">
        <v>77</v>
      </c>
      <c r="X75" s="225">
        <f>Quarter!X80/'quarter real terms (hide)'!$BA75*100</f>
        <v>350.2172024326673</v>
      </c>
      <c r="Y75" s="237" t="s">
        <v>77</v>
      </c>
      <c r="Z75" s="225">
        <f>Quarter!Z80/'quarter real terms (hide)'!$BA75*100</f>
        <v>5.551694178974804</v>
      </c>
      <c r="AA75" s="225">
        <f>Quarter!AA80/'quarter real terms (hide)'!$BA75*100</f>
        <v>4.900086880973067</v>
      </c>
      <c r="AB75" s="225">
        <f>Quarter!AB80/'quarter real terms (hide)'!$BA75*100</f>
        <v>4.483058210251955</v>
      </c>
      <c r="AC75" s="225">
        <f>Quarter!AC80/'quarter real terms (hide)'!$BA75*100</f>
        <v>4.300608166811468</v>
      </c>
      <c r="AD75" s="225">
        <f>Quarter!AD80/'quarter real terms (hide)'!$BA75*100</f>
        <v>4.622067767158993</v>
      </c>
      <c r="AE75" s="225">
        <f>Quarter!AE80/'quarter real terms (hide)'!$BA75*100</f>
        <v>4.648132059079062</v>
      </c>
      <c r="AF75" s="225">
        <f>Quarter!AF80/'quarter real terms (hide)'!$BA75*100</f>
        <v>3.944396177237185</v>
      </c>
      <c r="AG75" s="225">
        <f>Quarter!AG80/'quarter real terms (hide)'!$BA75*100</f>
        <v>5.27367506516073</v>
      </c>
      <c r="AH75" s="225">
        <f>Quarter!AH80/'quarter real terms (hide)'!$BA75*100</f>
        <v>7.063423110338837</v>
      </c>
      <c r="AI75" s="225"/>
      <c r="AJ75" s="225">
        <f>Quarter!AI80/'quarter real terms (hide)'!$BA75*100</f>
        <v>1.751520417028671</v>
      </c>
      <c r="AK75" s="225">
        <f>Quarter!AJ80/'quarter real terms (hide)'!$BA75*100</f>
        <v>1.6333622936576888</v>
      </c>
      <c r="AL75" s="225">
        <f>Quarter!AK80/'quarter real terms (hide)'!$BA75*100</f>
        <v>1.6750651607298002</v>
      </c>
      <c r="AM75" s="225">
        <f>Quarter!AL80/'quarter real terms (hide)'!$BA75*100</f>
        <v>1.674196350999131</v>
      </c>
      <c r="AN75" s="225">
        <f>Quarter!AM80/'quarter real terms (hide)'!$BA75*100</f>
        <v>1.7028670721112076</v>
      </c>
      <c r="AO75" s="225">
        <f>Quarter!AN80/'quarter real terms (hide)'!$BA75*100</f>
        <v>1.6481320590790618</v>
      </c>
      <c r="AP75" s="235"/>
      <c r="AQ75" s="225">
        <f>Quarter!AP80/'quarter real terms (hide)'!$BA75*100</f>
        <v>1.1746307558644657</v>
      </c>
      <c r="AR75" s="225">
        <f>Quarter!AQ80/'quarter real terms (hide)'!$BA75*100</f>
        <v>1.6820156385751521</v>
      </c>
      <c r="AS75" s="225">
        <f>Quarter!AR80/'quarter real terms (hide)'!$BA75*100</f>
        <v>2.35881841876629</v>
      </c>
      <c r="AT75" s="237" t="s">
        <v>77</v>
      </c>
      <c r="AU75" s="237" t="s">
        <v>77</v>
      </c>
      <c r="AV75" s="237" t="s">
        <v>77</v>
      </c>
      <c r="AW75" s="237" t="s">
        <v>77</v>
      </c>
      <c r="AX75" s="243"/>
      <c r="AY75" s="243"/>
      <c r="AZ75" s="235"/>
      <c r="BA75" s="238">
        <v>115.1</v>
      </c>
    </row>
    <row r="76" spans="1:53" s="214" customFormat="1" ht="12.75">
      <c r="A76" s="210">
        <v>2006</v>
      </c>
      <c r="B76" s="215" t="s">
        <v>80</v>
      </c>
      <c r="C76" s="225">
        <f>Quarter!C81/'quarter real terms (hide)'!$BA76*100</f>
        <v>2.4347826086956523</v>
      </c>
      <c r="D76" s="225">
        <f>Quarter!D81/'quarter real terms (hide)'!$BA76*100</f>
        <v>2.165217391304348</v>
      </c>
      <c r="E76" s="225">
        <f>Quarter!E81/'quarter real terms (hide)'!$BA76*100</f>
        <v>1.434782608695652</v>
      </c>
      <c r="F76" s="225">
        <f>Quarter!F81/'quarter real terms (hide)'!$BA76*100</f>
        <v>1.5391304347826087</v>
      </c>
      <c r="G76" s="237" t="s">
        <v>77</v>
      </c>
      <c r="H76" s="225">
        <f>Quarter!H81/'quarter real terms (hide)'!$BA76*100</f>
        <v>2.330434782608696</v>
      </c>
      <c r="I76" s="237" t="s">
        <v>77</v>
      </c>
      <c r="J76" s="225">
        <f>Quarter!J81/'quarter real terms (hide)'!$BA76*100</f>
        <v>268.60869565217394</v>
      </c>
      <c r="K76" s="225">
        <f>Quarter!K81/'quarter real terms (hide)'!$BA76*100</f>
        <v>232.52173913043475</v>
      </c>
      <c r="L76" s="225">
        <f>Quarter!L81/'quarter real terms (hide)'!$BA76*100</f>
        <v>222.3478260869565</v>
      </c>
      <c r="M76" s="237" t="s">
        <v>77</v>
      </c>
      <c r="N76" s="237" t="s">
        <v>77</v>
      </c>
      <c r="O76" s="225">
        <f>Quarter!O81/'quarter real terms (hide)'!$BA76*100</f>
        <v>232.00000000000003</v>
      </c>
      <c r="P76" s="237" t="s">
        <v>77</v>
      </c>
      <c r="Q76" s="225">
        <f>Quarter!Q81/'quarter real terms (hide)'!$BA76*100</f>
        <v>270.26086956521743</v>
      </c>
      <c r="R76" s="237" t="s">
        <v>77</v>
      </c>
      <c r="S76" s="225">
        <f>Quarter!S81/'quarter real terms (hide)'!$BA76*100</f>
        <v>373.2173913043478</v>
      </c>
      <c r="T76" s="225">
        <f>Quarter!T81/'quarter real terms (hide)'!$BA76*100</f>
        <v>364</v>
      </c>
      <c r="U76" s="225">
        <f>Quarter!U81/'quarter real terms (hide)'!$BA76*100</f>
        <v>338.17391304347825</v>
      </c>
      <c r="V76" s="225">
        <f>Quarter!V81/'quarter real terms (hide)'!$BA76*100</f>
        <v>342.95652173913044</v>
      </c>
      <c r="W76" s="237" t="s">
        <v>77</v>
      </c>
      <c r="X76" s="225">
        <f>Quarter!X81/'quarter real terms (hide)'!$BA76*100</f>
        <v>366.86956521739125</v>
      </c>
      <c r="Y76" s="237" t="s">
        <v>77</v>
      </c>
      <c r="Z76" s="225">
        <f>Quarter!Z81/'quarter real terms (hide)'!$BA76*100</f>
        <v>5.8</v>
      </c>
      <c r="AA76" s="225">
        <f>Quarter!AA81/'quarter real terms (hide)'!$BA76*100</f>
        <v>5.3130434782608695</v>
      </c>
      <c r="AB76" s="225">
        <f>Quarter!AB81/'quarter real terms (hide)'!$BA76*100</f>
        <v>4.860869565217391</v>
      </c>
      <c r="AC76" s="225">
        <f>Quarter!AC81/'quarter real terms (hide)'!$BA76*100</f>
        <v>4.643478260869565</v>
      </c>
      <c r="AD76" s="225">
        <f>Quarter!AD81/'quarter real terms (hide)'!$BA76*100</f>
        <v>5.017391304347826</v>
      </c>
      <c r="AE76" s="225">
        <f>Quarter!AE81/'quarter real terms (hide)'!$BA76*100</f>
        <v>5.034782608695652</v>
      </c>
      <c r="AF76" s="225">
        <f>Quarter!AF81/'quarter real terms (hide)'!$BA76*100</f>
        <v>4.034782608695652</v>
      </c>
      <c r="AG76" s="225">
        <f>Quarter!AG81/'quarter real terms (hide)'!$BA76*100</f>
        <v>5.6521739130434785</v>
      </c>
      <c r="AH76" s="225">
        <f>Quarter!AH81/'quarter real terms (hide)'!$BA76*100</f>
        <v>7.339130434782608</v>
      </c>
      <c r="AI76" s="225"/>
      <c r="AJ76" s="225">
        <f>Quarter!AI81/'quarter real terms (hide)'!$BA76*100</f>
        <v>1.943478260869565</v>
      </c>
      <c r="AK76" s="225">
        <f>Quarter!AJ81/'quarter real terms (hide)'!$BA76*100</f>
        <v>1.8747826086956525</v>
      </c>
      <c r="AL76" s="225">
        <f>Quarter!AK81/'quarter real terms (hide)'!$BA76*100</f>
        <v>1.94</v>
      </c>
      <c r="AM76" s="225">
        <f>Quarter!AL81/'quarter real terms (hide)'!$BA76*100</f>
        <v>1.9321739130434783</v>
      </c>
      <c r="AN76" s="225">
        <f>Quarter!AM81/'quarter real terms (hide)'!$BA76*100</f>
        <v>1.896521739130435</v>
      </c>
      <c r="AO76" s="225">
        <f>Quarter!AN81/'quarter real terms (hide)'!$BA76*100</f>
        <v>1.9678260869565218</v>
      </c>
      <c r="AP76" s="235"/>
      <c r="AQ76" s="225">
        <f>Quarter!AP81/'quarter real terms (hide)'!$BA76*100</f>
        <v>1.2791304347826087</v>
      </c>
      <c r="AR76" s="225">
        <f>Quarter!AQ81/'quarter real terms (hide)'!$BA76*100</f>
        <v>1.8956521739130439</v>
      </c>
      <c r="AS76" s="225">
        <f>Quarter!AR81/'quarter real terms (hide)'!$BA76*100</f>
        <v>2.5365217391304347</v>
      </c>
      <c r="AT76" s="237" t="s">
        <v>77</v>
      </c>
      <c r="AU76" s="237" t="s">
        <v>77</v>
      </c>
      <c r="AV76" s="237" t="s">
        <v>77</v>
      </c>
      <c r="AW76" s="237" t="s">
        <v>77</v>
      </c>
      <c r="AX76" s="243"/>
      <c r="AY76" s="243"/>
      <c r="AZ76" s="235"/>
      <c r="BA76" s="238">
        <v>115</v>
      </c>
    </row>
    <row r="77" spans="1:53" s="214" customFormat="1" ht="12.75">
      <c r="A77" s="210">
        <v>2006</v>
      </c>
      <c r="B77" s="215" t="s">
        <v>74</v>
      </c>
      <c r="C77" s="225">
        <f>Quarter!C82/'quarter real terms (hide)'!$BA77*100</f>
        <v>2.6442721791559003</v>
      </c>
      <c r="D77" s="225">
        <f>Quarter!D82/'quarter real terms (hide)'!$BA77*100</f>
        <v>1.8949181739879417</v>
      </c>
      <c r="E77" s="225">
        <f>Quarter!E82/'quarter real terms (hide)'!$BA77*100</f>
        <v>1.03359173126615</v>
      </c>
      <c r="F77" s="225">
        <f>Quarter!F82/'quarter real terms (hide)'!$BA77*100</f>
        <v>1.1800172265288547</v>
      </c>
      <c r="G77" s="237" t="s">
        <v>77</v>
      </c>
      <c r="H77" s="225">
        <f>Quarter!H82/'quarter real terms (hide)'!$BA77*100</f>
        <v>2.2308354866494398</v>
      </c>
      <c r="I77" s="237" t="s">
        <v>77</v>
      </c>
      <c r="J77" s="225">
        <f>Quarter!J82/'quarter real terms (hide)'!$BA77*100</f>
        <v>266.2360034453058</v>
      </c>
      <c r="K77" s="225">
        <f>Quarter!K82/'quarter real terms (hide)'!$BA77*100</f>
        <v>227.5624461670973</v>
      </c>
      <c r="L77" s="225">
        <f>Quarter!L82/'quarter real terms (hide)'!$BA77*100</f>
        <v>225.1507321274763</v>
      </c>
      <c r="M77" s="237" t="s">
        <v>77</v>
      </c>
      <c r="N77" s="237" t="s">
        <v>77</v>
      </c>
      <c r="O77" s="225">
        <f>Quarter!O82/'quarter real terms (hide)'!$BA77*100</f>
        <v>231.35228251507326</v>
      </c>
      <c r="P77" s="237" t="s">
        <v>77</v>
      </c>
      <c r="Q77" s="225">
        <f>Quarter!Q82/'quarter real terms (hide)'!$BA77*100</f>
        <v>256.1584840654608</v>
      </c>
      <c r="R77" s="237" t="s">
        <v>77</v>
      </c>
      <c r="S77" s="225">
        <f>Quarter!S82/'quarter real terms (hide)'!$BA77*100</f>
        <v>384.4099913867356</v>
      </c>
      <c r="T77" s="225">
        <f>Quarter!T82/'quarter real terms (hide)'!$BA77*100</f>
        <v>375.8828596037898</v>
      </c>
      <c r="U77" s="225">
        <f>Quarter!U82/'quarter real terms (hide)'!$BA77*100</f>
        <v>347.54521963824294</v>
      </c>
      <c r="V77" s="225">
        <f>Quarter!V82/'quarter real terms (hide)'!$BA77*100</f>
        <v>352.71317829457365</v>
      </c>
      <c r="W77" s="237" t="s">
        <v>77</v>
      </c>
      <c r="X77" s="225">
        <f>Quarter!X82/'quarter real terms (hide)'!$BA77*100</f>
        <v>383.97932816537474</v>
      </c>
      <c r="Y77" s="237" t="s">
        <v>77</v>
      </c>
      <c r="Z77" s="225">
        <f>Quarter!Z82/'quarter real terms (hide)'!$BA77*100</f>
        <v>5.831180017226529</v>
      </c>
      <c r="AA77" s="225">
        <f>Quarter!AA82/'quarter real terms (hide)'!$BA77*100</f>
        <v>5.0559862187769165</v>
      </c>
      <c r="AB77" s="225">
        <f>Quarter!AB82/'quarter real terms (hide)'!$BA77*100</f>
        <v>4.151593453919036</v>
      </c>
      <c r="AC77" s="225">
        <f>Quarter!AC82/'quarter real terms (hide)'!$BA77*100</f>
        <v>3.591731266149871</v>
      </c>
      <c r="AD77" s="225">
        <f>Quarter!AD82/'quarter real terms (hide)'!$BA77*100</f>
        <v>4.582256675279932</v>
      </c>
      <c r="AE77" s="225">
        <f>Quarter!AE82/'quarter real terms (hide)'!$BA77*100</f>
        <v>4.470284237726099</v>
      </c>
      <c r="AF77" s="225">
        <f>Quarter!AF82/'quarter real terms (hide)'!$BA77*100</f>
        <v>3.901808785529716</v>
      </c>
      <c r="AG77" s="225">
        <f>Quarter!AG82/'quarter real terms (hide)'!$BA77*100</f>
        <v>5.615848406546081</v>
      </c>
      <c r="AH77" s="225">
        <f>Quarter!AH82/'quarter real terms (hide)'!$BA77*100</f>
        <v>7.441860465116281</v>
      </c>
      <c r="AI77" s="235"/>
      <c r="AJ77" s="225">
        <f>Quarter!AI82/'quarter real terms (hide)'!$BA77*100</f>
        <v>1.9862187769164512</v>
      </c>
      <c r="AK77" s="225">
        <f>Quarter!AJ82/'quarter real terms (hide)'!$BA77*100</f>
        <v>1.7407407407407407</v>
      </c>
      <c r="AL77" s="225">
        <f>Quarter!AK82/'quarter real terms (hide)'!$BA77*100</f>
        <v>1.3333333333333335</v>
      </c>
      <c r="AM77" s="225">
        <f>Quarter!AL82/'quarter real terms (hide)'!$BA77*100</f>
        <v>1.3910422049956934</v>
      </c>
      <c r="AN77" s="225">
        <f>Quarter!AM82/'quarter real terms (hide)'!$BA77*100</f>
        <v>1.438415159345392</v>
      </c>
      <c r="AO77" s="225">
        <f>Quarter!AN82/'quarter real terms (hide)'!$BA77*100</f>
        <v>1.3376399655469422</v>
      </c>
      <c r="AP77" s="235"/>
      <c r="AQ77" s="225">
        <f>Quarter!AP82/'quarter real terms (hide)'!$BA77*100</f>
        <v>1.2540913006029286</v>
      </c>
      <c r="AR77" s="225">
        <f>Quarter!AQ82/'quarter real terms (hide)'!$BA77*100</f>
        <v>1.9035314384151594</v>
      </c>
      <c r="AS77" s="225">
        <f>Quarter!AR82/'quarter real terms (hide)'!$BA77*100</f>
        <v>2.5943152454780365</v>
      </c>
      <c r="AT77" s="237" t="s">
        <v>77</v>
      </c>
      <c r="AU77" s="237" t="s">
        <v>77</v>
      </c>
      <c r="AV77" s="237" t="s">
        <v>77</v>
      </c>
      <c r="AW77" s="237" t="s">
        <v>77</v>
      </c>
      <c r="AX77" s="243"/>
      <c r="AY77" s="243"/>
      <c r="AZ77" s="235"/>
      <c r="BA77" s="238">
        <v>116.1</v>
      </c>
    </row>
    <row r="78" spans="2:53" ht="12.75">
      <c r="B78" s="193"/>
      <c r="C78" s="135"/>
      <c r="D78" s="135"/>
      <c r="E78" s="135"/>
      <c r="F78" s="135"/>
      <c r="G78" s="135"/>
      <c r="H78" s="135"/>
      <c r="I78" s="135"/>
      <c r="J78" s="140"/>
      <c r="K78" s="140"/>
      <c r="L78" s="140"/>
      <c r="M78" s="140"/>
      <c r="N78" s="140"/>
      <c r="O78" s="140"/>
      <c r="P78" s="140"/>
      <c r="Q78" s="140"/>
      <c r="R78" s="140"/>
      <c r="S78" s="222"/>
      <c r="T78" s="137"/>
      <c r="U78" s="137"/>
      <c r="V78" s="137"/>
      <c r="W78" s="137"/>
      <c r="X78" s="137"/>
      <c r="Y78" s="137"/>
      <c r="Z78" s="199"/>
      <c r="AA78" s="199"/>
      <c r="AB78" s="199"/>
      <c r="AC78" s="199"/>
      <c r="AD78" s="199"/>
      <c r="AE78" s="199"/>
      <c r="AF78" s="137"/>
      <c r="AG78" s="137"/>
      <c r="AH78" s="137"/>
      <c r="AI78" s="137"/>
      <c r="AJ78" s="137"/>
      <c r="AK78" s="137"/>
      <c r="AL78" s="137"/>
      <c r="AM78" s="136"/>
      <c r="AN78" s="137"/>
      <c r="AO78" s="137"/>
      <c r="AP78" s="137"/>
      <c r="AQ78" s="137"/>
      <c r="AR78" s="137"/>
      <c r="AS78" s="137"/>
      <c r="AT78" s="140"/>
      <c r="AU78" s="140"/>
      <c r="AV78" s="140"/>
      <c r="AW78" s="140"/>
      <c r="AX78" s="137"/>
      <c r="AY78" s="137"/>
      <c r="AZ78" s="137"/>
      <c r="BA78" s="236"/>
    </row>
    <row r="79" spans="1:60" s="209" customFormat="1" ht="12.75">
      <c r="A79" s="206" t="s">
        <v>141</v>
      </c>
      <c r="B79" s="207"/>
      <c r="C79" s="208">
        <f>(C77-C73)/C73</f>
        <v>0.1292831562109406</v>
      </c>
      <c r="D79" s="208">
        <f>(D77-D73)/D73</f>
        <v>-0.047510156791901716</v>
      </c>
      <c r="E79" s="208">
        <f>(E77-E73)/E73</f>
        <v>-0.24247728598816368</v>
      </c>
      <c r="F79" s="208">
        <f>(F77-F73)/F73</f>
        <v>-0.1973056471037252</v>
      </c>
      <c r="G79" s="208"/>
      <c r="H79" s="208">
        <f>(H77-H73)/H73</f>
        <v>0.04720211274122464</v>
      </c>
      <c r="I79" s="208"/>
      <c r="J79" s="208">
        <f>(J77-J73)/J73</f>
        <v>0.3943941904742618</v>
      </c>
      <c r="K79" s="208">
        <f>(K77-K73)/K73</f>
        <v>0.29061876607999254</v>
      </c>
      <c r="L79" s="208">
        <f>(L77-L73)/L73</f>
        <v>0.3684924114329218</v>
      </c>
      <c r="M79" s="208"/>
      <c r="N79" s="208"/>
      <c r="O79" s="208">
        <f>(O77-O73)/O73</f>
        <v>0.34432835261955597</v>
      </c>
      <c r="P79" s="208"/>
      <c r="Q79" s="208">
        <f>(Q77-Q73)/Q73</f>
        <v>0.401715018778244</v>
      </c>
      <c r="R79" s="208"/>
      <c r="S79" s="208">
        <f>(S77-S73)/S73</f>
        <v>0.3070630057328093</v>
      </c>
      <c r="T79" s="208">
        <f>(T77-T73)/T73</f>
        <v>0.3323024290480662</v>
      </c>
      <c r="U79" s="208">
        <f>(U77-U73)/U73</f>
        <v>0.3099249154248308</v>
      </c>
      <c r="V79" s="208">
        <f>(V77-V73)/V73</f>
        <v>0.31371203456601854</v>
      </c>
      <c r="W79" s="208"/>
      <c r="X79" s="208">
        <f>(X77-X73)/X73</f>
        <v>0.3013141909184538</v>
      </c>
      <c r="Y79" s="208"/>
      <c r="Z79" s="208">
        <f aca="true" t="shared" si="0" ref="Z79:AH79">(Z77-Z73)/Z73</f>
        <v>0.24985292444704474</v>
      </c>
      <c r="AA79" s="208">
        <f t="shared" si="0"/>
        <v>0.32953711678948533</v>
      </c>
      <c r="AB79" s="208">
        <f t="shared" si="0"/>
        <v>0.35523280564713344</v>
      </c>
      <c r="AC79" s="208">
        <f t="shared" si="0"/>
        <v>0.26322189422484626</v>
      </c>
      <c r="AD79" s="208">
        <f t="shared" si="0"/>
        <v>0.41837699812479645</v>
      </c>
      <c r="AE79" s="208">
        <f t="shared" si="0"/>
        <v>0.33637970896232855</v>
      </c>
      <c r="AF79" s="208">
        <f t="shared" si="0"/>
        <v>0.166435468516252</v>
      </c>
      <c r="AG79" s="208">
        <f t="shared" si="0"/>
        <v>0.2836224929248185</v>
      </c>
      <c r="AH79" s="208">
        <f t="shared" si="0"/>
        <v>0.27896421911831976</v>
      </c>
      <c r="AI79" s="208"/>
      <c r="AJ79" s="208">
        <f aca="true" t="shared" si="1" ref="AJ79:AO79">(AJ77-AJ73)/AJ73</f>
        <v>0.43350986694859495</v>
      </c>
      <c r="AK79" s="208">
        <f t="shared" si="1"/>
        <v>0.40346450069658013</v>
      </c>
      <c r="AL79" s="208">
        <f t="shared" si="1"/>
        <v>0.34437798627533917</v>
      </c>
      <c r="AM79" s="208">
        <f t="shared" si="1"/>
        <v>0.35409078395467664</v>
      </c>
      <c r="AN79" s="208">
        <f t="shared" si="1"/>
        <v>0.2588903089494339</v>
      </c>
      <c r="AO79" s="208">
        <f t="shared" si="1"/>
        <v>0.4583099816327507</v>
      </c>
      <c r="AP79" s="208"/>
      <c r="AQ79" s="208">
        <f>(AQ77-AQ73)/AQ73</f>
        <v>0.2366733658723324</v>
      </c>
      <c r="AR79" s="208">
        <f>(AR77-AR73)/AR73</f>
        <v>0.4096556154104438</v>
      </c>
      <c r="AS79" s="208">
        <f>(AS77-AS73)/AS73</f>
        <v>0.4937365022113782</v>
      </c>
      <c r="AT79" s="208"/>
      <c r="AU79" s="208"/>
      <c r="AV79" s="208"/>
      <c r="AW79" s="208"/>
      <c r="AX79" s="208"/>
      <c r="AY79" s="212" t="s">
        <v>77</v>
      </c>
      <c r="AZ79" s="213" t="s">
        <v>77</v>
      </c>
      <c r="BA79" s="214"/>
      <c r="BB79" s="208"/>
      <c r="BC79" s="208"/>
      <c r="BD79" s="208"/>
      <c r="BE79" s="208"/>
      <c r="BF79" s="208"/>
      <c r="BG79" s="208"/>
      <c r="BH79" s="208"/>
    </row>
    <row r="80" spans="1:53" s="209" customFormat="1" ht="12.75">
      <c r="A80" s="206" t="s">
        <v>142</v>
      </c>
      <c r="B80" s="207"/>
      <c r="C80" s="208">
        <f>(C77-C76)/C76</f>
        <v>0.08604035929617326</v>
      </c>
      <c r="D80" s="208">
        <f>(D77-D76)/D76</f>
        <v>-0.12483698791721583</v>
      </c>
      <c r="E80" s="208">
        <f>(E77-E76)/E76</f>
        <v>-0.27961788426904693</v>
      </c>
      <c r="F80" s="208">
        <f>(F77-F76)/F76</f>
        <v>-0.2333221409558289</v>
      </c>
      <c r="G80" s="208"/>
      <c r="H80" s="208">
        <f>(H77-H76)/H76</f>
        <v>-0.04273850386311367</v>
      </c>
      <c r="I80" s="208"/>
      <c r="J80" s="208">
        <f>(J77-J76)/J76</f>
        <v>-0.008833266551953194</v>
      </c>
      <c r="K80" s="208">
        <f>(K77-K76)/K76</f>
        <v>-0.021328298084659927</v>
      </c>
      <c r="L80" s="208">
        <f>(L77-L76)/L76</f>
        <v>0.012605952078990047</v>
      </c>
      <c r="M80" s="208"/>
      <c r="N80" s="208"/>
      <c r="O80" s="208">
        <f>(O77-O76)/O76</f>
        <v>-0.002791885710891261</v>
      </c>
      <c r="P80" s="208"/>
      <c r="Q80" s="208">
        <f>(Q77-Q76)/Q76</f>
        <v>-0.05218064132792829</v>
      </c>
      <c r="R80" s="208"/>
      <c r="S80" s="208">
        <f>(S77-S76)/S76</f>
        <v>0.02998949229903534</v>
      </c>
      <c r="T80" s="208">
        <f>(T77-T76)/T76</f>
        <v>0.03264521869173029</v>
      </c>
      <c r="U80" s="208">
        <f>(U77-U76)/U76</f>
        <v>0.027711500601644106</v>
      </c>
      <c r="V80" s="208">
        <f>(V77-V76)/V76</f>
        <v>0.028448668962372456</v>
      </c>
      <c r="W80" s="208"/>
      <c r="X80" s="208">
        <f>(X77-X76)/X76</f>
        <v>0.04663718272145297</v>
      </c>
      <c r="Y80" s="208"/>
      <c r="Z80" s="208">
        <f aca="true" t="shared" si="2" ref="Z80:AH80">(Z77-Z76)/Z76</f>
        <v>0.005375865039056814</v>
      </c>
      <c r="AA80" s="208">
        <f t="shared" si="2"/>
        <v>-0.04838229924820721</v>
      </c>
      <c r="AB80" s="208">
        <f t="shared" si="2"/>
        <v>-0.14591547906853466</v>
      </c>
      <c r="AC80" s="208">
        <f t="shared" si="2"/>
        <v>-0.2264998209602338</v>
      </c>
      <c r="AD80" s="208">
        <f t="shared" si="2"/>
        <v>-0.08672527269117479</v>
      </c>
      <c r="AE80" s="208">
        <f t="shared" si="2"/>
        <v>-0.11211971098704426</v>
      </c>
      <c r="AF80" s="208">
        <f t="shared" si="2"/>
        <v>-0.032956874276040195</v>
      </c>
      <c r="AG80" s="208">
        <f t="shared" si="2"/>
        <v>-0.006426820380308792</v>
      </c>
      <c r="AH80" s="208">
        <f t="shared" si="2"/>
        <v>0.013997575223189998</v>
      </c>
      <c r="AI80" s="208"/>
      <c r="AJ80" s="208">
        <f aca="true" t="shared" si="3" ref="AJ80:AO80">(AJ77-AJ76)/AJ76</f>
        <v>0.021991764408912318</v>
      </c>
      <c r="AK80" s="208">
        <f t="shared" si="3"/>
        <v>-0.07149728578300026</v>
      </c>
      <c r="AL80" s="208">
        <f t="shared" si="3"/>
        <v>-0.3127147766323023</v>
      </c>
      <c r="AM80" s="208">
        <f t="shared" si="3"/>
        <v>-0.2800636652812568</v>
      </c>
      <c r="AN80" s="208">
        <f t="shared" si="3"/>
        <v>-0.24155092469179248</v>
      </c>
      <c r="AO80" s="208">
        <f t="shared" si="3"/>
        <v>-0.3202448252854691</v>
      </c>
      <c r="AP80" s="208"/>
      <c r="AQ80" s="208">
        <f>(AQ77-AQ76)/AQ76</f>
        <v>-0.019575121894379387</v>
      </c>
      <c r="AR80" s="208">
        <f>(AR77-AR76)/AR76</f>
        <v>0.004156492741941669</v>
      </c>
      <c r="AS80" s="208">
        <f>(AS77-AS76)/AS76</f>
        <v>0.022784549982770692</v>
      </c>
      <c r="AT80" s="208"/>
      <c r="AU80" s="208"/>
      <c r="AV80" s="208"/>
      <c r="AW80" s="208"/>
      <c r="AX80" s="208"/>
      <c r="AY80" s="212" t="s">
        <v>77</v>
      </c>
      <c r="AZ80" s="213" t="s">
        <v>77</v>
      </c>
      <c r="BA80" s="214"/>
    </row>
    <row r="81" spans="2:53" ht="12.75">
      <c r="B81" s="193"/>
      <c r="C81" s="135"/>
      <c r="D81" s="137"/>
      <c r="E81" s="137"/>
      <c r="F81" s="137"/>
      <c r="G81" s="137"/>
      <c r="H81" s="137"/>
      <c r="I81" s="137"/>
      <c r="J81" s="140"/>
      <c r="K81" s="140"/>
      <c r="L81" s="140"/>
      <c r="M81" s="140"/>
      <c r="N81" s="140"/>
      <c r="O81" s="140"/>
      <c r="P81" s="140"/>
      <c r="Q81" s="140"/>
      <c r="R81" s="140"/>
      <c r="S81" s="222"/>
      <c r="T81" s="137"/>
      <c r="U81" s="137"/>
      <c r="V81" s="137"/>
      <c r="W81" s="137"/>
      <c r="X81" s="137"/>
      <c r="Y81" s="137"/>
      <c r="Z81" s="137"/>
      <c r="AA81" s="137"/>
      <c r="AB81" s="137"/>
      <c r="AC81" s="137"/>
      <c r="AD81" s="137"/>
      <c r="AE81" s="137"/>
      <c r="AF81" s="137"/>
      <c r="AG81" s="137"/>
      <c r="AH81" s="137"/>
      <c r="AI81" s="137"/>
      <c r="AJ81" s="137"/>
      <c r="AK81" s="137"/>
      <c r="AL81" s="137"/>
      <c r="AM81" s="137"/>
      <c r="AN81" s="137"/>
      <c r="AO81" s="137"/>
      <c r="AP81" s="137"/>
      <c r="AQ81" s="137"/>
      <c r="AR81" s="137"/>
      <c r="AS81" s="137"/>
      <c r="AT81" s="205"/>
      <c r="AU81" s="205"/>
      <c r="AV81" s="205"/>
      <c r="AW81" s="205"/>
      <c r="AX81" s="137"/>
      <c r="AY81" s="137"/>
      <c r="AZ81" s="137"/>
      <c r="BA81" s="214"/>
    </row>
    <row r="82" spans="2:53" ht="12.75">
      <c r="B82" s="193"/>
      <c r="C82" s="135"/>
      <c r="D82" s="137"/>
      <c r="E82" s="137"/>
      <c r="F82" s="137"/>
      <c r="G82" s="137"/>
      <c r="H82" s="137"/>
      <c r="I82" s="137"/>
      <c r="J82" s="140"/>
      <c r="K82" s="140"/>
      <c r="L82" s="194"/>
      <c r="M82" s="140"/>
      <c r="N82" s="140"/>
      <c r="O82" s="140"/>
      <c r="P82" s="140"/>
      <c r="Q82" s="140"/>
      <c r="R82" s="140"/>
      <c r="S82" s="222"/>
      <c r="T82" s="137"/>
      <c r="U82" s="137"/>
      <c r="V82" s="137"/>
      <c r="W82" s="137"/>
      <c r="X82" s="137"/>
      <c r="Y82" s="137"/>
      <c r="Z82" s="137"/>
      <c r="AA82" s="137"/>
      <c r="AB82" s="199"/>
      <c r="AC82" s="137"/>
      <c r="AD82" s="137"/>
      <c r="AE82" s="137"/>
      <c r="AF82" s="137"/>
      <c r="AG82" s="137"/>
      <c r="AH82" s="137"/>
      <c r="AI82" s="137"/>
      <c r="AJ82" s="137"/>
      <c r="AK82" s="137"/>
      <c r="AL82" s="137"/>
      <c r="AM82" s="137"/>
      <c r="AN82" s="137"/>
      <c r="AO82" s="137"/>
      <c r="AP82" s="137"/>
      <c r="AQ82" s="137"/>
      <c r="AR82" s="137"/>
      <c r="AS82" s="137"/>
      <c r="AT82" s="140"/>
      <c r="AU82" s="140"/>
      <c r="AV82" s="140"/>
      <c r="AW82" s="140"/>
      <c r="AX82" s="137"/>
      <c r="AY82" s="137"/>
      <c r="AZ82" s="137"/>
      <c r="BA82" s="214"/>
    </row>
    <row r="83" spans="2:53" ht="12.75">
      <c r="B83" s="193"/>
      <c r="C83" s="135"/>
      <c r="D83" s="137"/>
      <c r="E83" s="137"/>
      <c r="F83" s="137"/>
      <c r="G83" s="137"/>
      <c r="H83" s="137"/>
      <c r="I83" s="137"/>
      <c r="J83" s="140"/>
      <c r="K83" s="140"/>
      <c r="L83" s="194"/>
      <c r="M83" s="140"/>
      <c r="N83" s="140"/>
      <c r="O83" s="140"/>
      <c r="P83" s="140"/>
      <c r="Q83" s="140"/>
      <c r="R83" s="140"/>
      <c r="S83" s="222"/>
      <c r="T83" s="137"/>
      <c r="U83" s="137"/>
      <c r="V83" s="137"/>
      <c r="W83" s="137"/>
      <c r="X83" s="137"/>
      <c r="Y83" s="137"/>
      <c r="Z83" s="137"/>
      <c r="AA83" s="137"/>
      <c r="AB83" s="199"/>
      <c r="AC83" s="137"/>
      <c r="AD83" s="137"/>
      <c r="AE83" s="137"/>
      <c r="AF83" s="137"/>
      <c r="AG83" s="137"/>
      <c r="AH83" s="137"/>
      <c r="AI83" s="137"/>
      <c r="AJ83" s="137"/>
      <c r="AK83" s="137"/>
      <c r="AL83" s="137"/>
      <c r="AM83" s="137"/>
      <c r="AN83" s="137"/>
      <c r="AO83" s="137"/>
      <c r="AP83" s="137"/>
      <c r="AQ83" s="137"/>
      <c r="AR83" s="137"/>
      <c r="AS83" s="137"/>
      <c r="AT83" s="140"/>
      <c r="AU83" s="140"/>
      <c r="AV83" s="140"/>
      <c r="AW83" s="140"/>
      <c r="AX83" s="137"/>
      <c r="AY83" s="137"/>
      <c r="AZ83" s="137"/>
      <c r="BA83" s="214"/>
    </row>
    <row r="84" spans="2:53" ht="12.75">
      <c r="B84" s="193"/>
      <c r="C84" s="135"/>
      <c r="D84" s="137"/>
      <c r="E84" s="137"/>
      <c r="F84" s="137"/>
      <c r="G84" s="137"/>
      <c r="H84" s="137"/>
      <c r="I84" s="137"/>
      <c r="J84" s="140"/>
      <c r="K84" s="140"/>
      <c r="L84" s="194"/>
      <c r="M84" s="140"/>
      <c r="N84" s="140"/>
      <c r="O84" s="140"/>
      <c r="P84" s="140"/>
      <c r="Q84" s="140"/>
      <c r="R84" s="140"/>
      <c r="S84" s="222"/>
      <c r="T84" s="137"/>
      <c r="U84" s="137"/>
      <c r="V84" s="137"/>
      <c r="W84" s="137"/>
      <c r="X84" s="137"/>
      <c r="Y84" s="137"/>
      <c r="Z84" s="137"/>
      <c r="AA84" s="137"/>
      <c r="AB84" s="199"/>
      <c r="AC84" s="137"/>
      <c r="AD84" s="137"/>
      <c r="AE84" s="137"/>
      <c r="AF84" s="137"/>
      <c r="AG84" s="137"/>
      <c r="AH84" s="137"/>
      <c r="AI84" s="137"/>
      <c r="AJ84" s="137"/>
      <c r="AK84" s="137"/>
      <c r="AL84" s="137"/>
      <c r="AM84" s="137"/>
      <c r="AN84" s="137"/>
      <c r="AO84" s="137"/>
      <c r="AP84" s="137"/>
      <c r="AQ84" s="137"/>
      <c r="AR84" s="137"/>
      <c r="AS84" s="137"/>
      <c r="AT84" s="140"/>
      <c r="AU84" s="140"/>
      <c r="AV84" s="140"/>
      <c r="AW84" s="140"/>
      <c r="AX84" s="137"/>
      <c r="AY84" s="137"/>
      <c r="AZ84" s="137"/>
      <c r="BA84" s="214"/>
    </row>
    <row r="85" spans="2:52" ht="12.75">
      <c r="B85" s="193"/>
      <c r="C85" s="135"/>
      <c r="D85" s="137"/>
      <c r="E85" s="137"/>
      <c r="F85" s="137"/>
      <c r="G85" s="137"/>
      <c r="H85" s="137"/>
      <c r="I85" s="137"/>
      <c r="J85" s="140"/>
      <c r="K85" s="140"/>
      <c r="L85" s="194"/>
      <c r="M85" s="140"/>
      <c r="N85" s="140"/>
      <c r="O85" s="140"/>
      <c r="P85" s="140"/>
      <c r="Q85" s="140"/>
      <c r="R85" s="140"/>
      <c r="S85" s="222"/>
      <c r="T85" s="137"/>
      <c r="U85" s="137"/>
      <c r="V85" s="137"/>
      <c r="W85" s="137"/>
      <c r="X85" s="137"/>
      <c r="Y85" s="137"/>
      <c r="Z85" s="137"/>
      <c r="AA85" s="137"/>
      <c r="AB85" s="199"/>
      <c r="AC85" s="137"/>
      <c r="AD85" s="137"/>
      <c r="AE85" s="137"/>
      <c r="AF85" s="137"/>
      <c r="AG85" s="137"/>
      <c r="AH85" s="137"/>
      <c r="AI85" s="137"/>
      <c r="AJ85" s="137"/>
      <c r="AK85" s="137"/>
      <c r="AL85" s="137"/>
      <c r="AM85" s="137"/>
      <c r="AN85" s="137"/>
      <c r="AO85" s="137"/>
      <c r="AP85" s="137"/>
      <c r="AQ85" s="137"/>
      <c r="AR85" s="137"/>
      <c r="AS85" s="137"/>
      <c r="AT85" s="140"/>
      <c r="AU85" s="140"/>
      <c r="AV85" s="140"/>
      <c r="AW85" s="140"/>
      <c r="AX85" s="137"/>
      <c r="AY85" s="137"/>
      <c r="AZ85" s="137"/>
    </row>
    <row r="86" spans="2:53" ht="12.75">
      <c r="B86" s="193"/>
      <c r="C86" s="135"/>
      <c r="D86" s="137"/>
      <c r="E86" s="137"/>
      <c r="F86" s="137"/>
      <c r="G86" s="137"/>
      <c r="H86" s="137"/>
      <c r="I86" s="137"/>
      <c r="J86" s="140"/>
      <c r="K86" s="140"/>
      <c r="L86" s="140"/>
      <c r="M86" s="140"/>
      <c r="N86" s="140"/>
      <c r="O86" s="140"/>
      <c r="P86" s="140"/>
      <c r="Q86" s="140"/>
      <c r="R86" s="140"/>
      <c r="S86" s="222"/>
      <c r="T86" s="137"/>
      <c r="U86" s="137"/>
      <c r="V86" s="137"/>
      <c r="W86" s="137"/>
      <c r="X86" s="137"/>
      <c r="Y86" s="137"/>
      <c r="Z86" s="137"/>
      <c r="AA86" s="137"/>
      <c r="AB86" s="137"/>
      <c r="AC86" s="137"/>
      <c r="AD86" s="137"/>
      <c r="AE86" s="137"/>
      <c r="AF86" s="137"/>
      <c r="AG86" s="137"/>
      <c r="AH86" s="137"/>
      <c r="AI86" s="137"/>
      <c r="AJ86" s="137"/>
      <c r="AK86" s="137"/>
      <c r="AL86" s="137"/>
      <c r="AM86" s="137"/>
      <c r="AN86" s="137"/>
      <c r="AO86" s="137"/>
      <c r="AP86" s="137"/>
      <c r="AQ86" s="137"/>
      <c r="AR86" s="137"/>
      <c r="AS86" s="137"/>
      <c r="AT86" s="140"/>
      <c r="AU86" s="140"/>
      <c r="AV86" s="140"/>
      <c r="AW86" s="140"/>
      <c r="AX86" s="137"/>
      <c r="AY86" s="137"/>
      <c r="AZ86" s="137"/>
      <c r="BA86" s="208"/>
    </row>
    <row r="87" spans="2:53" ht="15" customHeight="1">
      <c r="B87" s="193"/>
      <c r="C87" s="135"/>
      <c r="D87" s="137"/>
      <c r="E87" s="137"/>
      <c r="F87" s="137"/>
      <c r="G87" s="137"/>
      <c r="H87" s="137"/>
      <c r="I87" s="137"/>
      <c r="J87" s="140"/>
      <c r="K87" s="140"/>
      <c r="L87" s="140"/>
      <c r="M87" s="140"/>
      <c r="N87" s="140"/>
      <c r="O87" s="140"/>
      <c r="P87" s="140"/>
      <c r="Q87" s="140"/>
      <c r="R87" s="140"/>
      <c r="S87" s="222"/>
      <c r="T87" s="137"/>
      <c r="U87" s="137"/>
      <c r="V87" s="137"/>
      <c r="W87" s="137"/>
      <c r="X87" s="137"/>
      <c r="Y87" s="137"/>
      <c r="Z87" s="137"/>
      <c r="AA87" s="137"/>
      <c r="AB87" s="137"/>
      <c r="AC87" s="137"/>
      <c r="AD87" s="137"/>
      <c r="AE87" s="137"/>
      <c r="AF87" s="137"/>
      <c r="AG87" s="137"/>
      <c r="AH87" s="137"/>
      <c r="AI87" s="137"/>
      <c r="AJ87" s="137"/>
      <c r="AK87" s="137"/>
      <c r="AL87" s="137"/>
      <c r="AM87" s="137"/>
      <c r="AN87" s="137"/>
      <c r="AO87" s="137"/>
      <c r="AP87" s="137"/>
      <c r="AQ87" s="137"/>
      <c r="AR87" s="137"/>
      <c r="AS87" s="137"/>
      <c r="AT87" s="140"/>
      <c r="AU87" s="140"/>
      <c r="AV87" s="140"/>
      <c r="AW87" s="140"/>
      <c r="AX87" s="137"/>
      <c r="AY87" s="137"/>
      <c r="AZ87" s="137"/>
      <c r="BA87" s="209"/>
    </row>
    <row r="88" spans="2:52" ht="12.75">
      <c r="B88" s="193"/>
      <c r="C88" s="135"/>
      <c r="D88" s="137"/>
      <c r="E88" s="137"/>
      <c r="F88" s="137"/>
      <c r="G88" s="137"/>
      <c r="H88" s="137"/>
      <c r="I88" s="137"/>
      <c r="J88" s="140"/>
      <c r="K88" s="140"/>
      <c r="L88" s="140"/>
      <c r="M88" s="140"/>
      <c r="N88" s="140"/>
      <c r="O88" s="140"/>
      <c r="P88" s="140"/>
      <c r="Q88" s="140"/>
      <c r="R88" s="140"/>
      <c r="S88" s="222"/>
      <c r="T88" s="137"/>
      <c r="U88" s="137"/>
      <c r="V88" s="137"/>
      <c r="W88" s="137"/>
      <c r="X88" s="137"/>
      <c r="Y88" s="137"/>
      <c r="Z88" s="137"/>
      <c r="AA88" s="137"/>
      <c r="AB88" s="137"/>
      <c r="AC88" s="137"/>
      <c r="AD88" s="137"/>
      <c r="AE88" s="137"/>
      <c r="AF88" s="137"/>
      <c r="AG88" s="137"/>
      <c r="AH88" s="137"/>
      <c r="AI88" s="137"/>
      <c r="AJ88" s="137"/>
      <c r="AK88" s="137"/>
      <c r="AL88" s="137"/>
      <c r="AM88" s="137"/>
      <c r="AN88" s="137"/>
      <c r="AO88" s="137"/>
      <c r="AP88" s="137"/>
      <c r="AQ88" s="137"/>
      <c r="AR88" s="137"/>
      <c r="AS88" s="137"/>
      <c r="AT88" s="140"/>
      <c r="AU88" s="140"/>
      <c r="AV88" s="140"/>
      <c r="AW88" s="140"/>
      <c r="AX88" s="137"/>
      <c r="AY88" s="137"/>
      <c r="AZ88" s="137"/>
    </row>
    <row r="89" spans="2:52" ht="12.75">
      <c r="B89" s="193"/>
      <c r="C89" s="135"/>
      <c r="D89" s="137"/>
      <c r="E89" s="137"/>
      <c r="F89" s="137"/>
      <c r="G89" s="137"/>
      <c r="H89" s="137"/>
      <c r="I89" s="137"/>
      <c r="J89" s="140"/>
      <c r="K89" s="140"/>
      <c r="L89" s="140"/>
      <c r="M89" s="140"/>
      <c r="N89" s="140"/>
      <c r="O89" s="140"/>
      <c r="P89" s="140"/>
      <c r="Q89" s="140"/>
      <c r="R89" s="140"/>
      <c r="S89" s="222"/>
      <c r="T89" s="137"/>
      <c r="U89" s="137"/>
      <c r="V89" s="137"/>
      <c r="W89" s="137"/>
      <c r="X89" s="137"/>
      <c r="Y89" s="137"/>
      <c r="Z89" s="137"/>
      <c r="AA89" s="137"/>
      <c r="AB89" s="137"/>
      <c r="AC89" s="137"/>
      <c r="AD89" s="137"/>
      <c r="AE89" s="199"/>
      <c r="AF89" s="137"/>
      <c r="AG89" s="137"/>
      <c r="AH89" s="137"/>
      <c r="AI89" s="137"/>
      <c r="AJ89" s="137"/>
      <c r="AK89" s="137"/>
      <c r="AL89" s="137"/>
      <c r="AM89" s="137"/>
      <c r="AN89" s="137"/>
      <c r="AO89" s="137"/>
      <c r="AP89" s="137"/>
      <c r="AQ89" s="137"/>
      <c r="AR89" s="137"/>
      <c r="AS89" s="137"/>
      <c r="AT89" s="140"/>
      <c r="AU89" s="140"/>
      <c r="AV89" s="140"/>
      <c r="AW89" s="140"/>
      <c r="AX89" s="137"/>
      <c r="AY89" s="137"/>
      <c r="AZ89" s="137"/>
    </row>
    <row r="90" spans="2:52" ht="12.75">
      <c r="B90" s="193"/>
      <c r="C90" s="135"/>
      <c r="D90" s="137"/>
      <c r="E90" s="137"/>
      <c r="F90" s="137"/>
      <c r="G90" s="137"/>
      <c r="H90" s="137"/>
      <c r="I90" s="137"/>
      <c r="J90" s="140"/>
      <c r="K90" s="140"/>
      <c r="L90" s="140"/>
      <c r="M90" s="140"/>
      <c r="N90" s="140"/>
      <c r="O90" s="140"/>
      <c r="P90" s="140"/>
      <c r="Q90" s="140"/>
      <c r="R90" s="140"/>
      <c r="S90" s="222"/>
      <c r="T90" s="137"/>
      <c r="U90" s="137"/>
      <c r="V90" s="137"/>
      <c r="W90" s="137"/>
      <c r="X90" s="137"/>
      <c r="Y90" s="137"/>
      <c r="Z90" s="137"/>
      <c r="AA90" s="137"/>
      <c r="AB90" s="137"/>
      <c r="AC90" s="137"/>
      <c r="AD90" s="137"/>
      <c r="AE90" s="137"/>
      <c r="AF90" s="137"/>
      <c r="AG90" s="137"/>
      <c r="AH90" s="137"/>
      <c r="AI90" s="137"/>
      <c r="AJ90" s="137"/>
      <c r="AK90" s="137"/>
      <c r="AL90" s="137"/>
      <c r="AM90" s="137"/>
      <c r="AN90" s="137"/>
      <c r="AO90" s="137"/>
      <c r="AP90" s="137"/>
      <c r="AQ90" s="137"/>
      <c r="AR90" s="137"/>
      <c r="AS90" s="137"/>
      <c r="AT90" s="140"/>
      <c r="AU90" s="140"/>
      <c r="AV90" s="140"/>
      <c r="AW90" s="140"/>
      <c r="AX90" s="137"/>
      <c r="AY90" s="137"/>
      <c r="AZ90" s="137"/>
    </row>
    <row r="91" spans="2:52" ht="12.75">
      <c r="B91" s="193"/>
      <c r="C91" s="135"/>
      <c r="D91" s="137"/>
      <c r="E91" s="137"/>
      <c r="F91" s="137"/>
      <c r="G91" s="137"/>
      <c r="H91" s="137"/>
      <c r="I91" s="137"/>
      <c r="J91" s="140"/>
      <c r="K91" s="140"/>
      <c r="L91" s="140"/>
      <c r="M91" s="140"/>
      <c r="N91" s="140"/>
      <c r="O91" s="140"/>
      <c r="P91" s="140"/>
      <c r="Q91" s="140"/>
      <c r="R91" s="140"/>
      <c r="S91" s="222"/>
      <c r="T91" s="137"/>
      <c r="U91" s="137"/>
      <c r="V91" s="137"/>
      <c r="W91" s="137"/>
      <c r="X91" s="137"/>
      <c r="Y91" s="137"/>
      <c r="Z91" s="137"/>
      <c r="AA91" s="137"/>
      <c r="AB91" s="137"/>
      <c r="AC91" s="137"/>
      <c r="AD91" s="137"/>
      <c r="AE91" s="137"/>
      <c r="AF91" s="137"/>
      <c r="AG91" s="137"/>
      <c r="AH91" s="137"/>
      <c r="AI91" s="137"/>
      <c r="AJ91" s="137"/>
      <c r="AK91" s="137"/>
      <c r="AL91" s="137"/>
      <c r="AM91" s="137"/>
      <c r="AN91" s="137"/>
      <c r="AO91" s="137"/>
      <c r="AP91" s="137"/>
      <c r="AQ91" s="137"/>
      <c r="AR91" s="137"/>
      <c r="AS91" s="137"/>
      <c r="AT91" s="140"/>
      <c r="AU91" s="140"/>
      <c r="AV91" s="140"/>
      <c r="AW91" s="140"/>
      <c r="AX91" s="137"/>
      <c r="AY91" s="137"/>
      <c r="AZ91" s="137"/>
    </row>
    <row r="92" spans="2:52" ht="12.75">
      <c r="B92" s="193"/>
      <c r="C92" s="135"/>
      <c r="D92" s="137"/>
      <c r="E92" s="137"/>
      <c r="F92" s="137"/>
      <c r="G92" s="137"/>
      <c r="H92" s="137"/>
      <c r="I92" s="137"/>
      <c r="J92" s="140"/>
      <c r="K92" s="140"/>
      <c r="L92" s="140"/>
      <c r="M92" s="140"/>
      <c r="N92" s="140"/>
      <c r="O92" s="140"/>
      <c r="P92" s="140"/>
      <c r="Q92" s="140"/>
      <c r="R92" s="140"/>
      <c r="S92" s="222"/>
      <c r="T92" s="137"/>
      <c r="U92" s="137"/>
      <c r="V92" s="137"/>
      <c r="W92" s="137"/>
      <c r="X92" s="137"/>
      <c r="Y92" s="137"/>
      <c r="Z92" s="137"/>
      <c r="AA92" s="137"/>
      <c r="AB92" s="137"/>
      <c r="AC92" s="137"/>
      <c r="AD92" s="137"/>
      <c r="AE92" s="137"/>
      <c r="AF92" s="137"/>
      <c r="AG92" s="137"/>
      <c r="AH92" s="137"/>
      <c r="AI92" s="137"/>
      <c r="AJ92" s="137"/>
      <c r="AK92" s="137"/>
      <c r="AL92" s="137"/>
      <c r="AM92" s="137"/>
      <c r="AN92" s="137"/>
      <c r="AO92" s="137"/>
      <c r="AP92" s="137"/>
      <c r="AQ92" s="137"/>
      <c r="AR92" s="137"/>
      <c r="AS92" s="137"/>
      <c r="AT92" s="140"/>
      <c r="AU92" s="140"/>
      <c r="AV92" s="140"/>
      <c r="AW92" s="140"/>
      <c r="AX92" s="137"/>
      <c r="AY92" s="137"/>
      <c r="AZ92" s="137"/>
    </row>
    <row r="93" spans="2:52" ht="12.75">
      <c r="B93" s="193"/>
      <c r="C93" s="135"/>
      <c r="D93" s="137"/>
      <c r="E93" s="137"/>
      <c r="F93" s="137"/>
      <c r="G93" s="137"/>
      <c r="H93" s="137"/>
      <c r="I93" s="137"/>
      <c r="J93" s="140"/>
      <c r="K93" s="140"/>
      <c r="L93" s="140"/>
      <c r="M93" s="140"/>
      <c r="N93" s="140"/>
      <c r="O93" s="140"/>
      <c r="P93" s="140"/>
      <c r="Q93" s="140"/>
      <c r="R93" s="140"/>
      <c r="S93" s="222"/>
      <c r="T93" s="137"/>
      <c r="U93" s="137"/>
      <c r="V93" s="137"/>
      <c r="W93" s="137"/>
      <c r="X93" s="137"/>
      <c r="Y93" s="137"/>
      <c r="Z93" s="137"/>
      <c r="AA93" s="137"/>
      <c r="AB93" s="137"/>
      <c r="AC93" s="137"/>
      <c r="AD93" s="137"/>
      <c r="AE93" s="137"/>
      <c r="AF93" s="137"/>
      <c r="AG93" s="137"/>
      <c r="AH93" s="137"/>
      <c r="AI93" s="137"/>
      <c r="AJ93" s="137"/>
      <c r="AK93" s="137"/>
      <c r="AL93" s="137"/>
      <c r="AM93" s="137"/>
      <c r="AN93" s="137"/>
      <c r="AO93" s="137"/>
      <c r="AP93" s="137"/>
      <c r="AQ93" s="137"/>
      <c r="AR93" s="137"/>
      <c r="AS93" s="137"/>
      <c r="AT93" s="140"/>
      <c r="AU93" s="140"/>
      <c r="AV93" s="140"/>
      <c r="AW93" s="140"/>
      <c r="AX93" s="137"/>
      <c r="AY93" s="137"/>
      <c r="AZ93" s="137"/>
    </row>
    <row r="94" spans="2:52" ht="12.75">
      <c r="B94" s="193"/>
      <c r="C94" s="135"/>
      <c r="D94" s="137"/>
      <c r="E94" s="137"/>
      <c r="F94" s="137"/>
      <c r="G94" s="137"/>
      <c r="H94" s="137"/>
      <c r="I94" s="137"/>
      <c r="J94" s="140"/>
      <c r="K94" s="140"/>
      <c r="L94" s="140"/>
      <c r="M94" s="140"/>
      <c r="N94" s="140"/>
      <c r="O94" s="140"/>
      <c r="P94" s="140"/>
      <c r="Q94" s="140"/>
      <c r="R94" s="140"/>
      <c r="S94" s="222"/>
      <c r="T94" s="137"/>
      <c r="U94" s="137"/>
      <c r="V94" s="137"/>
      <c r="W94" s="137"/>
      <c r="X94" s="137"/>
      <c r="Y94" s="137"/>
      <c r="Z94" s="137"/>
      <c r="AA94" s="137"/>
      <c r="AB94" s="137"/>
      <c r="AC94" s="137"/>
      <c r="AD94" s="137"/>
      <c r="AE94" s="137"/>
      <c r="AF94" s="137"/>
      <c r="AG94" s="137"/>
      <c r="AH94" s="137"/>
      <c r="AI94" s="137"/>
      <c r="AJ94" s="137"/>
      <c r="AK94" s="137"/>
      <c r="AL94" s="137"/>
      <c r="AM94" s="137"/>
      <c r="AN94" s="137"/>
      <c r="AO94" s="137"/>
      <c r="AP94" s="137"/>
      <c r="AQ94" s="137"/>
      <c r="AR94" s="137"/>
      <c r="AS94" s="137"/>
      <c r="AT94" s="140"/>
      <c r="AU94" s="140"/>
      <c r="AV94" s="140"/>
      <c r="AW94" s="140"/>
      <c r="AX94" s="137"/>
      <c r="AY94" s="137"/>
      <c r="AZ94" s="137"/>
    </row>
    <row r="95" spans="2:52" ht="12.75">
      <c r="B95" s="193"/>
      <c r="C95" s="135"/>
      <c r="D95" s="137"/>
      <c r="E95" s="137"/>
      <c r="F95" s="137"/>
      <c r="G95" s="137"/>
      <c r="H95" s="137"/>
      <c r="I95" s="137"/>
      <c r="J95" s="140"/>
      <c r="K95" s="140"/>
      <c r="L95" s="140"/>
      <c r="M95" s="140"/>
      <c r="N95" s="140"/>
      <c r="O95" s="140"/>
      <c r="P95" s="140"/>
      <c r="Q95" s="140"/>
      <c r="R95" s="140"/>
      <c r="S95" s="222"/>
      <c r="T95" s="137"/>
      <c r="U95" s="137"/>
      <c r="V95" s="137"/>
      <c r="W95" s="137"/>
      <c r="X95" s="137"/>
      <c r="Y95" s="137"/>
      <c r="Z95" s="137"/>
      <c r="AA95" s="137"/>
      <c r="AB95" s="137"/>
      <c r="AC95" s="137"/>
      <c r="AD95" s="137"/>
      <c r="AE95" s="137"/>
      <c r="AF95" s="137"/>
      <c r="AG95" s="137"/>
      <c r="AH95" s="137"/>
      <c r="AI95" s="137"/>
      <c r="AJ95" s="137"/>
      <c r="AK95" s="137"/>
      <c r="AL95" s="137"/>
      <c r="AM95" s="137"/>
      <c r="AN95" s="137"/>
      <c r="AO95" s="137"/>
      <c r="AP95" s="137"/>
      <c r="AQ95" s="137"/>
      <c r="AR95" s="137"/>
      <c r="AS95" s="137"/>
      <c r="AT95" s="140"/>
      <c r="AU95" s="140"/>
      <c r="AV95" s="140"/>
      <c r="AW95" s="140"/>
      <c r="AX95" s="137"/>
      <c r="AY95" s="137"/>
      <c r="AZ95" s="137"/>
    </row>
    <row r="96" spans="2:52" ht="12.75">
      <c r="B96" s="193"/>
      <c r="C96" s="135"/>
      <c r="D96" s="137"/>
      <c r="E96" s="137"/>
      <c r="F96" s="137"/>
      <c r="G96" s="137"/>
      <c r="H96" s="137"/>
      <c r="I96" s="137"/>
      <c r="J96" s="140"/>
      <c r="K96" s="140"/>
      <c r="L96" s="140"/>
      <c r="M96" s="140"/>
      <c r="N96" s="140"/>
      <c r="O96" s="140"/>
      <c r="P96" s="140"/>
      <c r="Q96" s="140"/>
      <c r="R96" s="140"/>
      <c r="S96" s="222"/>
      <c r="T96" s="137"/>
      <c r="U96" s="137"/>
      <c r="V96" s="137"/>
      <c r="W96" s="137"/>
      <c r="X96" s="137"/>
      <c r="Y96" s="137"/>
      <c r="Z96" s="137"/>
      <c r="AA96" s="137"/>
      <c r="AB96" s="137"/>
      <c r="AC96" s="137"/>
      <c r="AD96" s="137"/>
      <c r="AE96" s="137"/>
      <c r="AF96" s="137"/>
      <c r="AG96" s="137"/>
      <c r="AH96" s="137"/>
      <c r="AI96" s="137"/>
      <c r="AJ96" s="137"/>
      <c r="AK96" s="137"/>
      <c r="AL96" s="137"/>
      <c r="AM96" s="137"/>
      <c r="AN96" s="137"/>
      <c r="AO96" s="137"/>
      <c r="AP96" s="137"/>
      <c r="AQ96" s="137"/>
      <c r="AR96" s="137"/>
      <c r="AS96" s="137"/>
      <c r="AT96" s="140"/>
      <c r="AU96" s="140"/>
      <c r="AV96" s="140"/>
      <c r="AW96" s="140"/>
      <c r="AX96" s="137"/>
      <c r="AY96" s="137"/>
      <c r="AZ96" s="137"/>
    </row>
    <row r="97" spans="2:52" ht="12.75">
      <c r="B97" s="193"/>
      <c r="C97" s="135"/>
      <c r="D97" s="137"/>
      <c r="E97" s="137"/>
      <c r="F97" s="137"/>
      <c r="G97" s="137"/>
      <c r="H97" s="137"/>
      <c r="I97" s="137"/>
      <c r="J97" s="140"/>
      <c r="K97" s="140"/>
      <c r="L97" s="140"/>
      <c r="M97" s="140"/>
      <c r="N97" s="140"/>
      <c r="O97" s="140"/>
      <c r="P97" s="140"/>
      <c r="Q97" s="140"/>
      <c r="R97" s="140"/>
      <c r="S97" s="222"/>
      <c r="T97" s="137"/>
      <c r="U97" s="137"/>
      <c r="V97" s="137"/>
      <c r="W97" s="137"/>
      <c r="X97" s="137"/>
      <c r="Y97" s="137"/>
      <c r="Z97" s="137"/>
      <c r="AA97" s="137"/>
      <c r="AB97" s="137"/>
      <c r="AC97" s="137"/>
      <c r="AD97" s="137"/>
      <c r="AE97" s="137"/>
      <c r="AF97" s="137"/>
      <c r="AG97" s="137"/>
      <c r="AH97" s="137"/>
      <c r="AI97" s="137"/>
      <c r="AJ97" s="137"/>
      <c r="AK97" s="137"/>
      <c r="AL97" s="137"/>
      <c r="AM97" s="137"/>
      <c r="AN97" s="137"/>
      <c r="AO97" s="137"/>
      <c r="AP97" s="137"/>
      <c r="AQ97" s="137"/>
      <c r="AR97" s="137"/>
      <c r="AS97" s="137"/>
      <c r="AT97" s="140"/>
      <c r="AU97" s="140"/>
      <c r="AV97" s="140"/>
      <c r="AW97" s="140"/>
      <c r="AX97" s="137"/>
      <c r="AY97" s="137"/>
      <c r="AZ97" s="137"/>
    </row>
    <row r="98" spans="2:52" ht="10.5" customHeight="1">
      <c r="B98" s="193"/>
      <c r="C98" s="135"/>
      <c r="D98" s="137"/>
      <c r="E98" s="137"/>
      <c r="F98" s="137"/>
      <c r="G98" s="137"/>
      <c r="H98" s="137"/>
      <c r="I98" s="137"/>
      <c r="J98" s="140"/>
      <c r="K98" s="140"/>
      <c r="L98" s="140"/>
      <c r="M98" s="140"/>
      <c r="N98" s="140"/>
      <c r="O98" s="140"/>
      <c r="P98" s="140"/>
      <c r="Q98" s="140"/>
      <c r="R98" s="140"/>
      <c r="S98" s="222"/>
      <c r="T98" s="137"/>
      <c r="U98" s="137"/>
      <c r="V98" s="137"/>
      <c r="W98" s="137"/>
      <c r="X98" s="137"/>
      <c r="Y98" s="137"/>
      <c r="Z98" s="137"/>
      <c r="AA98" s="137"/>
      <c r="AB98" s="137"/>
      <c r="AC98" s="137"/>
      <c r="AD98" s="137"/>
      <c r="AE98" s="137"/>
      <c r="AF98" s="137"/>
      <c r="AG98" s="137"/>
      <c r="AH98" s="137"/>
      <c r="AI98" s="137"/>
      <c r="AJ98" s="137"/>
      <c r="AK98" s="137"/>
      <c r="AL98" s="137"/>
      <c r="AM98" s="137"/>
      <c r="AN98" s="137"/>
      <c r="AO98" s="137"/>
      <c r="AP98" s="137"/>
      <c r="AQ98" s="137"/>
      <c r="AR98" s="137"/>
      <c r="AS98" s="137"/>
      <c r="AT98" s="140"/>
      <c r="AU98" s="140"/>
      <c r="AV98" s="140"/>
      <c r="AW98" s="140"/>
      <c r="AX98" s="137"/>
      <c r="AY98" s="137"/>
      <c r="AZ98" s="137"/>
    </row>
    <row r="99" spans="2:52" ht="12.75">
      <c r="B99" s="193"/>
      <c r="C99" s="135"/>
      <c r="D99" s="137"/>
      <c r="E99" s="137"/>
      <c r="F99" s="137"/>
      <c r="G99" s="137"/>
      <c r="H99" s="137"/>
      <c r="I99" s="137"/>
      <c r="J99" s="140"/>
      <c r="K99" s="140"/>
      <c r="L99" s="140"/>
      <c r="M99" s="140"/>
      <c r="N99" s="140"/>
      <c r="O99" s="140"/>
      <c r="P99" s="140"/>
      <c r="Q99" s="140"/>
      <c r="R99" s="140"/>
      <c r="S99" s="222"/>
      <c r="T99" s="137"/>
      <c r="U99" s="137"/>
      <c r="V99" s="137"/>
      <c r="W99" s="137"/>
      <c r="X99" s="137"/>
      <c r="Y99" s="137"/>
      <c r="Z99" s="137"/>
      <c r="AA99" s="137"/>
      <c r="AB99" s="137"/>
      <c r="AC99" s="137"/>
      <c r="AD99" s="137"/>
      <c r="AE99" s="137"/>
      <c r="AF99" s="137"/>
      <c r="AG99" s="137"/>
      <c r="AH99" s="137"/>
      <c r="AI99" s="137"/>
      <c r="AJ99" s="137"/>
      <c r="AK99" s="137"/>
      <c r="AL99" s="137"/>
      <c r="AM99" s="137"/>
      <c r="AN99" s="137"/>
      <c r="AO99" s="137"/>
      <c r="AP99" s="137"/>
      <c r="AQ99" s="137"/>
      <c r="AR99" s="137"/>
      <c r="AS99" s="137"/>
      <c r="AT99" s="140"/>
      <c r="AU99" s="140"/>
      <c r="AV99" s="140"/>
      <c r="AW99" s="140"/>
      <c r="AX99" s="137"/>
      <c r="AY99" s="137"/>
      <c r="AZ99" s="137"/>
    </row>
    <row r="100" spans="2:52" ht="12.75">
      <c r="B100" s="193"/>
      <c r="C100" s="135"/>
      <c r="D100" s="137"/>
      <c r="E100" s="137"/>
      <c r="F100" s="137"/>
      <c r="G100" s="137"/>
      <c r="H100" s="137"/>
      <c r="I100" s="137"/>
      <c r="J100" s="140"/>
      <c r="K100" s="140"/>
      <c r="L100" s="140"/>
      <c r="M100" s="140"/>
      <c r="N100" s="140"/>
      <c r="O100" s="140"/>
      <c r="P100" s="140"/>
      <c r="Q100" s="140"/>
      <c r="R100" s="140"/>
      <c r="S100" s="222"/>
      <c r="T100" s="137"/>
      <c r="U100" s="137"/>
      <c r="V100" s="137"/>
      <c r="W100" s="137"/>
      <c r="X100" s="137"/>
      <c r="Y100" s="137"/>
      <c r="Z100" s="137"/>
      <c r="AA100" s="137"/>
      <c r="AB100" s="137"/>
      <c r="AC100" s="137"/>
      <c r="AD100" s="137"/>
      <c r="AE100" s="137"/>
      <c r="AF100" s="137"/>
      <c r="AG100" s="137"/>
      <c r="AH100" s="137"/>
      <c r="AI100" s="137"/>
      <c r="AJ100" s="137"/>
      <c r="AK100" s="137"/>
      <c r="AL100" s="137"/>
      <c r="AM100" s="137"/>
      <c r="AN100" s="137"/>
      <c r="AO100" s="137"/>
      <c r="AP100" s="137"/>
      <c r="AQ100" s="137"/>
      <c r="AR100" s="137"/>
      <c r="AS100" s="137"/>
      <c r="AT100" s="140"/>
      <c r="AU100" s="140"/>
      <c r="AV100" s="140"/>
      <c r="AW100" s="140"/>
      <c r="AX100" s="137"/>
      <c r="AY100" s="137"/>
      <c r="AZ100" s="137"/>
    </row>
    <row r="101" spans="2:52" ht="12.75">
      <c r="B101" s="193"/>
      <c r="C101" s="135"/>
      <c r="D101" s="137"/>
      <c r="E101" s="137"/>
      <c r="F101" s="137"/>
      <c r="G101" s="137"/>
      <c r="H101" s="137"/>
      <c r="I101" s="137"/>
      <c r="J101" s="140"/>
      <c r="K101" s="140"/>
      <c r="L101" s="140"/>
      <c r="M101" s="140"/>
      <c r="N101" s="140"/>
      <c r="O101" s="140"/>
      <c r="P101" s="140"/>
      <c r="Q101" s="140"/>
      <c r="R101" s="140"/>
      <c r="S101" s="222"/>
      <c r="T101" s="137"/>
      <c r="U101" s="137"/>
      <c r="V101" s="137"/>
      <c r="W101" s="137"/>
      <c r="X101" s="137"/>
      <c r="Y101" s="137"/>
      <c r="Z101" s="137"/>
      <c r="AA101" s="137"/>
      <c r="AB101" s="137"/>
      <c r="AC101" s="137"/>
      <c r="AD101" s="137"/>
      <c r="AE101" s="137"/>
      <c r="AF101" s="137"/>
      <c r="AG101" s="137"/>
      <c r="AH101" s="137"/>
      <c r="AI101" s="137"/>
      <c r="AJ101" s="137"/>
      <c r="AK101" s="137"/>
      <c r="AL101" s="137"/>
      <c r="AM101" s="137"/>
      <c r="AN101" s="137"/>
      <c r="AO101" s="137"/>
      <c r="AP101" s="137"/>
      <c r="AQ101" s="137"/>
      <c r="AR101" s="137"/>
      <c r="AS101" s="137"/>
      <c r="AT101" s="140"/>
      <c r="AU101" s="140"/>
      <c r="AV101" s="140"/>
      <c r="AW101" s="140"/>
      <c r="AX101" s="137"/>
      <c r="AY101" s="137"/>
      <c r="AZ101" s="137"/>
    </row>
    <row r="102" spans="2:52" ht="12.75">
      <c r="B102" s="193"/>
      <c r="C102" s="135"/>
      <c r="D102" s="137"/>
      <c r="E102" s="137"/>
      <c r="F102" s="137"/>
      <c r="G102" s="137"/>
      <c r="H102" s="137"/>
      <c r="I102" s="137"/>
      <c r="J102" s="140"/>
      <c r="K102" s="140"/>
      <c r="L102" s="140"/>
      <c r="M102" s="140"/>
      <c r="N102" s="140"/>
      <c r="O102" s="140"/>
      <c r="P102" s="140"/>
      <c r="Q102" s="140"/>
      <c r="R102" s="140"/>
      <c r="S102" s="222"/>
      <c r="T102" s="137"/>
      <c r="U102" s="137"/>
      <c r="V102" s="137"/>
      <c r="W102" s="137"/>
      <c r="X102" s="137"/>
      <c r="Y102" s="137"/>
      <c r="Z102" s="137"/>
      <c r="AA102" s="137"/>
      <c r="AB102" s="137"/>
      <c r="AC102" s="137"/>
      <c r="AD102" s="137"/>
      <c r="AE102" s="137"/>
      <c r="AF102" s="137"/>
      <c r="AG102" s="137"/>
      <c r="AH102" s="137"/>
      <c r="AI102" s="137"/>
      <c r="AJ102" s="137"/>
      <c r="AK102" s="137"/>
      <c r="AL102" s="137"/>
      <c r="AM102" s="137"/>
      <c r="AN102" s="137"/>
      <c r="AO102" s="137"/>
      <c r="AP102" s="137"/>
      <c r="AQ102" s="137"/>
      <c r="AR102" s="137"/>
      <c r="AS102" s="137"/>
      <c r="AT102" s="140"/>
      <c r="AU102" s="140"/>
      <c r="AV102" s="140"/>
      <c r="AW102" s="140"/>
      <c r="AX102" s="137"/>
      <c r="AY102" s="137"/>
      <c r="AZ102" s="137"/>
    </row>
    <row r="103" spans="2:52" ht="12.75">
      <c r="B103" s="193"/>
      <c r="C103" s="135"/>
      <c r="D103" s="137"/>
      <c r="E103" s="137"/>
      <c r="F103" s="137"/>
      <c r="G103" s="137"/>
      <c r="H103" s="137"/>
      <c r="I103" s="137"/>
      <c r="J103" s="140"/>
      <c r="K103" s="140"/>
      <c r="L103" s="140"/>
      <c r="M103" s="140"/>
      <c r="N103" s="140"/>
      <c r="O103" s="140"/>
      <c r="P103" s="140"/>
      <c r="Q103" s="140"/>
      <c r="R103" s="140"/>
      <c r="S103" s="222"/>
      <c r="T103" s="137"/>
      <c r="U103" s="137"/>
      <c r="V103" s="137"/>
      <c r="W103" s="137"/>
      <c r="X103" s="137"/>
      <c r="Y103" s="137"/>
      <c r="Z103" s="137"/>
      <c r="AA103" s="137"/>
      <c r="AB103" s="137"/>
      <c r="AC103" s="137"/>
      <c r="AD103" s="137"/>
      <c r="AE103" s="137"/>
      <c r="AF103" s="137"/>
      <c r="AG103" s="137"/>
      <c r="AH103" s="137"/>
      <c r="AI103" s="137"/>
      <c r="AJ103" s="137"/>
      <c r="AK103" s="137"/>
      <c r="AL103" s="137"/>
      <c r="AM103" s="137"/>
      <c r="AN103" s="137"/>
      <c r="AO103" s="137"/>
      <c r="AP103" s="137"/>
      <c r="AQ103" s="137"/>
      <c r="AR103" s="137"/>
      <c r="AS103" s="137"/>
      <c r="AT103" s="140"/>
      <c r="AU103" s="140"/>
      <c r="AV103" s="140"/>
      <c r="AW103" s="140"/>
      <c r="AX103" s="137"/>
      <c r="AY103" s="137"/>
      <c r="AZ103" s="137"/>
    </row>
    <row r="104" spans="2:52" ht="12.75">
      <c r="B104" s="193"/>
      <c r="C104" s="135"/>
      <c r="D104" s="137"/>
      <c r="E104" s="137"/>
      <c r="F104" s="137"/>
      <c r="G104" s="137"/>
      <c r="H104" s="137"/>
      <c r="I104" s="137"/>
      <c r="J104" s="140"/>
      <c r="K104" s="140"/>
      <c r="L104" s="140"/>
      <c r="M104" s="140"/>
      <c r="N104" s="140"/>
      <c r="O104" s="140"/>
      <c r="P104" s="140"/>
      <c r="Q104" s="140"/>
      <c r="R104" s="140"/>
      <c r="S104" s="222"/>
      <c r="T104" s="137"/>
      <c r="U104" s="137"/>
      <c r="V104" s="137"/>
      <c r="W104" s="137"/>
      <c r="X104" s="137"/>
      <c r="Y104" s="137"/>
      <c r="Z104" s="137"/>
      <c r="AA104" s="137"/>
      <c r="AB104" s="137"/>
      <c r="AC104" s="137"/>
      <c r="AD104" s="137"/>
      <c r="AE104" s="137"/>
      <c r="AF104" s="137"/>
      <c r="AG104" s="137"/>
      <c r="AH104" s="137"/>
      <c r="AI104" s="137"/>
      <c r="AJ104" s="137"/>
      <c r="AK104" s="137"/>
      <c r="AL104" s="137"/>
      <c r="AM104" s="137"/>
      <c r="AN104" s="137"/>
      <c r="AO104" s="137"/>
      <c r="AP104" s="137"/>
      <c r="AQ104" s="137"/>
      <c r="AR104" s="137"/>
      <c r="AS104" s="137"/>
      <c r="AT104" s="140"/>
      <c r="AU104" s="140"/>
      <c r="AV104" s="140"/>
      <c r="AW104" s="140"/>
      <c r="AX104" s="137"/>
      <c r="AY104" s="137"/>
      <c r="AZ104" s="137"/>
    </row>
    <row r="105" spans="2:52" ht="12.75">
      <c r="B105" s="193"/>
      <c r="C105" s="135"/>
      <c r="D105" s="137"/>
      <c r="E105" s="137"/>
      <c r="F105" s="137"/>
      <c r="G105" s="137"/>
      <c r="H105" s="137"/>
      <c r="I105" s="137"/>
      <c r="J105" s="140"/>
      <c r="K105" s="140"/>
      <c r="L105" s="140"/>
      <c r="M105" s="140"/>
      <c r="N105" s="140"/>
      <c r="O105" s="140"/>
      <c r="P105" s="140"/>
      <c r="Q105" s="140"/>
      <c r="R105" s="140"/>
      <c r="S105" s="222"/>
      <c r="T105" s="137"/>
      <c r="U105" s="137"/>
      <c r="V105" s="137"/>
      <c r="W105" s="137"/>
      <c r="X105" s="137"/>
      <c r="Y105" s="137"/>
      <c r="Z105" s="137"/>
      <c r="AA105" s="137"/>
      <c r="AB105" s="137"/>
      <c r="AC105" s="137"/>
      <c r="AD105" s="137"/>
      <c r="AE105" s="137"/>
      <c r="AF105" s="137"/>
      <c r="AG105" s="137"/>
      <c r="AH105" s="137"/>
      <c r="AI105" s="137"/>
      <c r="AJ105" s="137"/>
      <c r="AK105" s="137"/>
      <c r="AL105" s="137"/>
      <c r="AM105" s="137"/>
      <c r="AN105" s="137"/>
      <c r="AO105" s="137"/>
      <c r="AP105" s="137"/>
      <c r="AQ105" s="137"/>
      <c r="AR105" s="137"/>
      <c r="AS105" s="137"/>
      <c r="AT105" s="140"/>
      <c r="AU105" s="140"/>
      <c r="AV105" s="140"/>
      <c r="AW105" s="140"/>
      <c r="AX105" s="137"/>
      <c r="AY105" s="137"/>
      <c r="AZ105" s="137"/>
    </row>
    <row r="106" spans="2:52" ht="12.75">
      <c r="B106" s="193"/>
      <c r="C106" s="135"/>
      <c r="D106" s="137"/>
      <c r="E106" s="137"/>
      <c r="F106" s="137"/>
      <c r="G106" s="137"/>
      <c r="H106" s="137"/>
      <c r="I106" s="137"/>
      <c r="J106" s="140"/>
      <c r="K106" s="140"/>
      <c r="L106" s="140"/>
      <c r="M106" s="140"/>
      <c r="N106" s="140"/>
      <c r="O106" s="140"/>
      <c r="P106" s="140"/>
      <c r="Q106" s="140"/>
      <c r="R106" s="140"/>
      <c r="S106" s="222"/>
      <c r="T106" s="137"/>
      <c r="U106" s="137"/>
      <c r="V106" s="137"/>
      <c r="W106" s="137"/>
      <c r="X106" s="137"/>
      <c r="Y106" s="137"/>
      <c r="Z106" s="137"/>
      <c r="AA106" s="137"/>
      <c r="AB106" s="137"/>
      <c r="AC106" s="137"/>
      <c r="AD106" s="137"/>
      <c r="AE106" s="137"/>
      <c r="AF106" s="137"/>
      <c r="AG106" s="137"/>
      <c r="AH106" s="137"/>
      <c r="AI106" s="137"/>
      <c r="AJ106" s="137"/>
      <c r="AK106" s="137"/>
      <c r="AL106" s="137"/>
      <c r="AM106" s="137"/>
      <c r="AN106" s="137"/>
      <c r="AO106" s="137"/>
      <c r="AP106" s="137"/>
      <c r="AQ106" s="137"/>
      <c r="AR106" s="137"/>
      <c r="AS106" s="137"/>
      <c r="AT106" s="140"/>
      <c r="AU106" s="140"/>
      <c r="AV106" s="140"/>
      <c r="AW106" s="140"/>
      <c r="AX106" s="137"/>
      <c r="AY106" s="137"/>
      <c r="AZ106" s="137"/>
    </row>
    <row r="107" spans="2:52" ht="12.75">
      <c r="B107" s="193"/>
      <c r="C107" s="135"/>
      <c r="D107" s="137"/>
      <c r="E107" s="137"/>
      <c r="F107" s="137"/>
      <c r="G107" s="137"/>
      <c r="H107" s="137"/>
      <c r="I107" s="137"/>
      <c r="J107" s="140"/>
      <c r="K107" s="140"/>
      <c r="L107" s="140"/>
      <c r="M107" s="140"/>
      <c r="N107" s="140"/>
      <c r="O107" s="140"/>
      <c r="P107" s="140"/>
      <c r="Q107" s="140"/>
      <c r="R107" s="140"/>
      <c r="S107" s="222"/>
      <c r="T107" s="137"/>
      <c r="U107" s="137"/>
      <c r="V107" s="137"/>
      <c r="W107" s="137"/>
      <c r="X107" s="137"/>
      <c r="Y107" s="137"/>
      <c r="Z107" s="137"/>
      <c r="AA107" s="137"/>
      <c r="AB107" s="137"/>
      <c r="AC107" s="137"/>
      <c r="AD107" s="137"/>
      <c r="AE107" s="137"/>
      <c r="AF107" s="137"/>
      <c r="AG107" s="137"/>
      <c r="AH107" s="137"/>
      <c r="AI107" s="137"/>
      <c r="AJ107" s="137"/>
      <c r="AK107" s="137"/>
      <c r="AL107" s="137"/>
      <c r="AM107" s="137"/>
      <c r="AN107" s="137"/>
      <c r="AO107" s="137"/>
      <c r="AP107" s="137"/>
      <c r="AQ107" s="137"/>
      <c r="AR107" s="137"/>
      <c r="AS107" s="137"/>
      <c r="AT107" s="140"/>
      <c r="AU107" s="140"/>
      <c r="AV107" s="140"/>
      <c r="AW107" s="140"/>
      <c r="AX107" s="137"/>
      <c r="AY107" s="137"/>
      <c r="AZ107" s="137"/>
    </row>
    <row r="108" spans="2:52" ht="12.75">
      <c r="B108" s="193"/>
      <c r="C108" s="135"/>
      <c r="D108" s="137"/>
      <c r="E108" s="137"/>
      <c r="F108" s="137"/>
      <c r="G108" s="137"/>
      <c r="H108" s="137"/>
      <c r="I108" s="137"/>
      <c r="J108" s="140"/>
      <c r="K108" s="140"/>
      <c r="L108" s="140"/>
      <c r="M108" s="140"/>
      <c r="N108" s="140"/>
      <c r="O108" s="140"/>
      <c r="P108" s="140"/>
      <c r="Q108" s="140"/>
      <c r="R108" s="140"/>
      <c r="S108" s="222"/>
      <c r="T108" s="137"/>
      <c r="U108" s="137"/>
      <c r="V108" s="137"/>
      <c r="W108" s="137"/>
      <c r="X108" s="137"/>
      <c r="Y108" s="137"/>
      <c r="Z108" s="137"/>
      <c r="AA108" s="137"/>
      <c r="AB108" s="137"/>
      <c r="AC108" s="137"/>
      <c r="AD108" s="137"/>
      <c r="AE108" s="137"/>
      <c r="AF108" s="137"/>
      <c r="AG108" s="137"/>
      <c r="AH108" s="137"/>
      <c r="AI108" s="137"/>
      <c r="AJ108" s="137"/>
      <c r="AK108" s="137"/>
      <c r="AL108" s="137"/>
      <c r="AM108" s="137"/>
      <c r="AN108" s="137"/>
      <c r="AO108" s="137"/>
      <c r="AP108" s="137"/>
      <c r="AQ108" s="137"/>
      <c r="AR108" s="137"/>
      <c r="AS108" s="137"/>
      <c r="AT108" s="140"/>
      <c r="AU108" s="140"/>
      <c r="AV108" s="140"/>
      <c r="AW108" s="140"/>
      <c r="AX108" s="137"/>
      <c r="AY108" s="137"/>
      <c r="AZ108" s="137"/>
    </row>
    <row r="109" spans="2:52" ht="12.75">
      <c r="B109" s="193"/>
      <c r="C109" s="135"/>
      <c r="D109" s="137"/>
      <c r="E109" s="137"/>
      <c r="F109" s="137"/>
      <c r="G109" s="137"/>
      <c r="H109" s="137"/>
      <c r="I109" s="137"/>
      <c r="J109" s="140"/>
      <c r="K109" s="140"/>
      <c r="L109" s="140"/>
      <c r="M109" s="140"/>
      <c r="N109" s="140"/>
      <c r="O109" s="140"/>
      <c r="P109" s="140"/>
      <c r="Q109" s="140"/>
      <c r="R109" s="140"/>
      <c r="S109" s="222"/>
      <c r="T109" s="137"/>
      <c r="U109" s="137"/>
      <c r="V109" s="137"/>
      <c r="W109" s="137"/>
      <c r="X109" s="137"/>
      <c r="Y109" s="137"/>
      <c r="Z109" s="137"/>
      <c r="AA109" s="137"/>
      <c r="AB109" s="137"/>
      <c r="AC109" s="137"/>
      <c r="AD109" s="137"/>
      <c r="AE109" s="137"/>
      <c r="AF109" s="137"/>
      <c r="AG109" s="137"/>
      <c r="AH109" s="137"/>
      <c r="AI109" s="137"/>
      <c r="AJ109" s="137"/>
      <c r="AK109" s="137"/>
      <c r="AL109" s="137"/>
      <c r="AM109" s="137"/>
      <c r="AN109" s="137"/>
      <c r="AO109" s="137"/>
      <c r="AP109" s="137"/>
      <c r="AQ109" s="137"/>
      <c r="AR109" s="137"/>
      <c r="AS109" s="137"/>
      <c r="AT109" s="140"/>
      <c r="AU109" s="140"/>
      <c r="AV109" s="140"/>
      <c r="AW109" s="140"/>
      <c r="AX109" s="137"/>
      <c r="AY109" s="137"/>
      <c r="AZ109" s="137"/>
    </row>
    <row r="110" spans="2:52" ht="12.75">
      <c r="B110" s="193"/>
      <c r="C110" s="135"/>
      <c r="D110" s="137"/>
      <c r="E110" s="137"/>
      <c r="F110" s="137"/>
      <c r="G110" s="137"/>
      <c r="H110" s="137"/>
      <c r="I110" s="137"/>
      <c r="J110" s="140"/>
      <c r="K110" s="140"/>
      <c r="L110" s="140"/>
      <c r="M110" s="140"/>
      <c r="N110" s="140"/>
      <c r="O110" s="140"/>
      <c r="P110" s="140"/>
      <c r="Q110" s="140"/>
      <c r="R110" s="140"/>
      <c r="S110" s="222"/>
      <c r="T110" s="137"/>
      <c r="U110" s="137"/>
      <c r="V110" s="137"/>
      <c r="W110" s="137"/>
      <c r="X110" s="137"/>
      <c r="Y110" s="137"/>
      <c r="Z110" s="137"/>
      <c r="AA110" s="137"/>
      <c r="AB110" s="137"/>
      <c r="AC110" s="137"/>
      <c r="AD110" s="137"/>
      <c r="AE110" s="137"/>
      <c r="AF110" s="137"/>
      <c r="AG110" s="137"/>
      <c r="AH110" s="137"/>
      <c r="AI110" s="137"/>
      <c r="AJ110" s="137"/>
      <c r="AK110" s="137"/>
      <c r="AL110" s="137"/>
      <c r="AM110" s="137"/>
      <c r="AN110" s="137"/>
      <c r="AO110" s="137"/>
      <c r="AP110" s="137"/>
      <c r="AQ110" s="137"/>
      <c r="AR110" s="137"/>
      <c r="AS110" s="137"/>
      <c r="AT110" s="140"/>
      <c r="AU110" s="140"/>
      <c r="AV110" s="140"/>
      <c r="AW110" s="140"/>
      <c r="AX110" s="137"/>
      <c r="AY110" s="137"/>
      <c r="AZ110" s="137"/>
    </row>
    <row r="111" spans="2:52" ht="12.75">
      <c r="B111" s="193"/>
      <c r="C111" s="135"/>
      <c r="D111" s="137"/>
      <c r="E111" s="137"/>
      <c r="F111" s="137"/>
      <c r="G111" s="137"/>
      <c r="H111" s="137"/>
      <c r="I111" s="137"/>
      <c r="J111" s="140"/>
      <c r="K111" s="140"/>
      <c r="L111" s="140"/>
      <c r="M111" s="140"/>
      <c r="N111" s="140"/>
      <c r="O111" s="140"/>
      <c r="P111" s="140"/>
      <c r="Q111" s="140"/>
      <c r="R111" s="140"/>
      <c r="S111" s="222"/>
      <c r="T111" s="137"/>
      <c r="U111" s="137"/>
      <c r="V111" s="137"/>
      <c r="W111" s="137"/>
      <c r="X111" s="137"/>
      <c r="Y111" s="137"/>
      <c r="Z111" s="137"/>
      <c r="AA111" s="137"/>
      <c r="AB111" s="137"/>
      <c r="AC111" s="137"/>
      <c r="AD111" s="137"/>
      <c r="AE111" s="137"/>
      <c r="AF111" s="137"/>
      <c r="AG111" s="137"/>
      <c r="AH111" s="137"/>
      <c r="AI111" s="137"/>
      <c r="AJ111" s="137"/>
      <c r="AK111" s="137"/>
      <c r="AL111" s="137"/>
      <c r="AM111" s="137"/>
      <c r="AN111" s="137"/>
      <c r="AO111" s="137"/>
      <c r="AP111" s="137"/>
      <c r="AQ111" s="137"/>
      <c r="AR111" s="137"/>
      <c r="AS111" s="137"/>
      <c r="AT111" s="140"/>
      <c r="AU111" s="140"/>
      <c r="AV111" s="140"/>
      <c r="AW111" s="140"/>
      <c r="AX111" s="137"/>
      <c r="AY111" s="137"/>
      <c r="AZ111" s="137"/>
    </row>
    <row r="112" spans="2:52" ht="12.75">
      <c r="B112" s="193"/>
      <c r="C112" s="135"/>
      <c r="D112" s="137"/>
      <c r="E112" s="137"/>
      <c r="F112" s="137"/>
      <c r="G112" s="137"/>
      <c r="H112" s="137"/>
      <c r="I112" s="137"/>
      <c r="J112" s="140"/>
      <c r="K112" s="140"/>
      <c r="L112" s="140"/>
      <c r="M112" s="140"/>
      <c r="N112" s="140"/>
      <c r="O112" s="140"/>
      <c r="P112" s="140"/>
      <c r="Q112" s="140"/>
      <c r="R112" s="140"/>
      <c r="S112" s="222"/>
      <c r="T112" s="137"/>
      <c r="U112" s="137"/>
      <c r="V112" s="137"/>
      <c r="W112" s="137"/>
      <c r="X112" s="137"/>
      <c r="Y112" s="137"/>
      <c r="Z112" s="137"/>
      <c r="AA112" s="137"/>
      <c r="AB112" s="137"/>
      <c r="AC112" s="137"/>
      <c r="AD112" s="137"/>
      <c r="AE112" s="137"/>
      <c r="AF112" s="137"/>
      <c r="AG112" s="137"/>
      <c r="AH112" s="137"/>
      <c r="AI112" s="137"/>
      <c r="AJ112" s="137"/>
      <c r="AK112" s="137"/>
      <c r="AL112" s="137"/>
      <c r="AM112" s="137"/>
      <c r="AN112" s="137"/>
      <c r="AO112" s="137"/>
      <c r="AP112" s="137"/>
      <c r="AQ112" s="137"/>
      <c r="AR112" s="137"/>
      <c r="AS112" s="137"/>
      <c r="AT112" s="140"/>
      <c r="AU112" s="140"/>
      <c r="AV112" s="140"/>
      <c r="AW112" s="140"/>
      <c r="AX112" s="137"/>
      <c r="AY112" s="137"/>
      <c r="AZ112" s="137"/>
    </row>
    <row r="113" spans="2:52" ht="12.75">
      <c r="B113" s="193"/>
      <c r="C113" s="135"/>
      <c r="D113" s="137"/>
      <c r="E113" s="137"/>
      <c r="F113" s="137"/>
      <c r="G113" s="137"/>
      <c r="H113" s="137"/>
      <c r="I113" s="137"/>
      <c r="J113" s="140"/>
      <c r="K113" s="140"/>
      <c r="L113" s="140"/>
      <c r="M113" s="140"/>
      <c r="N113" s="140"/>
      <c r="O113" s="140"/>
      <c r="P113" s="140"/>
      <c r="Q113" s="140"/>
      <c r="R113" s="140"/>
      <c r="S113" s="222"/>
      <c r="T113" s="137"/>
      <c r="U113" s="137"/>
      <c r="V113" s="137"/>
      <c r="W113" s="137"/>
      <c r="X113" s="137"/>
      <c r="Y113" s="137"/>
      <c r="Z113" s="137"/>
      <c r="AA113" s="137"/>
      <c r="AB113" s="137"/>
      <c r="AC113" s="137"/>
      <c r="AD113" s="137"/>
      <c r="AE113" s="137"/>
      <c r="AF113" s="137"/>
      <c r="AG113" s="137"/>
      <c r="AH113" s="137"/>
      <c r="AI113" s="137"/>
      <c r="AJ113" s="137"/>
      <c r="AK113" s="137"/>
      <c r="AL113" s="137"/>
      <c r="AM113" s="137"/>
      <c r="AN113" s="137"/>
      <c r="AO113" s="137"/>
      <c r="AP113" s="137"/>
      <c r="AQ113" s="137"/>
      <c r="AR113" s="137"/>
      <c r="AS113" s="137"/>
      <c r="AT113" s="140"/>
      <c r="AU113" s="140"/>
      <c r="AV113" s="140"/>
      <c r="AW113" s="140"/>
      <c r="AX113" s="137"/>
      <c r="AY113" s="137"/>
      <c r="AZ113" s="137"/>
    </row>
    <row r="114" spans="2:52" ht="12.75">
      <c r="B114" s="193"/>
      <c r="C114" s="135"/>
      <c r="D114" s="137"/>
      <c r="E114" s="137"/>
      <c r="F114" s="137"/>
      <c r="G114" s="137"/>
      <c r="H114" s="137"/>
      <c r="I114" s="137"/>
      <c r="J114" s="140"/>
      <c r="K114" s="140"/>
      <c r="L114" s="140"/>
      <c r="M114" s="140"/>
      <c r="N114" s="140"/>
      <c r="O114" s="140"/>
      <c r="P114" s="140"/>
      <c r="Q114" s="140"/>
      <c r="R114" s="140"/>
      <c r="S114" s="222"/>
      <c r="T114" s="137"/>
      <c r="U114" s="137"/>
      <c r="V114" s="137"/>
      <c r="W114" s="137"/>
      <c r="X114" s="137"/>
      <c r="Y114" s="137"/>
      <c r="Z114" s="137"/>
      <c r="AA114" s="137"/>
      <c r="AB114" s="137"/>
      <c r="AC114" s="137"/>
      <c r="AD114" s="137"/>
      <c r="AE114" s="137"/>
      <c r="AF114" s="137"/>
      <c r="AG114" s="137"/>
      <c r="AH114" s="137"/>
      <c r="AI114" s="137"/>
      <c r="AJ114" s="137"/>
      <c r="AK114" s="137"/>
      <c r="AL114" s="137"/>
      <c r="AM114" s="137"/>
      <c r="AN114" s="137"/>
      <c r="AO114" s="137"/>
      <c r="AP114" s="137"/>
      <c r="AQ114" s="137"/>
      <c r="AR114" s="137"/>
      <c r="AS114" s="137"/>
      <c r="AT114" s="140"/>
      <c r="AU114" s="140"/>
      <c r="AV114" s="140"/>
      <c r="AW114" s="140"/>
      <c r="AX114" s="137"/>
      <c r="AY114" s="137"/>
      <c r="AZ114" s="137"/>
    </row>
    <row r="115" spans="2:52" ht="12.75">
      <c r="B115" s="193"/>
      <c r="C115" s="135"/>
      <c r="D115" s="137"/>
      <c r="E115" s="137"/>
      <c r="F115" s="137"/>
      <c r="G115" s="137"/>
      <c r="H115" s="137"/>
      <c r="I115" s="137"/>
      <c r="J115" s="140"/>
      <c r="K115" s="140"/>
      <c r="L115" s="140"/>
      <c r="M115" s="140"/>
      <c r="N115" s="140"/>
      <c r="O115" s="140"/>
      <c r="P115" s="140"/>
      <c r="Q115" s="140"/>
      <c r="R115" s="140"/>
      <c r="S115" s="222"/>
      <c r="T115" s="137"/>
      <c r="U115" s="137"/>
      <c r="V115" s="137"/>
      <c r="W115" s="137"/>
      <c r="X115" s="137"/>
      <c r="Y115" s="137"/>
      <c r="Z115" s="137"/>
      <c r="AA115" s="137"/>
      <c r="AB115" s="137"/>
      <c r="AC115" s="137"/>
      <c r="AD115" s="137"/>
      <c r="AE115" s="137"/>
      <c r="AF115" s="137"/>
      <c r="AG115" s="137"/>
      <c r="AH115" s="137"/>
      <c r="AI115" s="137"/>
      <c r="AJ115" s="137"/>
      <c r="AK115" s="137"/>
      <c r="AL115" s="137"/>
      <c r="AM115" s="137"/>
      <c r="AN115" s="137"/>
      <c r="AO115" s="137"/>
      <c r="AP115" s="137"/>
      <c r="AQ115" s="137"/>
      <c r="AR115" s="137"/>
      <c r="AS115" s="137"/>
      <c r="AT115" s="140"/>
      <c r="AU115" s="140"/>
      <c r="AV115" s="140"/>
      <c r="AW115" s="140"/>
      <c r="AX115" s="137"/>
      <c r="AY115" s="137"/>
      <c r="AZ115" s="137"/>
    </row>
    <row r="116" spans="2:52" ht="12.75">
      <c r="B116" s="193"/>
      <c r="C116" s="135"/>
      <c r="D116" s="137"/>
      <c r="E116" s="137"/>
      <c r="F116" s="137"/>
      <c r="G116" s="137"/>
      <c r="H116" s="137"/>
      <c r="I116" s="137"/>
      <c r="J116" s="140"/>
      <c r="K116" s="140"/>
      <c r="L116" s="140"/>
      <c r="M116" s="140"/>
      <c r="N116" s="140"/>
      <c r="O116" s="140"/>
      <c r="P116" s="140"/>
      <c r="Q116" s="140"/>
      <c r="R116" s="140"/>
      <c r="S116" s="222"/>
      <c r="T116" s="137"/>
      <c r="U116" s="137"/>
      <c r="V116" s="137"/>
      <c r="W116" s="137"/>
      <c r="X116" s="137"/>
      <c r="Y116" s="137"/>
      <c r="Z116" s="137"/>
      <c r="AA116" s="137"/>
      <c r="AB116" s="137"/>
      <c r="AC116" s="137"/>
      <c r="AD116" s="137"/>
      <c r="AE116" s="137"/>
      <c r="AF116" s="137"/>
      <c r="AG116" s="137"/>
      <c r="AH116" s="137"/>
      <c r="AI116" s="137"/>
      <c r="AJ116" s="137"/>
      <c r="AK116" s="137"/>
      <c r="AL116" s="137"/>
      <c r="AM116" s="137"/>
      <c r="AN116" s="137"/>
      <c r="AO116" s="137"/>
      <c r="AP116" s="137"/>
      <c r="AQ116" s="137"/>
      <c r="AR116" s="137"/>
      <c r="AS116" s="137"/>
      <c r="AT116" s="140"/>
      <c r="AU116" s="140"/>
      <c r="AV116" s="140"/>
      <c r="AW116" s="140"/>
      <c r="AX116" s="137"/>
      <c r="AY116" s="137"/>
      <c r="AZ116" s="137"/>
    </row>
    <row r="117" spans="2:52" ht="12.75">
      <c r="B117" s="193"/>
      <c r="C117" s="135"/>
      <c r="D117" s="137"/>
      <c r="E117" s="137"/>
      <c r="F117" s="137"/>
      <c r="G117" s="137"/>
      <c r="H117" s="137"/>
      <c r="I117" s="137"/>
      <c r="J117" s="140"/>
      <c r="K117" s="140"/>
      <c r="L117" s="140"/>
      <c r="M117" s="140"/>
      <c r="N117" s="140"/>
      <c r="O117" s="140"/>
      <c r="P117" s="140"/>
      <c r="Q117" s="140"/>
      <c r="R117" s="140"/>
      <c r="S117" s="222"/>
      <c r="T117" s="137"/>
      <c r="U117" s="137"/>
      <c r="V117" s="137"/>
      <c r="W117" s="137"/>
      <c r="X117" s="137"/>
      <c r="Y117" s="137"/>
      <c r="Z117" s="137"/>
      <c r="AA117" s="137"/>
      <c r="AB117" s="137"/>
      <c r="AC117" s="137"/>
      <c r="AD117" s="137"/>
      <c r="AE117" s="137"/>
      <c r="AF117" s="137"/>
      <c r="AG117" s="137"/>
      <c r="AH117" s="137"/>
      <c r="AI117" s="137"/>
      <c r="AJ117" s="137"/>
      <c r="AK117" s="137"/>
      <c r="AL117" s="137"/>
      <c r="AM117" s="137"/>
      <c r="AN117" s="137"/>
      <c r="AO117" s="137"/>
      <c r="AP117" s="137"/>
      <c r="AQ117" s="137"/>
      <c r="AR117" s="137"/>
      <c r="AS117" s="137"/>
      <c r="AT117" s="140"/>
      <c r="AU117" s="140"/>
      <c r="AV117" s="140"/>
      <c r="AW117" s="140"/>
      <c r="AX117" s="137"/>
      <c r="AY117" s="137"/>
      <c r="AZ117" s="137"/>
    </row>
    <row r="118" spans="2:52" ht="12.75">
      <c r="B118" s="193"/>
      <c r="C118" s="135"/>
      <c r="D118" s="137"/>
      <c r="E118" s="137"/>
      <c r="F118" s="137"/>
      <c r="G118" s="137"/>
      <c r="H118" s="137"/>
      <c r="I118" s="137"/>
      <c r="J118" s="140"/>
      <c r="K118" s="140"/>
      <c r="L118" s="140"/>
      <c r="M118" s="140"/>
      <c r="N118" s="140"/>
      <c r="O118" s="140"/>
      <c r="P118" s="140"/>
      <c r="Q118" s="140"/>
      <c r="R118" s="140"/>
      <c r="S118" s="222"/>
      <c r="T118" s="137"/>
      <c r="U118" s="137"/>
      <c r="V118" s="137"/>
      <c r="W118" s="137"/>
      <c r="X118" s="137"/>
      <c r="Y118" s="137"/>
      <c r="Z118" s="137"/>
      <c r="AA118" s="137"/>
      <c r="AB118" s="137"/>
      <c r="AC118" s="137"/>
      <c r="AD118" s="137"/>
      <c r="AE118" s="137"/>
      <c r="AF118" s="137"/>
      <c r="AG118" s="137"/>
      <c r="AH118" s="137"/>
      <c r="AI118" s="137"/>
      <c r="AJ118" s="137"/>
      <c r="AK118" s="137"/>
      <c r="AL118" s="137"/>
      <c r="AM118" s="137"/>
      <c r="AN118" s="137"/>
      <c r="AO118" s="137"/>
      <c r="AP118" s="137"/>
      <c r="AQ118" s="137"/>
      <c r="AR118" s="137"/>
      <c r="AS118" s="137"/>
      <c r="AT118" s="140"/>
      <c r="AU118" s="140"/>
      <c r="AV118" s="140"/>
      <c r="AW118" s="140"/>
      <c r="AX118" s="137"/>
      <c r="AY118" s="137"/>
      <c r="AZ118" s="137"/>
    </row>
    <row r="119" spans="2:52" ht="12.75">
      <c r="B119" s="193"/>
      <c r="C119" s="135"/>
      <c r="D119" s="137"/>
      <c r="E119" s="137"/>
      <c r="F119" s="137"/>
      <c r="G119" s="137"/>
      <c r="H119" s="137"/>
      <c r="I119" s="137"/>
      <c r="J119" s="140"/>
      <c r="K119" s="140"/>
      <c r="L119" s="140"/>
      <c r="M119" s="140"/>
      <c r="N119" s="140"/>
      <c r="O119" s="140"/>
      <c r="P119" s="140"/>
      <c r="Q119" s="140"/>
      <c r="R119" s="140"/>
      <c r="S119" s="222"/>
      <c r="T119" s="137"/>
      <c r="U119" s="137"/>
      <c r="V119" s="137"/>
      <c r="W119" s="137"/>
      <c r="X119" s="137"/>
      <c r="Y119" s="137"/>
      <c r="Z119" s="137"/>
      <c r="AA119" s="137"/>
      <c r="AB119" s="137"/>
      <c r="AC119" s="137"/>
      <c r="AD119" s="137"/>
      <c r="AE119" s="137"/>
      <c r="AF119" s="137"/>
      <c r="AG119" s="137"/>
      <c r="AH119" s="137"/>
      <c r="AI119" s="137"/>
      <c r="AJ119" s="137"/>
      <c r="AK119" s="137"/>
      <c r="AL119" s="137"/>
      <c r="AM119" s="137"/>
      <c r="AN119" s="137"/>
      <c r="AO119" s="137"/>
      <c r="AP119" s="137"/>
      <c r="AQ119" s="137"/>
      <c r="AR119" s="137"/>
      <c r="AS119" s="137"/>
      <c r="AT119" s="140"/>
      <c r="AU119" s="140"/>
      <c r="AV119" s="140"/>
      <c r="AW119" s="140"/>
      <c r="AX119" s="137"/>
      <c r="AY119" s="137"/>
      <c r="AZ119" s="137"/>
    </row>
    <row r="120" spans="2:52" ht="12.75">
      <c r="B120" s="193"/>
      <c r="C120" s="135"/>
      <c r="D120" s="137"/>
      <c r="E120" s="137"/>
      <c r="F120" s="137"/>
      <c r="G120" s="137"/>
      <c r="H120" s="137"/>
      <c r="I120" s="137"/>
      <c r="J120" s="140"/>
      <c r="K120" s="140"/>
      <c r="L120" s="140"/>
      <c r="M120" s="140"/>
      <c r="N120" s="140"/>
      <c r="O120" s="140"/>
      <c r="P120" s="140"/>
      <c r="Q120" s="140"/>
      <c r="R120" s="140"/>
      <c r="S120" s="222"/>
      <c r="T120" s="137"/>
      <c r="U120" s="137"/>
      <c r="V120" s="137"/>
      <c r="W120" s="137"/>
      <c r="X120" s="137"/>
      <c r="Y120" s="137"/>
      <c r="Z120" s="137"/>
      <c r="AA120" s="137"/>
      <c r="AB120" s="137"/>
      <c r="AC120" s="137"/>
      <c r="AD120" s="137"/>
      <c r="AE120" s="137"/>
      <c r="AF120" s="137"/>
      <c r="AG120" s="137"/>
      <c r="AH120" s="137"/>
      <c r="AI120" s="137"/>
      <c r="AJ120" s="137"/>
      <c r="AK120" s="137"/>
      <c r="AL120" s="137"/>
      <c r="AM120" s="137"/>
      <c r="AN120" s="137"/>
      <c r="AO120" s="137"/>
      <c r="AP120" s="137"/>
      <c r="AQ120" s="137"/>
      <c r="AR120" s="137"/>
      <c r="AS120" s="137"/>
      <c r="AT120" s="140"/>
      <c r="AU120" s="140"/>
      <c r="AV120" s="140"/>
      <c r="AW120" s="140"/>
      <c r="AX120" s="137"/>
      <c r="AY120" s="137"/>
      <c r="AZ120" s="137"/>
    </row>
    <row r="121" spans="2:52" ht="12.75">
      <c r="B121" s="193"/>
      <c r="C121" s="135"/>
      <c r="D121" s="137"/>
      <c r="E121" s="137"/>
      <c r="F121" s="137"/>
      <c r="G121" s="137"/>
      <c r="H121" s="137"/>
      <c r="I121" s="137"/>
      <c r="J121" s="140"/>
      <c r="K121" s="140"/>
      <c r="L121" s="140"/>
      <c r="M121" s="140"/>
      <c r="N121" s="140"/>
      <c r="O121" s="140"/>
      <c r="P121" s="140"/>
      <c r="Q121" s="140"/>
      <c r="R121" s="140"/>
      <c r="S121" s="222"/>
      <c r="T121" s="137"/>
      <c r="U121" s="137"/>
      <c r="V121" s="137"/>
      <c r="W121" s="137"/>
      <c r="X121" s="137"/>
      <c r="Y121" s="137"/>
      <c r="Z121" s="137"/>
      <c r="AA121" s="137"/>
      <c r="AB121" s="137"/>
      <c r="AC121" s="137"/>
      <c r="AD121" s="137"/>
      <c r="AE121" s="137"/>
      <c r="AF121" s="137"/>
      <c r="AG121" s="137"/>
      <c r="AH121" s="137"/>
      <c r="AI121" s="137"/>
      <c r="AJ121" s="137"/>
      <c r="AK121" s="137"/>
      <c r="AL121" s="137"/>
      <c r="AM121" s="137"/>
      <c r="AN121" s="137"/>
      <c r="AO121" s="137"/>
      <c r="AP121" s="137"/>
      <c r="AQ121" s="137"/>
      <c r="AR121" s="137"/>
      <c r="AS121" s="137"/>
      <c r="AT121" s="140"/>
      <c r="AU121" s="140"/>
      <c r="AV121" s="140"/>
      <c r="AW121" s="140"/>
      <c r="AX121" s="137"/>
      <c r="AY121" s="137"/>
      <c r="AZ121" s="137"/>
    </row>
    <row r="122" spans="2:52" ht="12.75">
      <c r="B122" s="193"/>
      <c r="C122" s="135"/>
      <c r="D122" s="137"/>
      <c r="E122" s="137"/>
      <c r="F122" s="137"/>
      <c r="G122" s="137"/>
      <c r="H122" s="137"/>
      <c r="I122" s="137"/>
      <c r="J122" s="140"/>
      <c r="K122" s="140"/>
      <c r="L122" s="140"/>
      <c r="M122" s="140"/>
      <c r="N122" s="140"/>
      <c r="O122" s="140"/>
      <c r="P122" s="140"/>
      <c r="Q122" s="140"/>
      <c r="R122" s="140"/>
      <c r="S122" s="222"/>
      <c r="T122" s="137"/>
      <c r="U122" s="137"/>
      <c r="V122" s="137"/>
      <c r="W122" s="137"/>
      <c r="X122" s="137"/>
      <c r="Y122" s="137"/>
      <c r="Z122" s="137"/>
      <c r="AA122" s="137"/>
      <c r="AB122" s="137"/>
      <c r="AC122" s="137"/>
      <c r="AD122" s="137"/>
      <c r="AE122" s="137"/>
      <c r="AF122" s="137"/>
      <c r="AG122" s="137"/>
      <c r="AH122" s="137"/>
      <c r="AI122" s="137"/>
      <c r="AJ122" s="137"/>
      <c r="AK122" s="137"/>
      <c r="AL122" s="137"/>
      <c r="AM122" s="137"/>
      <c r="AN122" s="137"/>
      <c r="AO122" s="137"/>
      <c r="AP122" s="137"/>
      <c r="AQ122" s="137"/>
      <c r="AR122" s="137"/>
      <c r="AS122" s="137"/>
      <c r="AT122" s="140"/>
      <c r="AU122" s="140"/>
      <c r="AV122" s="140"/>
      <c r="AW122" s="140"/>
      <c r="AX122" s="137"/>
      <c r="AY122" s="137"/>
      <c r="AZ122" s="137"/>
    </row>
    <row r="123" spans="2:52" ht="12.75">
      <c r="B123" s="193"/>
      <c r="C123" s="135"/>
      <c r="D123" s="137"/>
      <c r="E123" s="137"/>
      <c r="F123" s="137"/>
      <c r="G123" s="137"/>
      <c r="H123" s="137"/>
      <c r="I123" s="137"/>
      <c r="J123" s="140"/>
      <c r="K123" s="140"/>
      <c r="L123" s="140"/>
      <c r="M123" s="140"/>
      <c r="N123" s="140"/>
      <c r="O123" s="140"/>
      <c r="P123" s="140"/>
      <c r="Q123" s="140"/>
      <c r="R123" s="140"/>
      <c r="S123" s="222"/>
      <c r="T123" s="137"/>
      <c r="U123" s="137"/>
      <c r="V123" s="137"/>
      <c r="W123" s="137"/>
      <c r="X123" s="137"/>
      <c r="Y123" s="137"/>
      <c r="Z123" s="137"/>
      <c r="AA123" s="137"/>
      <c r="AB123" s="137"/>
      <c r="AC123" s="137"/>
      <c r="AD123" s="137"/>
      <c r="AE123" s="137"/>
      <c r="AF123" s="137"/>
      <c r="AG123" s="137"/>
      <c r="AH123" s="137"/>
      <c r="AI123" s="137"/>
      <c r="AJ123" s="137"/>
      <c r="AK123" s="137"/>
      <c r="AL123" s="137"/>
      <c r="AM123" s="137"/>
      <c r="AN123" s="137"/>
      <c r="AO123" s="137"/>
      <c r="AP123" s="137"/>
      <c r="AQ123" s="137"/>
      <c r="AR123" s="137"/>
      <c r="AS123" s="137"/>
      <c r="AT123" s="140"/>
      <c r="AU123" s="140"/>
      <c r="AV123" s="140"/>
      <c r="AW123" s="140"/>
      <c r="AX123" s="137"/>
      <c r="AY123" s="137"/>
      <c r="AZ123" s="137"/>
    </row>
    <row r="124" spans="2:52" ht="12.75">
      <c r="B124" s="193"/>
      <c r="C124" s="135"/>
      <c r="D124" s="137"/>
      <c r="E124" s="137"/>
      <c r="F124" s="137"/>
      <c r="G124" s="137"/>
      <c r="H124" s="137"/>
      <c r="I124" s="137"/>
      <c r="J124" s="140"/>
      <c r="K124" s="140"/>
      <c r="L124" s="140"/>
      <c r="M124" s="140"/>
      <c r="N124" s="140"/>
      <c r="O124" s="140"/>
      <c r="P124" s="140"/>
      <c r="Q124" s="140"/>
      <c r="R124" s="140"/>
      <c r="S124" s="222"/>
      <c r="T124" s="137"/>
      <c r="U124" s="137"/>
      <c r="V124" s="137"/>
      <c r="W124" s="137"/>
      <c r="X124" s="137"/>
      <c r="Y124" s="137"/>
      <c r="Z124" s="137"/>
      <c r="AA124" s="137"/>
      <c r="AB124" s="137"/>
      <c r="AC124" s="137"/>
      <c r="AD124" s="137"/>
      <c r="AE124" s="137"/>
      <c r="AF124" s="137"/>
      <c r="AG124" s="137"/>
      <c r="AH124" s="137"/>
      <c r="AI124" s="137"/>
      <c r="AJ124" s="137"/>
      <c r="AK124" s="137"/>
      <c r="AL124" s="137"/>
      <c r="AM124" s="137"/>
      <c r="AN124" s="137"/>
      <c r="AO124" s="137"/>
      <c r="AP124" s="137"/>
      <c r="AQ124" s="137"/>
      <c r="AR124" s="137"/>
      <c r="AS124" s="137"/>
      <c r="AT124" s="140"/>
      <c r="AU124" s="140"/>
      <c r="AV124" s="140"/>
      <c r="AW124" s="140"/>
      <c r="AX124" s="137"/>
      <c r="AY124" s="137"/>
      <c r="AZ124" s="137"/>
    </row>
    <row r="125" spans="2:52" ht="12.75">
      <c r="B125" s="193"/>
      <c r="C125" s="135"/>
      <c r="D125" s="137"/>
      <c r="E125" s="137"/>
      <c r="F125" s="137"/>
      <c r="G125" s="137"/>
      <c r="H125" s="137"/>
      <c r="I125" s="137"/>
      <c r="J125" s="140"/>
      <c r="K125" s="140"/>
      <c r="L125" s="140"/>
      <c r="M125" s="140"/>
      <c r="N125" s="140"/>
      <c r="O125" s="140"/>
      <c r="P125" s="140"/>
      <c r="Q125" s="140"/>
      <c r="R125" s="140"/>
      <c r="S125" s="222"/>
      <c r="T125" s="137"/>
      <c r="U125" s="137"/>
      <c r="V125" s="137"/>
      <c r="W125" s="137"/>
      <c r="X125" s="137"/>
      <c r="Y125" s="137"/>
      <c r="Z125" s="137"/>
      <c r="AA125" s="137"/>
      <c r="AB125" s="137"/>
      <c r="AC125" s="137"/>
      <c r="AD125" s="137"/>
      <c r="AE125" s="137"/>
      <c r="AF125" s="137"/>
      <c r="AG125" s="137"/>
      <c r="AH125" s="137"/>
      <c r="AI125" s="137"/>
      <c r="AJ125" s="137"/>
      <c r="AK125" s="137"/>
      <c r="AL125" s="137"/>
      <c r="AM125" s="137"/>
      <c r="AN125" s="137"/>
      <c r="AO125" s="137"/>
      <c r="AP125" s="137"/>
      <c r="AQ125" s="137"/>
      <c r="AR125" s="137"/>
      <c r="AS125" s="137"/>
      <c r="AT125" s="140"/>
      <c r="AU125" s="140"/>
      <c r="AV125" s="140"/>
      <c r="AW125" s="140"/>
      <c r="AX125" s="137"/>
      <c r="AY125" s="137"/>
      <c r="AZ125" s="137"/>
    </row>
    <row r="126" spans="2:52" ht="12.75">
      <c r="B126" s="193"/>
      <c r="C126" s="135"/>
      <c r="D126" s="137"/>
      <c r="E126" s="137"/>
      <c r="F126" s="137"/>
      <c r="G126" s="137"/>
      <c r="H126" s="137"/>
      <c r="I126" s="137"/>
      <c r="J126" s="140"/>
      <c r="K126" s="140"/>
      <c r="L126" s="140"/>
      <c r="M126" s="140"/>
      <c r="N126" s="140"/>
      <c r="O126" s="140"/>
      <c r="P126" s="140"/>
      <c r="Q126" s="140"/>
      <c r="R126" s="140"/>
      <c r="S126" s="222"/>
      <c r="T126" s="137"/>
      <c r="U126" s="137"/>
      <c r="V126" s="137"/>
      <c r="W126" s="137"/>
      <c r="X126" s="137"/>
      <c r="Y126" s="137"/>
      <c r="Z126" s="137"/>
      <c r="AA126" s="137"/>
      <c r="AB126" s="137"/>
      <c r="AC126" s="137"/>
      <c r="AD126" s="137"/>
      <c r="AE126" s="137"/>
      <c r="AF126" s="137"/>
      <c r="AG126" s="137"/>
      <c r="AH126" s="137"/>
      <c r="AI126" s="137"/>
      <c r="AJ126" s="137"/>
      <c r="AK126" s="137"/>
      <c r="AL126" s="137"/>
      <c r="AM126" s="137"/>
      <c r="AN126" s="137"/>
      <c r="AO126" s="137"/>
      <c r="AP126" s="137"/>
      <c r="AQ126" s="137"/>
      <c r="AR126" s="137"/>
      <c r="AS126" s="137"/>
      <c r="AT126" s="140"/>
      <c r="AU126" s="140"/>
      <c r="AV126" s="140"/>
      <c r="AW126" s="140"/>
      <c r="AX126" s="137"/>
      <c r="AY126" s="137"/>
      <c r="AZ126" s="137"/>
    </row>
    <row r="127" spans="2:52" ht="12.75">
      <c r="B127" s="193"/>
      <c r="C127" s="135"/>
      <c r="D127" s="137"/>
      <c r="E127" s="137"/>
      <c r="F127" s="137"/>
      <c r="G127" s="137"/>
      <c r="H127" s="137"/>
      <c r="I127" s="137"/>
      <c r="J127" s="140"/>
      <c r="K127" s="140"/>
      <c r="L127" s="140"/>
      <c r="M127" s="140"/>
      <c r="N127" s="140"/>
      <c r="O127" s="140"/>
      <c r="P127" s="140"/>
      <c r="Q127" s="140"/>
      <c r="R127" s="140"/>
      <c r="S127" s="222"/>
      <c r="T127" s="137"/>
      <c r="U127" s="137"/>
      <c r="V127" s="137"/>
      <c r="W127" s="137"/>
      <c r="X127" s="137"/>
      <c r="Y127" s="137"/>
      <c r="Z127" s="137"/>
      <c r="AA127" s="137"/>
      <c r="AB127" s="137"/>
      <c r="AC127" s="137"/>
      <c r="AD127" s="137"/>
      <c r="AE127" s="137"/>
      <c r="AF127" s="137"/>
      <c r="AG127" s="137"/>
      <c r="AH127" s="137"/>
      <c r="AI127" s="137"/>
      <c r="AJ127" s="137"/>
      <c r="AK127" s="137"/>
      <c r="AL127" s="137"/>
      <c r="AM127" s="137"/>
      <c r="AN127" s="137"/>
      <c r="AO127" s="137"/>
      <c r="AP127" s="137"/>
      <c r="AQ127" s="137"/>
      <c r="AR127" s="137"/>
      <c r="AS127" s="137"/>
      <c r="AT127" s="140"/>
      <c r="AU127" s="140"/>
      <c r="AV127" s="140"/>
      <c r="AW127" s="140"/>
      <c r="AX127" s="137"/>
      <c r="AY127" s="137"/>
      <c r="AZ127" s="137"/>
    </row>
    <row r="128" spans="2:52" ht="12.75">
      <c r="B128" s="193"/>
      <c r="C128" s="135"/>
      <c r="D128" s="137"/>
      <c r="E128" s="137"/>
      <c r="F128" s="137"/>
      <c r="G128" s="137"/>
      <c r="H128" s="137"/>
      <c r="I128" s="137"/>
      <c r="J128" s="140"/>
      <c r="K128" s="140"/>
      <c r="L128" s="140"/>
      <c r="M128" s="140"/>
      <c r="N128" s="140"/>
      <c r="O128" s="140"/>
      <c r="P128" s="140"/>
      <c r="Q128" s="140"/>
      <c r="R128" s="140"/>
      <c r="S128" s="222"/>
      <c r="T128" s="137"/>
      <c r="U128" s="137"/>
      <c r="V128" s="137"/>
      <c r="W128" s="137"/>
      <c r="X128" s="137"/>
      <c r="Y128" s="137"/>
      <c r="Z128" s="137"/>
      <c r="AA128" s="137"/>
      <c r="AB128" s="137"/>
      <c r="AC128" s="137"/>
      <c r="AD128" s="137"/>
      <c r="AE128" s="137"/>
      <c r="AF128" s="137"/>
      <c r="AG128" s="137"/>
      <c r="AH128" s="137"/>
      <c r="AI128" s="137"/>
      <c r="AJ128" s="137"/>
      <c r="AK128" s="137"/>
      <c r="AL128" s="137"/>
      <c r="AM128" s="137"/>
      <c r="AN128" s="137"/>
      <c r="AO128" s="137"/>
      <c r="AP128" s="137"/>
      <c r="AQ128" s="137"/>
      <c r="AR128" s="137"/>
      <c r="AS128" s="137"/>
      <c r="AT128" s="140"/>
      <c r="AU128" s="140"/>
      <c r="AV128" s="140"/>
      <c r="AW128" s="140"/>
      <c r="AX128" s="137"/>
      <c r="AY128" s="137"/>
      <c r="AZ128" s="137"/>
    </row>
    <row r="129" spans="2:52" ht="12.75">
      <c r="B129" s="193"/>
      <c r="C129" s="135"/>
      <c r="D129" s="137"/>
      <c r="E129" s="137"/>
      <c r="F129" s="137"/>
      <c r="G129" s="137"/>
      <c r="H129" s="137"/>
      <c r="I129" s="137"/>
      <c r="J129" s="140"/>
      <c r="K129" s="140"/>
      <c r="L129" s="140"/>
      <c r="M129" s="140"/>
      <c r="N129" s="140"/>
      <c r="O129" s="140"/>
      <c r="P129" s="140"/>
      <c r="Q129" s="140"/>
      <c r="R129" s="140"/>
      <c r="S129" s="222"/>
      <c r="T129" s="137"/>
      <c r="U129" s="137"/>
      <c r="V129" s="137"/>
      <c r="W129" s="137"/>
      <c r="X129" s="137"/>
      <c r="Y129" s="137"/>
      <c r="Z129" s="137"/>
      <c r="AA129" s="137"/>
      <c r="AB129" s="137"/>
      <c r="AC129" s="137"/>
      <c r="AD129" s="137"/>
      <c r="AE129" s="137"/>
      <c r="AF129" s="137"/>
      <c r="AG129" s="137"/>
      <c r="AH129" s="137"/>
      <c r="AI129" s="137"/>
      <c r="AJ129" s="137"/>
      <c r="AK129" s="137"/>
      <c r="AL129" s="137"/>
      <c r="AM129" s="137"/>
      <c r="AN129" s="137"/>
      <c r="AO129" s="137"/>
      <c r="AP129" s="137"/>
      <c r="AQ129" s="137"/>
      <c r="AR129" s="137"/>
      <c r="AS129" s="137"/>
      <c r="AT129" s="140"/>
      <c r="AU129" s="140"/>
      <c r="AV129" s="140"/>
      <c r="AW129" s="140"/>
      <c r="AX129" s="137"/>
      <c r="AY129" s="137"/>
      <c r="AZ129" s="137"/>
    </row>
    <row r="130" spans="2:52" ht="12.75">
      <c r="B130" s="193"/>
      <c r="C130" s="135"/>
      <c r="D130" s="137"/>
      <c r="E130" s="137"/>
      <c r="F130" s="137"/>
      <c r="G130" s="137"/>
      <c r="H130" s="137"/>
      <c r="I130" s="137"/>
      <c r="J130" s="140"/>
      <c r="K130" s="140"/>
      <c r="L130" s="140"/>
      <c r="M130" s="140"/>
      <c r="N130" s="140"/>
      <c r="O130" s="140"/>
      <c r="P130" s="140"/>
      <c r="Q130" s="140"/>
      <c r="R130" s="140"/>
      <c r="S130" s="222"/>
      <c r="T130" s="137"/>
      <c r="U130" s="137"/>
      <c r="V130" s="137"/>
      <c r="W130" s="137"/>
      <c r="X130" s="137"/>
      <c r="Y130" s="137"/>
      <c r="Z130" s="137"/>
      <c r="AA130" s="137"/>
      <c r="AB130" s="137"/>
      <c r="AC130" s="137"/>
      <c r="AD130" s="137"/>
      <c r="AE130" s="137"/>
      <c r="AF130" s="137"/>
      <c r="AG130" s="137"/>
      <c r="AH130" s="137"/>
      <c r="AI130" s="137"/>
      <c r="AJ130" s="137"/>
      <c r="AK130" s="137"/>
      <c r="AL130" s="137"/>
      <c r="AM130" s="137"/>
      <c r="AN130" s="137"/>
      <c r="AO130" s="137"/>
      <c r="AP130" s="137"/>
      <c r="AQ130" s="137"/>
      <c r="AR130" s="137"/>
      <c r="AS130" s="137"/>
      <c r="AT130" s="140"/>
      <c r="AU130" s="140"/>
      <c r="AV130" s="140"/>
      <c r="AW130" s="140"/>
      <c r="AX130" s="137"/>
      <c r="AY130" s="137"/>
      <c r="AZ130" s="137"/>
    </row>
    <row r="131" spans="2:52" ht="12.75">
      <c r="B131" s="193"/>
      <c r="C131" s="135"/>
      <c r="D131" s="137"/>
      <c r="E131" s="137"/>
      <c r="F131" s="137"/>
      <c r="G131" s="137"/>
      <c r="H131" s="137"/>
      <c r="I131" s="137"/>
      <c r="J131" s="140"/>
      <c r="K131" s="140"/>
      <c r="L131" s="140"/>
      <c r="M131" s="140"/>
      <c r="N131" s="140"/>
      <c r="O131" s="140"/>
      <c r="P131" s="140"/>
      <c r="Q131" s="140"/>
      <c r="R131" s="140"/>
      <c r="S131" s="222"/>
      <c r="T131" s="137"/>
      <c r="U131" s="137"/>
      <c r="V131" s="137"/>
      <c r="W131" s="137"/>
      <c r="X131" s="137"/>
      <c r="Y131" s="137"/>
      <c r="Z131" s="137"/>
      <c r="AA131" s="137"/>
      <c r="AB131" s="137"/>
      <c r="AC131" s="137"/>
      <c r="AD131" s="137"/>
      <c r="AE131" s="137"/>
      <c r="AF131" s="137"/>
      <c r="AG131" s="137"/>
      <c r="AH131" s="137"/>
      <c r="AI131" s="137"/>
      <c r="AJ131" s="137"/>
      <c r="AK131" s="137"/>
      <c r="AL131" s="137"/>
      <c r="AM131" s="137"/>
      <c r="AN131" s="137"/>
      <c r="AO131" s="137"/>
      <c r="AP131" s="137"/>
      <c r="AQ131" s="137"/>
      <c r="AR131" s="137"/>
      <c r="AS131" s="137"/>
      <c r="AT131" s="140"/>
      <c r="AU131" s="140"/>
      <c r="AV131" s="140"/>
      <c r="AW131" s="140"/>
      <c r="AX131" s="137"/>
      <c r="AY131" s="137"/>
      <c r="AZ131" s="137"/>
    </row>
    <row r="132" spans="2:52" ht="12.75">
      <c r="B132" s="193"/>
      <c r="C132" s="135"/>
      <c r="D132" s="137"/>
      <c r="E132" s="137"/>
      <c r="F132" s="137"/>
      <c r="G132" s="137"/>
      <c r="H132" s="137"/>
      <c r="I132" s="137"/>
      <c r="J132" s="140"/>
      <c r="K132" s="140"/>
      <c r="L132" s="140"/>
      <c r="M132" s="140"/>
      <c r="N132" s="140"/>
      <c r="O132" s="140"/>
      <c r="P132" s="140"/>
      <c r="Q132" s="140"/>
      <c r="R132" s="140"/>
      <c r="S132" s="222"/>
      <c r="T132" s="137"/>
      <c r="U132" s="137"/>
      <c r="V132" s="137"/>
      <c r="W132" s="137"/>
      <c r="X132" s="137"/>
      <c r="Y132" s="137"/>
      <c r="Z132" s="137"/>
      <c r="AA132" s="137"/>
      <c r="AB132" s="137"/>
      <c r="AC132" s="137"/>
      <c r="AD132" s="137"/>
      <c r="AE132" s="137"/>
      <c r="AF132" s="137"/>
      <c r="AG132" s="137"/>
      <c r="AH132" s="137"/>
      <c r="AI132" s="137"/>
      <c r="AJ132" s="137"/>
      <c r="AK132" s="137"/>
      <c r="AL132" s="137"/>
      <c r="AM132" s="137"/>
      <c r="AN132" s="137"/>
      <c r="AO132" s="137"/>
      <c r="AP132" s="137"/>
      <c r="AQ132" s="137"/>
      <c r="AR132" s="137"/>
      <c r="AS132" s="137"/>
      <c r="AT132" s="140"/>
      <c r="AU132" s="140"/>
      <c r="AV132" s="140"/>
      <c r="AW132" s="140"/>
      <c r="AX132" s="137"/>
      <c r="AY132" s="137"/>
      <c r="AZ132" s="137"/>
    </row>
    <row r="133" spans="2:52" ht="12.75">
      <c r="B133" s="193"/>
      <c r="C133" s="135"/>
      <c r="D133" s="137"/>
      <c r="E133" s="137"/>
      <c r="F133" s="137"/>
      <c r="G133" s="137"/>
      <c r="H133" s="137"/>
      <c r="I133" s="137"/>
      <c r="J133" s="140"/>
      <c r="K133" s="140"/>
      <c r="L133" s="140"/>
      <c r="M133" s="140"/>
      <c r="N133" s="140"/>
      <c r="O133" s="140"/>
      <c r="P133" s="140"/>
      <c r="Q133" s="140"/>
      <c r="R133" s="140"/>
      <c r="S133" s="222"/>
      <c r="T133" s="137"/>
      <c r="U133" s="137"/>
      <c r="V133" s="137"/>
      <c r="W133" s="137"/>
      <c r="X133" s="137"/>
      <c r="Y133" s="137"/>
      <c r="Z133" s="137"/>
      <c r="AA133" s="137"/>
      <c r="AB133" s="137"/>
      <c r="AC133" s="137"/>
      <c r="AD133" s="137"/>
      <c r="AE133" s="137"/>
      <c r="AF133" s="137"/>
      <c r="AG133" s="137"/>
      <c r="AH133" s="137"/>
      <c r="AI133" s="137"/>
      <c r="AJ133" s="137"/>
      <c r="AK133" s="137"/>
      <c r="AL133" s="137"/>
      <c r="AM133" s="137"/>
      <c r="AN133" s="137"/>
      <c r="AO133" s="137"/>
      <c r="AP133" s="137"/>
      <c r="AQ133" s="137"/>
      <c r="AR133" s="137"/>
      <c r="AS133" s="137"/>
      <c r="AT133" s="140"/>
      <c r="AU133" s="140"/>
      <c r="AV133" s="140"/>
      <c r="AW133" s="140"/>
      <c r="AX133" s="137"/>
      <c r="AY133" s="137"/>
      <c r="AZ133" s="137"/>
    </row>
    <row r="134" spans="2:52" ht="12.75">
      <c r="B134" s="193"/>
      <c r="C134" s="135"/>
      <c r="D134" s="137"/>
      <c r="E134" s="137"/>
      <c r="F134" s="137"/>
      <c r="G134" s="137"/>
      <c r="H134" s="137"/>
      <c r="I134" s="137"/>
      <c r="J134" s="140"/>
      <c r="K134" s="140"/>
      <c r="L134" s="140"/>
      <c r="M134" s="140"/>
      <c r="N134" s="140"/>
      <c r="O134" s="140"/>
      <c r="P134" s="140"/>
      <c r="Q134" s="140"/>
      <c r="R134" s="140"/>
      <c r="S134" s="222"/>
      <c r="T134" s="137"/>
      <c r="U134" s="137"/>
      <c r="V134" s="137"/>
      <c r="W134" s="137"/>
      <c r="X134" s="137"/>
      <c r="Y134" s="137"/>
      <c r="Z134" s="137"/>
      <c r="AA134" s="137"/>
      <c r="AB134" s="137"/>
      <c r="AC134" s="137"/>
      <c r="AD134" s="137"/>
      <c r="AE134" s="137"/>
      <c r="AF134" s="137"/>
      <c r="AG134" s="137"/>
      <c r="AH134" s="137"/>
      <c r="AI134" s="137"/>
      <c r="AJ134" s="137"/>
      <c r="AK134" s="137"/>
      <c r="AL134" s="137"/>
      <c r="AM134" s="137"/>
      <c r="AN134" s="137"/>
      <c r="AO134" s="137"/>
      <c r="AP134" s="137"/>
      <c r="AQ134" s="137"/>
      <c r="AR134" s="137"/>
      <c r="AS134" s="137"/>
      <c r="AT134" s="140"/>
      <c r="AU134" s="140"/>
      <c r="AV134" s="140"/>
      <c r="AW134" s="140"/>
      <c r="AX134" s="137"/>
      <c r="AY134" s="137"/>
      <c r="AZ134" s="137"/>
    </row>
    <row r="135" spans="2:52" ht="12.75">
      <c r="B135" s="193"/>
      <c r="C135" s="135"/>
      <c r="D135" s="137"/>
      <c r="E135" s="137"/>
      <c r="F135" s="137"/>
      <c r="G135" s="137"/>
      <c r="H135" s="137"/>
      <c r="I135" s="137"/>
      <c r="J135" s="140"/>
      <c r="K135" s="140"/>
      <c r="L135" s="140"/>
      <c r="M135" s="140"/>
      <c r="N135" s="140"/>
      <c r="O135" s="140"/>
      <c r="P135" s="140"/>
      <c r="Q135" s="140"/>
      <c r="R135" s="140"/>
      <c r="S135" s="222"/>
      <c r="T135" s="137"/>
      <c r="U135" s="137"/>
      <c r="V135" s="137"/>
      <c r="W135" s="137"/>
      <c r="X135" s="137"/>
      <c r="Y135" s="137"/>
      <c r="Z135" s="137"/>
      <c r="AA135" s="137"/>
      <c r="AB135" s="137"/>
      <c r="AC135" s="137"/>
      <c r="AD135" s="137"/>
      <c r="AE135" s="137"/>
      <c r="AF135" s="137"/>
      <c r="AG135" s="137"/>
      <c r="AH135" s="137"/>
      <c r="AI135" s="137"/>
      <c r="AJ135" s="137"/>
      <c r="AK135" s="137"/>
      <c r="AL135" s="137"/>
      <c r="AM135" s="137"/>
      <c r="AN135" s="137"/>
      <c r="AO135" s="137"/>
      <c r="AP135" s="137"/>
      <c r="AQ135" s="137"/>
      <c r="AR135" s="137"/>
      <c r="AS135" s="137"/>
      <c r="AT135" s="140"/>
      <c r="AU135" s="140"/>
      <c r="AV135" s="140"/>
      <c r="AW135" s="140"/>
      <c r="AX135" s="137"/>
      <c r="AY135" s="137"/>
      <c r="AZ135" s="137"/>
    </row>
    <row r="136" spans="2:52" ht="12.75">
      <c r="B136" s="193"/>
      <c r="C136" s="135"/>
      <c r="D136" s="137"/>
      <c r="E136" s="137"/>
      <c r="F136" s="137"/>
      <c r="G136" s="137"/>
      <c r="H136" s="137"/>
      <c r="I136" s="137"/>
      <c r="J136" s="140"/>
      <c r="K136" s="140"/>
      <c r="L136" s="140"/>
      <c r="M136" s="140"/>
      <c r="N136" s="140"/>
      <c r="O136" s="140"/>
      <c r="P136" s="140"/>
      <c r="Q136" s="140"/>
      <c r="R136" s="140"/>
      <c r="S136" s="222"/>
      <c r="T136" s="137"/>
      <c r="U136" s="137"/>
      <c r="V136" s="137"/>
      <c r="W136" s="137"/>
      <c r="X136" s="137"/>
      <c r="Y136" s="137"/>
      <c r="Z136" s="137"/>
      <c r="AA136" s="137"/>
      <c r="AB136" s="137"/>
      <c r="AC136" s="137"/>
      <c r="AD136" s="137"/>
      <c r="AE136" s="137"/>
      <c r="AF136" s="137"/>
      <c r="AG136" s="137"/>
      <c r="AH136" s="137"/>
      <c r="AI136" s="137"/>
      <c r="AJ136" s="137"/>
      <c r="AK136" s="137"/>
      <c r="AL136" s="137"/>
      <c r="AM136" s="137"/>
      <c r="AN136" s="137"/>
      <c r="AO136" s="137"/>
      <c r="AP136" s="137"/>
      <c r="AQ136" s="137"/>
      <c r="AR136" s="137"/>
      <c r="AS136" s="137"/>
      <c r="AT136" s="140"/>
      <c r="AU136" s="140"/>
      <c r="AV136" s="140"/>
      <c r="AW136" s="140"/>
      <c r="AX136" s="137"/>
      <c r="AY136" s="137"/>
      <c r="AZ136" s="137"/>
    </row>
    <row r="137" spans="2:52" ht="12.75">
      <c r="B137" s="193"/>
      <c r="C137" s="135"/>
      <c r="D137" s="137"/>
      <c r="E137" s="137"/>
      <c r="F137" s="137"/>
      <c r="G137" s="137"/>
      <c r="H137" s="137"/>
      <c r="I137" s="137"/>
      <c r="J137" s="140"/>
      <c r="K137" s="140"/>
      <c r="L137" s="140"/>
      <c r="M137" s="140"/>
      <c r="N137" s="140"/>
      <c r="O137" s="140"/>
      <c r="P137" s="140"/>
      <c r="Q137" s="140"/>
      <c r="R137" s="140"/>
      <c r="S137" s="222"/>
      <c r="T137" s="137"/>
      <c r="U137" s="137"/>
      <c r="V137" s="137"/>
      <c r="W137" s="137"/>
      <c r="X137" s="137"/>
      <c r="Y137" s="137"/>
      <c r="Z137" s="137"/>
      <c r="AA137" s="137"/>
      <c r="AB137" s="137"/>
      <c r="AC137" s="137"/>
      <c r="AD137" s="137"/>
      <c r="AE137" s="137"/>
      <c r="AF137" s="137"/>
      <c r="AG137" s="137"/>
      <c r="AH137" s="137"/>
      <c r="AI137" s="137"/>
      <c r="AJ137" s="137"/>
      <c r="AK137" s="137"/>
      <c r="AL137" s="137"/>
      <c r="AM137" s="137"/>
      <c r="AN137" s="137"/>
      <c r="AO137" s="137"/>
      <c r="AP137" s="137"/>
      <c r="AQ137" s="137"/>
      <c r="AR137" s="137"/>
      <c r="AS137" s="137"/>
      <c r="AT137" s="140"/>
      <c r="AU137" s="140"/>
      <c r="AV137" s="140"/>
      <c r="AW137" s="140"/>
      <c r="AX137" s="137"/>
      <c r="AY137" s="137"/>
      <c r="AZ137" s="137"/>
    </row>
    <row r="138" spans="2:52" ht="12.75">
      <c r="B138" s="193"/>
      <c r="C138" s="135"/>
      <c r="D138" s="137"/>
      <c r="E138" s="137"/>
      <c r="F138" s="137"/>
      <c r="G138" s="137"/>
      <c r="H138" s="137"/>
      <c r="I138" s="137"/>
      <c r="J138" s="140"/>
      <c r="K138" s="140"/>
      <c r="L138" s="140"/>
      <c r="M138" s="140"/>
      <c r="N138" s="140"/>
      <c r="O138" s="140"/>
      <c r="P138" s="140"/>
      <c r="Q138" s="140"/>
      <c r="R138" s="140"/>
      <c r="S138" s="222"/>
      <c r="T138" s="137"/>
      <c r="U138" s="137"/>
      <c r="V138" s="137"/>
      <c r="W138" s="137"/>
      <c r="X138" s="137"/>
      <c r="Y138" s="137"/>
      <c r="Z138" s="137"/>
      <c r="AA138" s="137"/>
      <c r="AB138" s="137"/>
      <c r="AC138" s="137"/>
      <c r="AD138" s="137"/>
      <c r="AE138" s="137"/>
      <c r="AF138" s="137"/>
      <c r="AG138" s="137"/>
      <c r="AH138" s="137"/>
      <c r="AI138" s="137"/>
      <c r="AJ138" s="137"/>
      <c r="AK138" s="137"/>
      <c r="AL138" s="137"/>
      <c r="AM138" s="137"/>
      <c r="AN138" s="137"/>
      <c r="AO138" s="137"/>
      <c r="AP138" s="137"/>
      <c r="AQ138" s="137"/>
      <c r="AR138" s="137"/>
      <c r="AS138" s="137"/>
      <c r="AT138" s="140"/>
      <c r="AU138" s="140"/>
      <c r="AV138" s="140"/>
      <c r="AW138" s="140"/>
      <c r="AX138" s="137"/>
      <c r="AY138" s="137"/>
      <c r="AZ138" s="137"/>
    </row>
    <row r="139" spans="2:52" ht="12.75">
      <c r="B139" s="193"/>
      <c r="C139" s="135"/>
      <c r="D139" s="137"/>
      <c r="E139" s="137"/>
      <c r="F139" s="137"/>
      <c r="G139" s="137"/>
      <c r="H139" s="137"/>
      <c r="I139" s="137"/>
      <c r="J139" s="140"/>
      <c r="K139" s="140"/>
      <c r="L139" s="140"/>
      <c r="M139" s="140"/>
      <c r="N139" s="140"/>
      <c r="O139" s="140"/>
      <c r="P139" s="140"/>
      <c r="Q139" s="140"/>
      <c r="R139" s="140"/>
      <c r="S139" s="222"/>
      <c r="T139" s="137"/>
      <c r="U139" s="137"/>
      <c r="V139" s="137"/>
      <c r="W139" s="137"/>
      <c r="X139" s="137"/>
      <c r="Y139" s="137"/>
      <c r="Z139" s="137"/>
      <c r="AA139" s="137"/>
      <c r="AB139" s="137"/>
      <c r="AC139" s="137"/>
      <c r="AD139" s="137"/>
      <c r="AE139" s="137"/>
      <c r="AF139" s="137"/>
      <c r="AG139" s="137"/>
      <c r="AH139" s="137"/>
      <c r="AI139" s="137"/>
      <c r="AJ139" s="137"/>
      <c r="AK139" s="137"/>
      <c r="AL139" s="137"/>
      <c r="AM139" s="137"/>
      <c r="AN139" s="137"/>
      <c r="AO139" s="137"/>
      <c r="AP139" s="137"/>
      <c r="AQ139" s="137"/>
      <c r="AR139" s="137"/>
      <c r="AS139" s="137"/>
      <c r="AT139" s="140"/>
      <c r="AU139" s="140"/>
      <c r="AV139" s="140"/>
      <c r="AW139" s="140"/>
      <c r="AX139" s="137"/>
      <c r="AY139" s="137"/>
      <c r="AZ139" s="137"/>
    </row>
    <row r="140" spans="2:52" ht="12.75">
      <c r="B140" s="193"/>
      <c r="C140" s="135"/>
      <c r="D140" s="137"/>
      <c r="E140" s="137"/>
      <c r="F140" s="137"/>
      <c r="G140" s="137"/>
      <c r="H140" s="137"/>
      <c r="I140" s="137"/>
      <c r="J140" s="140"/>
      <c r="K140" s="140"/>
      <c r="L140" s="140"/>
      <c r="M140" s="140"/>
      <c r="N140" s="140"/>
      <c r="O140" s="140"/>
      <c r="P140" s="140"/>
      <c r="Q140" s="140"/>
      <c r="R140" s="140"/>
      <c r="S140" s="222"/>
      <c r="T140" s="137"/>
      <c r="U140" s="137"/>
      <c r="V140" s="137"/>
      <c r="W140" s="137"/>
      <c r="X140" s="137"/>
      <c r="Y140" s="137"/>
      <c r="Z140" s="137"/>
      <c r="AA140" s="137"/>
      <c r="AB140" s="137"/>
      <c r="AC140" s="137"/>
      <c r="AD140" s="137"/>
      <c r="AE140" s="137"/>
      <c r="AF140" s="137"/>
      <c r="AG140" s="137"/>
      <c r="AH140" s="137"/>
      <c r="AI140" s="137"/>
      <c r="AJ140" s="137"/>
      <c r="AK140" s="137"/>
      <c r="AL140" s="137"/>
      <c r="AM140" s="137"/>
      <c r="AN140" s="137"/>
      <c r="AO140" s="137"/>
      <c r="AP140" s="137"/>
      <c r="AQ140" s="137"/>
      <c r="AR140" s="137"/>
      <c r="AS140" s="137"/>
      <c r="AT140" s="140"/>
      <c r="AU140" s="140"/>
      <c r="AV140" s="140"/>
      <c r="AW140" s="140"/>
      <c r="AX140" s="137"/>
      <c r="AY140" s="137"/>
      <c r="AZ140" s="137"/>
    </row>
    <row r="141" spans="2:52" ht="12.75">
      <c r="B141" s="193"/>
      <c r="C141" s="135"/>
      <c r="D141" s="137"/>
      <c r="E141" s="137"/>
      <c r="F141" s="137"/>
      <c r="G141" s="137"/>
      <c r="H141" s="137"/>
      <c r="I141" s="137"/>
      <c r="J141" s="140"/>
      <c r="K141" s="140"/>
      <c r="L141" s="140"/>
      <c r="M141" s="140"/>
      <c r="N141" s="140"/>
      <c r="O141" s="140"/>
      <c r="P141" s="140"/>
      <c r="Q141" s="140"/>
      <c r="R141" s="140"/>
      <c r="S141" s="222"/>
      <c r="T141" s="137"/>
      <c r="U141" s="137"/>
      <c r="V141" s="137"/>
      <c r="W141" s="137"/>
      <c r="X141" s="137"/>
      <c r="Y141" s="137"/>
      <c r="Z141" s="137"/>
      <c r="AA141" s="137"/>
      <c r="AB141" s="137"/>
      <c r="AC141" s="137"/>
      <c r="AD141" s="137"/>
      <c r="AE141" s="137"/>
      <c r="AF141" s="137"/>
      <c r="AG141" s="137"/>
      <c r="AH141" s="137"/>
      <c r="AI141" s="137"/>
      <c r="AJ141" s="137"/>
      <c r="AK141" s="137"/>
      <c r="AL141" s="137"/>
      <c r="AM141" s="137"/>
      <c r="AN141" s="137"/>
      <c r="AO141" s="137"/>
      <c r="AP141" s="137"/>
      <c r="AQ141" s="137"/>
      <c r="AR141" s="137"/>
      <c r="AS141" s="137"/>
      <c r="AT141" s="140"/>
      <c r="AU141" s="140"/>
      <c r="AV141" s="140"/>
      <c r="AW141" s="140"/>
      <c r="AX141" s="137"/>
      <c r="AY141" s="137"/>
      <c r="AZ141" s="137"/>
    </row>
    <row r="142" spans="2:52" ht="12.75">
      <c r="B142" s="193"/>
      <c r="C142" s="135"/>
      <c r="D142" s="137"/>
      <c r="E142" s="137"/>
      <c r="F142" s="137"/>
      <c r="G142" s="137"/>
      <c r="H142" s="137"/>
      <c r="I142" s="137"/>
      <c r="J142" s="140"/>
      <c r="K142" s="140"/>
      <c r="L142" s="140"/>
      <c r="M142" s="140"/>
      <c r="N142" s="140"/>
      <c r="O142" s="140"/>
      <c r="P142" s="140"/>
      <c r="Q142" s="140"/>
      <c r="R142" s="140"/>
      <c r="S142" s="222"/>
      <c r="T142" s="137"/>
      <c r="U142" s="137"/>
      <c r="V142" s="137"/>
      <c r="W142" s="137"/>
      <c r="X142" s="137"/>
      <c r="Y142" s="137"/>
      <c r="Z142" s="137"/>
      <c r="AA142" s="137"/>
      <c r="AB142" s="137"/>
      <c r="AC142" s="137"/>
      <c r="AD142" s="137"/>
      <c r="AE142" s="137"/>
      <c r="AF142" s="137"/>
      <c r="AG142" s="137"/>
      <c r="AH142" s="137"/>
      <c r="AI142" s="137"/>
      <c r="AJ142" s="137"/>
      <c r="AK142" s="137"/>
      <c r="AL142" s="137"/>
      <c r="AM142" s="137"/>
      <c r="AN142" s="137"/>
      <c r="AO142" s="137"/>
      <c r="AP142" s="137"/>
      <c r="AQ142" s="137"/>
      <c r="AR142" s="137"/>
      <c r="AS142" s="137"/>
      <c r="AT142" s="140"/>
      <c r="AU142" s="140"/>
      <c r="AV142" s="140"/>
      <c r="AW142" s="140"/>
      <c r="AX142" s="137"/>
      <c r="AY142" s="137"/>
      <c r="AZ142" s="137"/>
    </row>
    <row r="143" spans="2:52" ht="12.75">
      <c r="B143" s="193"/>
      <c r="C143" s="135"/>
      <c r="D143" s="137"/>
      <c r="E143" s="137"/>
      <c r="F143" s="137"/>
      <c r="G143" s="137"/>
      <c r="H143" s="137"/>
      <c r="I143" s="137"/>
      <c r="J143" s="140"/>
      <c r="K143" s="140"/>
      <c r="L143" s="140"/>
      <c r="M143" s="140"/>
      <c r="N143" s="140"/>
      <c r="O143" s="140"/>
      <c r="P143" s="140"/>
      <c r="Q143" s="140"/>
      <c r="R143" s="140"/>
      <c r="S143" s="222"/>
      <c r="T143" s="137"/>
      <c r="U143" s="137"/>
      <c r="V143" s="137"/>
      <c r="W143" s="137"/>
      <c r="X143" s="137"/>
      <c r="Y143" s="137"/>
      <c r="Z143" s="137"/>
      <c r="AA143" s="137"/>
      <c r="AB143" s="137"/>
      <c r="AC143" s="137"/>
      <c r="AD143" s="137"/>
      <c r="AE143" s="137"/>
      <c r="AF143" s="137"/>
      <c r="AG143" s="137"/>
      <c r="AH143" s="137"/>
      <c r="AI143" s="137"/>
      <c r="AJ143" s="137"/>
      <c r="AK143" s="137"/>
      <c r="AL143" s="137"/>
      <c r="AM143" s="137"/>
      <c r="AN143" s="137"/>
      <c r="AO143" s="137"/>
      <c r="AP143" s="137"/>
      <c r="AQ143" s="137"/>
      <c r="AR143" s="137"/>
      <c r="AS143" s="137"/>
      <c r="AT143" s="140"/>
      <c r="AU143" s="140"/>
      <c r="AV143" s="140"/>
      <c r="AW143" s="140"/>
      <c r="AX143" s="137"/>
      <c r="AY143" s="137"/>
      <c r="AZ143" s="137"/>
    </row>
    <row r="144" spans="2:52" ht="12.75">
      <c r="B144" s="193"/>
      <c r="C144" s="135"/>
      <c r="D144" s="137"/>
      <c r="E144" s="137"/>
      <c r="F144" s="137"/>
      <c r="G144" s="137"/>
      <c r="H144" s="137"/>
      <c r="I144" s="137"/>
      <c r="J144" s="140"/>
      <c r="K144" s="140"/>
      <c r="L144" s="140"/>
      <c r="M144" s="140"/>
      <c r="N144" s="140"/>
      <c r="O144" s="140"/>
      <c r="P144" s="140"/>
      <c r="Q144" s="140"/>
      <c r="R144" s="140"/>
      <c r="S144" s="222"/>
      <c r="T144" s="137"/>
      <c r="U144" s="137"/>
      <c r="V144" s="137"/>
      <c r="W144" s="137"/>
      <c r="X144" s="137"/>
      <c r="Y144" s="137"/>
      <c r="Z144" s="137"/>
      <c r="AA144" s="137"/>
      <c r="AB144" s="137"/>
      <c r="AC144" s="137"/>
      <c r="AD144" s="137"/>
      <c r="AE144" s="137"/>
      <c r="AF144" s="137"/>
      <c r="AG144" s="137"/>
      <c r="AH144" s="137"/>
      <c r="AI144" s="137"/>
      <c r="AJ144" s="137"/>
      <c r="AK144" s="137"/>
      <c r="AL144" s="137"/>
      <c r="AM144" s="137"/>
      <c r="AN144" s="137"/>
      <c r="AO144" s="137"/>
      <c r="AP144" s="137"/>
      <c r="AQ144" s="137"/>
      <c r="AR144" s="137"/>
      <c r="AS144" s="137"/>
      <c r="AT144" s="140"/>
      <c r="AU144" s="140"/>
      <c r="AV144" s="140"/>
      <c r="AW144" s="140"/>
      <c r="AX144" s="137"/>
      <c r="AY144" s="137"/>
      <c r="AZ144" s="137"/>
    </row>
    <row r="145" spans="2:52" ht="12.75">
      <c r="B145" s="193"/>
      <c r="C145" s="135"/>
      <c r="D145" s="137"/>
      <c r="E145" s="137"/>
      <c r="F145" s="137"/>
      <c r="G145" s="137"/>
      <c r="H145" s="137"/>
      <c r="I145" s="137"/>
      <c r="J145" s="140"/>
      <c r="K145" s="140"/>
      <c r="L145" s="140"/>
      <c r="M145" s="140"/>
      <c r="N145" s="140"/>
      <c r="O145" s="140"/>
      <c r="P145" s="140"/>
      <c r="Q145" s="140"/>
      <c r="R145" s="140"/>
      <c r="S145" s="222"/>
      <c r="T145" s="137"/>
      <c r="U145" s="137"/>
      <c r="V145" s="137"/>
      <c r="W145" s="137"/>
      <c r="X145" s="137"/>
      <c r="Y145" s="137"/>
      <c r="Z145" s="137"/>
      <c r="AA145" s="137"/>
      <c r="AB145" s="137"/>
      <c r="AC145" s="137"/>
      <c r="AD145" s="137"/>
      <c r="AE145" s="137"/>
      <c r="AF145" s="137"/>
      <c r="AG145" s="137"/>
      <c r="AH145" s="137"/>
      <c r="AI145" s="137"/>
      <c r="AJ145" s="137"/>
      <c r="AK145" s="137"/>
      <c r="AL145" s="137"/>
      <c r="AM145" s="137"/>
      <c r="AN145" s="137"/>
      <c r="AO145" s="137"/>
      <c r="AP145" s="137"/>
      <c r="AQ145" s="137"/>
      <c r="AR145" s="137"/>
      <c r="AS145" s="137"/>
      <c r="AT145" s="140"/>
      <c r="AU145" s="140"/>
      <c r="AV145" s="140"/>
      <c r="AW145" s="140"/>
      <c r="AX145" s="137"/>
      <c r="AY145" s="137"/>
      <c r="AZ145" s="137"/>
    </row>
    <row r="146" spans="2:52" ht="12.75">
      <c r="B146" s="193"/>
      <c r="C146" s="135"/>
      <c r="D146" s="137"/>
      <c r="E146" s="137"/>
      <c r="F146" s="137"/>
      <c r="G146" s="137"/>
      <c r="H146" s="137"/>
      <c r="I146" s="137"/>
      <c r="J146" s="140"/>
      <c r="K146" s="140"/>
      <c r="L146" s="140"/>
      <c r="M146" s="140"/>
      <c r="N146" s="140"/>
      <c r="O146" s="140"/>
      <c r="P146" s="140"/>
      <c r="Q146" s="140"/>
      <c r="R146" s="140"/>
      <c r="S146" s="222"/>
      <c r="T146" s="137"/>
      <c r="U146" s="137"/>
      <c r="V146" s="137"/>
      <c r="W146" s="137"/>
      <c r="X146" s="137"/>
      <c r="Y146" s="137"/>
      <c r="Z146" s="137"/>
      <c r="AA146" s="137"/>
      <c r="AB146" s="137"/>
      <c r="AC146" s="137"/>
      <c r="AD146" s="137"/>
      <c r="AE146" s="137"/>
      <c r="AF146" s="137"/>
      <c r="AG146" s="137"/>
      <c r="AH146" s="137"/>
      <c r="AI146" s="137"/>
      <c r="AJ146" s="137"/>
      <c r="AK146" s="137"/>
      <c r="AL146" s="137"/>
      <c r="AM146" s="137"/>
      <c r="AN146" s="137"/>
      <c r="AO146" s="137"/>
      <c r="AP146" s="137"/>
      <c r="AQ146" s="137"/>
      <c r="AR146" s="137"/>
      <c r="AS146" s="137"/>
      <c r="AT146" s="140"/>
      <c r="AU146" s="140"/>
      <c r="AV146" s="140"/>
      <c r="AW146" s="140"/>
      <c r="AX146" s="137"/>
      <c r="AY146" s="137"/>
      <c r="AZ146" s="137"/>
    </row>
    <row r="147" spans="2:52" ht="12.75">
      <c r="B147" s="193"/>
      <c r="C147" s="135"/>
      <c r="D147" s="137"/>
      <c r="E147" s="137"/>
      <c r="F147" s="137"/>
      <c r="G147" s="137"/>
      <c r="H147" s="137"/>
      <c r="I147" s="137"/>
      <c r="J147" s="140"/>
      <c r="K147" s="140"/>
      <c r="L147" s="140"/>
      <c r="M147" s="140"/>
      <c r="N147" s="140"/>
      <c r="O147" s="140"/>
      <c r="P147" s="140"/>
      <c r="Q147" s="140"/>
      <c r="R147" s="140"/>
      <c r="S147" s="222"/>
      <c r="T147" s="137"/>
      <c r="U147" s="137"/>
      <c r="V147" s="137"/>
      <c r="W147" s="137"/>
      <c r="X147" s="137"/>
      <c r="Y147" s="137"/>
      <c r="Z147" s="137"/>
      <c r="AA147" s="137"/>
      <c r="AB147" s="137"/>
      <c r="AC147" s="137"/>
      <c r="AD147" s="137"/>
      <c r="AE147" s="137"/>
      <c r="AF147" s="137"/>
      <c r="AG147" s="137"/>
      <c r="AH147" s="137"/>
      <c r="AI147" s="137"/>
      <c r="AJ147" s="137"/>
      <c r="AK147" s="137"/>
      <c r="AL147" s="137"/>
      <c r="AM147" s="137"/>
      <c r="AN147" s="137"/>
      <c r="AO147" s="137"/>
      <c r="AP147" s="137"/>
      <c r="AQ147" s="137"/>
      <c r="AR147" s="137"/>
      <c r="AS147" s="137"/>
      <c r="AT147" s="140"/>
      <c r="AU147" s="140"/>
      <c r="AV147" s="140"/>
      <c r="AW147" s="140"/>
      <c r="AX147" s="137"/>
      <c r="AY147" s="137"/>
      <c r="AZ147" s="137"/>
    </row>
    <row r="148" spans="2:52" ht="12.75">
      <c r="B148" s="193"/>
      <c r="C148" s="135"/>
      <c r="D148" s="137"/>
      <c r="E148" s="137"/>
      <c r="F148" s="137"/>
      <c r="G148" s="137"/>
      <c r="H148" s="137"/>
      <c r="I148" s="137"/>
      <c r="J148" s="140"/>
      <c r="K148" s="140"/>
      <c r="L148" s="140"/>
      <c r="M148" s="140"/>
      <c r="N148" s="140"/>
      <c r="O148" s="140"/>
      <c r="P148" s="140"/>
      <c r="Q148" s="140"/>
      <c r="R148" s="140"/>
      <c r="S148" s="222"/>
      <c r="T148" s="137"/>
      <c r="U148" s="137"/>
      <c r="V148" s="137"/>
      <c r="W148" s="137"/>
      <c r="X148" s="137"/>
      <c r="Y148" s="137"/>
      <c r="Z148" s="137"/>
      <c r="AA148" s="137"/>
      <c r="AB148" s="137"/>
      <c r="AC148" s="137"/>
      <c r="AD148" s="137"/>
      <c r="AE148" s="137"/>
      <c r="AF148" s="137"/>
      <c r="AG148" s="137"/>
      <c r="AH148" s="137"/>
      <c r="AI148" s="137"/>
      <c r="AJ148" s="137"/>
      <c r="AK148" s="137"/>
      <c r="AL148" s="137"/>
      <c r="AM148" s="137"/>
      <c r="AN148" s="137"/>
      <c r="AO148" s="137"/>
      <c r="AP148" s="137"/>
      <c r="AQ148" s="137"/>
      <c r="AR148" s="137"/>
      <c r="AS148" s="137"/>
      <c r="AT148" s="140"/>
      <c r="AU148" s="140"/>
      <c r="AV148" s="140"/>
      <c r="AW148" s="140"/>
      <c r="AX148" s="137"/>
      <c r="AY148" s="137"/>
      <c r="AZ148" s="137"/>
    </row>
    <row r="149" spans="2:52" ht="12.75">
      <c r="B149" s="193"/>
      <c r="C149" s="135"/>
      <c r="D149" s="137"/>
      <c r="E149" s="137"/>
      <c r="F149" s="137"/>
      <c r="G149" s="137"/>
      <c r="H149" s="137"/>
      <c r="I149" s="137"/>
      <c r="J149" s="140"/>
      <c r="K149" s="140"/>
      <c r="L149" s="140"/>
      <c r="M149" s="140"/>
      <c r="N149" s="140"/>
      <c r="O149" s="140"/>
      <c r="P149" s="140"/>
      <c r="Q149" s="140"/>
      <c r="R149" s="140"/>
      <c r="S149" s="222"/>
      <c r="T149" s="137"/>
      <c r="U149" s="137"/>
      <c r="V149" s="137"/>
      <c r="W149" s="137"/>
      <c r="X149" s="137"/>
      <c r="Y149" s="137"/>
      <c r="Z149" s="137"/>
      <c r="AA149" s="137"/>
      <c r="AB149" s="137"/>
      <c r="AC149" s="137"/>
      <c r="AD149" s="137"/>
      <c r="AE149" s="137"/>
      <c r="AF149" s="137"/>
      <c r="AG149" s="137"/>
      <c r="AH149" s="137"/>
      <c r="AI149" s="137"/>
      <c r="AJ149" s="137"/>
      <c r="AK149" s="137"/>
      <c r="AL149" s="137"/>
      <c r="AM149" s="137"/>
      <c r="AN149" s="137"/>
      <c r="AO149" s="137"/>
      <c r="AP149" s="137"/>
      <c r="AQ149" s="137"/>
      <c r="AR149" s="137"/>
      <c r="AS149" s="137"/>
      <c r="AT149" s="140"/>
      <c r="AU149" s="140"/>
      <c r="AV149" s="140"/>
      <c r="AW149" s="140"/>
      <c r="AX149" s="137"/>
      <c r="AY149" s="137"/>
      <c r="AZ149" s="137"/>
    </row>
    <row r="150" spans="2:52" ht="12.75">
      <c r="B150" s="193"/>
      <c r="C150" s="135"/>
      <c r="D150" s="137"/>
      <c r="E150" s="137"/>
      <c r="F150" s="137"/>
      <c r="G150" s="137"/>
      <c r="H150" s="137"/>
      <c r="I150" s="137"/>
      <c r="J150" s="140"/>
      <c r="K150" s="140"/>
      <c r="L150" s="140"/>
      <c r="M150" s="140"/>
      <c r="N150" s="140"/>
      <c r="O150" s="140"/>
      <c r="P150" s="140"/>
      <c r="Q150" s="140"/>
      <c r="R150" s="140"/>
      <c r="S150" s="222"/>
      <c r="T150" s="137"/>
      <c r="U150" s="137"/>
      <c r="V150" s="137"/>
      <c r="W150" s="137"/>
      <c r="X150" s="137"/>
      <c r="Y150" s="137"/>
      <c r="Z150" s="137"/>
      <c r="AA150" s="137"/>
      <c r="AB150" s="137"/>
      <c r="AC150" s="137"/>
      <c r="AD150" s="137"/>
      <c r="AE150" s="137"/>
      <c r="AF150" s="137"/>
      <c r="AG150" s="137"/>
      <c r="AH150" s="137"/>
      <c r="AI150" s="137"/>
      <c r="AJ150" s="137"/>
      <c r="AK150" s="137"/>
      <c r="AL150" s="137"/>
      <c r="AM150" s="137"/>
      <c r="AN150" s="137"/>
      <c r="AO150" s="137"/>
      <c r="AP150" s="137"/>
      <c r="AQ150" s="137"/>
      <c r="AR150" s="137"/>
      <c r="AS150" s="137"/>
      <c r="AT150" s="140"/>
      <c r="AU150" s="140"/>
      <c r="AV150" s="140"/>
      <c r="AW150" s="140"/>
      <c r="AX150" s="137"/>
      <c r="AY150" s="137"/>
      <c r="AZ150" s="137"/>
    </row>
    <row r="151" spans="2:52" ht="12.75">
      <c r="B151" s="193"/>
      <c r="C151" s="135"/>
      <c r="D151" s="137"/>
      <c r="E151" s="137"/>
      <c r="F151" s="137"/>
      <c r="G151" s="137"/>
      <c r="H151" s="137"/>
      <c r="I151" s="137"/>
      <c r="J151" s="140"/>
      <c r="K151" s="140"/>
      <c r="L151" s="140"/>
      <c r="M151" s="140"/>
      <c r="N151" s="140"/>
      <c r="O151" s="140"/>
      <c r="P151" s="140"/>
      <c r="Q151" s="140"/>
      <c r="R151" s="140"/>
      <c r="S151" s="222"/>
      <c r="T151" s="137"/>
      <c r="U151" s="137"/>
      <c r="V151" s="137"/>
      <c r="W151" s="137"/>
      <c r="X151" s="137"/>
      <c r="Y151" s="137"/>
      <c r="Z151" s="137"/>
      <c r="AA151" s="137"/>
      <c r="AB151" s="137"/>
      <c r="AC151" s="137"/>
      <c r="AD151" s="137"/>
      <c r="AE151" s="137"/>
      <c r="AF151" s="137"/>
      <c r="AG151" s="137"/>
      <c r="AH151" s="137"/>
      <c r="AI151" s="137"/>
      <c r="AJ151" s="137"/>
      <c r="AK151" s="137"/>
      <c r="AL151" s="137"/>
      <c r="AM151" s="137"/>
      <c r="AN151" s="137"/>
      <c r="AO151" s="137"/>
      <c r="AP151" s="137"/>
      <c r="AQ151" s="137"/>
      <c r="AR151" s="137"/>
      <c r="AS151" s="137"/>
      <c r="AT151" s="140"/>
      <c r="AU151" s="140"/>
      <c r="AV151" s="140"/>
      <c r="AW151" s="140"/>
      <c r="AX151" s="137"/>
      <c r="AY151" s="137"/>
      <c r="AZ151" s="137"/>
    </row>
    <row r="152" spans="2:52" ht="12.75">
      <c r="B152" s="193"/>
      <c r="C152" s="135"/>
      <c r="D152" s="137"/>
      <c r="E152" s="137"/>
      <c r="F152" s="137"/>
      <c r="G152" s="137"/>
      <c r="H152" s="137"/>
      <c r="I152" s="137"/>
      <c r="J152" s="140"/>
      <c r="K152" s="140"/>
      <c r="L152" s="140"/>
      <c r="M152" s="140"/>
      <c r="N152" s="140"/>
      <c r="O152" s="140"/>
      <c r="P152" s="140"/>
      <c r="Q152" s="140"/>
      <c r="R152" s="140"/>
      <c r="S152" s="222"/>
      <c r="T152" s="137"/>
      <c r="U152" s="137"/>
      <c r="V152" s="137"/>
      <c r="W152" s="137"/>
      <c r="X152" s="137"/>
      <c r="Y152" s="137"/>
      <c r="Z152" s="137"/>
      <c r="AA152" s="137"/>
      <c r="AB152" s="137"/>
      <c r="AC152" s="137"/>
      <c r="AD152" s="137"/>
      <c r="AE152" s="137"/>
      <c r="AF152" s="137"/>
      <c r="AG152" s="137"/>
      <c r="AH152" s="137"/>
      <c r="AI152" s="137"/>
      <c r="AJ152" s="137"/>
      <c r="AK152" s="137"/>
      <c r="AL152" s="137"/>
      <c r="AM152" s="137"/>
      <c r="AN152" s="137"/>
      <c r="AO152" s="137"/>
      <c r="AP152" s="137"/>
      <c r="AQ152" s="137"/>
      <c r="AR152" s="137"/>
      <c r="AS152" s="137"/>
      <c r="AT152" s="140"/>
      <c r="AU152" s="140"/>
      <c r="AV152" s="140"/>
      <c r="AW152" s="140"/>
      <c r="AX152" s="137"/>
      <c r="AY152" s="137"/>
      <c r="AZ152" s="137"/>
    </row>
    <row r="153" spans="2:52" ht="12.75">
      <c r="B153" s="193"/>
      <c r="C153" s="135"/>
      <c r="D153" s="137"/>
      <c r="E153" s="137"/>
      <c r="F153" s="137"/>
      <c r="G153" s="137"/>
      <c r="H153" s="137"/>
      <c r="I153" s="137"/>
      <c r="J153" s="140"/>
      <c r="K153" s="140"/>
      <c r="L153" s="140"/>
      <c r="M153" s="140"/>
      <c r="N153" s="140"/>
      <c r="O153" s="140"/>
      <c r="P153" s="140"/>
      <c r="Q153" s="140"/>
      <c r="R153" s="140"/>
      <c r="S153" s="222"/>
      <c r="T153" s="137"/>
      <c r="U153" s="137"/>
      <c r="V153" s="137"/>
      <c r="W153" s="137"/>
      <c r="X153" s="137"/>
      <c r="Y153" s="137"/>
      <c r="Z153" s="137"/>
      <c r="AA153" s="137"/>
      <c r="AB153" s="137"/>
      <c r="AC153" s="137"/>
      <c r="AD153" s="137"/>
      <c r="AE153" s="137"/>
      <c r="AF153" s="137"/>
      <c r="AG153" s="137"/>
      <c r="AH153" s="137"/>
      <c r="AI153" s="137"/>
      <c r="AJ153" s="137"/>
      <c r="AK153" s="137"/>
      <c r="AL153" s="137"/>
      <c r="AM153" s="137"/>
      <c r="AN153" s="137"/>
      <c r="AO153" s="137"/>
      <c r="AP153" s="137"/>
      <c r="AQ153" s="137"/>
      <c r="AR153" s="137"/>
      <c r="AS153" s="137"/>
      <c r="AT153" s="140"/>
      <c r="AU153" s="140"/>
      <c r="AV153" s="140"/>
      <c r="AW153" s="140"/>
      <c r="AX153" s="137"/>
      <c r="AY153" s="137"/>
      <c r="AZ153" s="137"/>
    </row>
    <row r="154" spans="2:52" ht="12.75">
      <c r="B154" s="193"/>
      <c r="C154" s="135"/>
      <c r="D154" s="137"/>
      <c r="E154" s="137"/>
      <c r="F154" s="137"/>
      <c r="G154" s="137"/>
      <c r="H154" s="137"/>
      <c r="I154" s="137"/>
      <c r="J154" s="140"/>
      <c r="K154" s="140"/>
      <c r="L154" s="140"/>
      <c r="M154" s="140"/>
      <c r="N154" s="140"/>
      <c r="O154" s="140"/>
      <c r="P154" s="140"/>
      <c r="Q154" s="140"/>
      <c r="R154" s="140"/>
      <c r="S154" s="222"/>
      <c r="T154" s="137"/>
      <c r="U154" s="137"/>
      <c r="V154" s="137"/>
      <c r="W154" s="137"/>
      <c r="X154" s="137"/>
      <c r="Y154" s="137"/>
      <c r="Z154" s="137"/>
      <c r="AA154" s="137"/>
      <c r="AB154" s="137"/>
      <c r="AC154" s="137"/>
      <c r="AD154" s="137"/>
      <c r="AE154" s="137"/>
      <c r="AF154" s="137"/>
      <c r="AG154" s="137"/>
      <c r="AH154" s="137"/>
      <c r="AI154" s="137"/>
      <c r="AJ154" s="137"/>
      <c r="AK154" s="137"/>
      <c r="AL154" s="137"/>
      <c r="AM154" s="137"/>
      <c r="AN154" s="137"/>
      <c r="AO154" s="137"/>
      <c r="AP154" s="137"/>
      <c r="AQ154" s="137"/>
      <c r="AR154" s="137"/>
      <c r="AS154" s="137"/>
      <c r="AT154" s="140"/>
      <c r="AU154" s="140"/>
      <c r="AV154" s="140"/>
      <c r="AW154" s="140"/>
      <c r="AX154" s="137"/>
      <c r="AY154" s="137"/>
      <c r="AZ154" s="137"/>
    </row>
    <row r="155" spans="2:52" ht="12.75">
      <c r="B155" s="193"/>
      <c r="C155" s="135"/>
      <c r="D155" s="137"/>
      <c r="E155" s="137"/>
      <c r="F155" s="137"/>
      <c r="G155" s="137"/>
      <c r="H155" s="137"/>
      <c r="I155" s="137"/>
      <c r="J155" s="140"/>
      <c r="K155" s="140"/>
      <c r="L155" s="140"/>
      <c r="M155" s="140"/>
      <c r="N155" s="140"/>
      <c r="O155" s="140"/>
      <c r="P155" s="140"/>
      <c r="Q155" s="140"/>
      <c r="R155" s="140"/>
      <c r="S155" s="222"/>
      <c r="T155" s="137"/>
      <c r="U155" s="137"/>
      <c r="V155" s="137"/>
      <c r="W155" s="137"/>
      <c r="X155" s="137"/>
      <c r="Y155" s="137"/>
      <c r="Z155" s="137"/>
      <c r="AA155" s="137"/>
      <c r="AB155" s="137"/>
      <c r="AC155" s="137"/>
      <c r="AD155" s="137"/>
      <c r="AE155" s="137"/>
      <c r="AF155" s="137"/>
      <c r="AG155" s="137"/>
      <c r="AH155" s="137"/>
      <c r="AI155" s="137"/>
      <c r="AJ155" s="137"/>
      <c r="AK155" s="137"/>
      <c r="AL155" s="137"/>
      <c r="AM155" s="137"/>
      <c r="AN155" s="137"/>
      <c r="AO155" s="137"/>
      <c r="AP155" s="137"/>
      <c r="AQ155" s="137"/>
      <c r="AR155" s="137"/>
      <c r="AS155" s="137"/>
      <c r="AT155" s="140"/>
      <c r="AU155" s="140"/>
      <c r="AV155" s="140"/>
      <c r="AW155" s="140"/>
      <c r="AX155" s="137"/>
      <c r="AY155" s="137"/>
      <c r="AZ155" s="137"/>
    </row>
    <row r="156" spans="2:52" ht="12.75">
      <c r="B156" s="193"/>
      <c r="C156" s="135"/>
      <c r="D156" s="137"/>
      <c r="E156" s="137"/>
      <c r="F156" s="137"/>
      <c r="G156" s="137"/>
      <c r="H156" s="137"/>
      <c r="I156" s="137"/>
      <c r="J156" s="140"/>
      <c r="K156" s="140"/>
      <c r="L156" s="140"/>
      <c r="M156" s="140"/>
      <c r="N156" s="140"/>
      <c r="O156" s="140"/>
      <c r="P156" s="140"/>
      <c r="Q156" s="140"/>
      <c r="R156" s="140"/>
      <c r="S156" s="222"/>
      <c r="T156" s="137"/>
      <c r="U156" s="137"/>
      <c r="V156" s="137"/>
      <c r="W156" s="137"/>
      <c r="X156" s="137"/>
      <c r="Y156" s="137"/>
      <c r="Z156" s="137"/>
      <c r="AA156" s="137"/>
      <c r="AB156" s="137"/>
      <c r="AC156" s="137"/>
      <c r="AD156" s="137"/>
      <c r="AE156" s="137"/>
      <c r="AF156" s="137"/>
      <c r="AG156" s="137"/>
      <c r="AH156" s="137"/>
      <c r="AI156" s="137"/>
      <c r="AJ156" s="137"/>
      <c r="AK156" s="137"/>
      <c r="AL156" s="137"/>
      <c r="AM156" s="137"/>
      <c r="AN156" s="137"/>
      <c r="AO156" s="137"/>
      <c r="AP156" s="137"/>
      <c r="AQ156" s="137"/>
      <c r="AR156" s="137"/>
      <c r="AS156" s="137"/>
      <c r="AT156" s="140"/>
      <c r="AU156" s="140"/>
      <c r="AV156" s="140"/>
      <c r="AW156" s="140"/>
      <c r="AX156" s="137"/>
      <c r="AY156" s="137"/>
      <c r="AZ156" s="137"/>
    </row>
    <row r="157" spans="2:52" ht="12.75">
      <c r="B157" s="193"/>
      <c r="C157" s="135"/>
      <c r="D157" s="137"/>
      <c r="E157" s="137"/>
      <c r="F157" s="137"/>
      <c r="G157" s="137"/>
      <c r="H157" s="137"/>
      <c r="I157" s="137"/>
      <c r="J157" s="140"/>
      <c r="K157" s="140"/>
      <c r="L157" s="140"/>
      <c r="M157" s="140"/>
      <c r="N157" s="140"/>
      <c r="O157" s="140"/>
      <c r="P157" s="140"/>
      <c r="Q157" s="140"/>
      <c r="R157" s="140"/>
      <c r="S157" s="222"/>
      <c r="T157" s="137"/>
      <c r="U157" s="137"/>
      <c r="V157" s="137"/>
      <c r="W157" s="137"/>
      <c r="X157" s="137"/>
      <c r="Y157" s="137"/>
      <c r="Z157" s="137"/>
      <c r="AA157" s="137"/>
      <c r="AB157" s="137"/>
      <c r="AC157" s="137"/>
      <c r="AD157" s="137"/>
      <c r="AE157" s="137"/>
      <c r="AF157" s="137"/>
      <c r="AG157" s="137"/>
      <c r="AH157" s="137"/>
      <c r="AI157" s="137"/>
      <c r="AJ157" s="137"/>
      <c r="AK157" s="137"/>
      <c r="AL157" s="137"/>
      <c r="AM157" s="137"/>
      <c r="AN157" s="137"/>
      <c r="AO157" s="137"/>
      <c r="AP157" s="137"/>
      <c r="AQ157" s="137"/>
      <c r="AR157" s="137"/>
      <c r="AS157" s="137"/>
      <c r="AT157" s="140"/>
      <c r="AU157" s="140"/>
      <c r="AV157" s="140"/>
      <c r="AW157" s="140"/>
      <c r="AX157" s="137"/>
      <c r="AY157" s="137"/>
      <c r="AZ157" s="137"/>
    </row>
    <row r="158" spans="2:52" ht="12.75">
      <c r="B158" s="193"/>
      <c r="C158" s="135"/>
      <c r="D158" s="137"/>
      <c r="E158" s="137"/>
      <c r="F158" s="137"/>
      <c r="G158" s="137"/>
      <c r="H158" s="137"/>
      <c r="I158" s="137"/>
      <c r="J158" s="140"/>
      <c r="K158" s="140"/>
      <c r="L158" s="140"/>
      <c r="M158" s="140"/>
      <c r="N158" s="140"/>
      <c r="O158" s="140"/>
      <c r="P158" s="140"/>
      <c r="Q158" s="140"/>
      <c r="R158" s="140"/>
      <c r="S158" s="222"/>
      <c r="T158" s="137"/>
      <c r="U158" s="137"/>
      <c r="V158" s="137"/>
      <c r="W158" s="137"/>
      <c r="X158" s="137"/>
      <c r="Y158" s="137"/>
      <c r="Z158" s="137"/>
      <c r="AA158" s="137"/>
      <c r="AB158" s="137"/>
      <c r="AC158" s="137"/>
      <c r="AD158" s="137"/>
      <c r="AE158" s="137"/>
      <c r="AF158" s="137"/>
      <c r="AG158" s="137"/>
      <c r="AH158" s="137"/>
      <c r="AI158" s="137"/>
      <c r="AJ158" s="137"/>
      <c r="AK158" s="137"/>
      <c r="AL158" s="137"/>
      <c r="AM158" s="137"/>
      <c r="AN158" s="137"/>
      <c r="AO158" s="137"/>
      <c r="AP158" s="137"/>
      <c r="AQ158" s="137"/>
      <c r="AR158" s="137"/>
      <c r="AS158" s="137"/>
      <c r="AT158" s="140"/>
      <c r="AU158" s="140"/>
      <c r="AV158" s="140"/>
      <c r="AW158" s="140"/>
      <c r="AX158" s="137"/>
      <c r="AY158" s="137"/>
      <c r="AZ158" s="137"/>
    </row>
    <row r="159" spans="2:52" ht="12.75">
      <c r="B159" s="193"/>
      <c r="C159" s="135"/>
      <c r="D159" s="137"/>
      <c r="E159" s="137"/>
      <c r="F159" s="137"/>
      <c r="G159" s="137"/>
      <c r="H159" s="137"/>
      <c r="I159" s="137"/>
      <c r="J159" s="140"/>
      <c r="K159" s="140"/>
      <c r="L159" s="140"/>
      <c r="M159" s="140"/>
      <c r="N159" s="140"/>
      <c r="O159" s="140"/>
      <c r="P159" s="140"/>
      <c r="Q159" s="140"/>
      <c r="R159" s="140"/>
      <c r="S159" s="222"/>
      <c r="T159" s="137"/>
      <c r="U159" s="137"/>
      <c r="V159" s="137"/>
      <c r="W159" s="137"/>
      <c r="X159" s="137"/>
      <c r="Y159" s="137"/>
      <c r="Z159" s="137"/>
      <c r="AA159" s="137"/>
      <c r="AB159" s="137"/>
      <c r="AC159" s="137"/>
      <c r="AD159" s="137"/>
      <c r="AE159" s="137"/>
      <c r="AF159" s="137"/>
      <c r="AG159" s="137"/>
      <c r="AH159" s="137"/>
      <c r="AI159" s="137"/>
      <c r="AJ159" s="137"/>
      <c r="AK159" s="137"/>
      <c r="AL159" s="137"/>
      <c r="AM159" s="137"/>
      <c r="AN159" s="137"/>
      <c r="AO159" s="137"/>
      <c r="AP159" s="137"/>
      <c r="AQ159" s="137"/>
      <c r="AR159" s="137"/>
      <c r="AS159" s="137"/>
      <c r="AT159" s="140"/>
      <c r="AU159" s="140"/>
      <c r="AV159" s="140"/>
      <c r="AW159" s="140"/>
      <c r="AX159" s="137"/>
      <c r="AY159" s="137"/>
      <c r="AZ159" s="137"/>
    </row>
    <row r="160" spans="2:52" ht="12.75">
      <c r="B160" s="193"/>
      <c r="C160" s="135"/>
      <c r="D160" s="137"/>
      <c r="E160" s="137"/>
      <c r="F160" s="137"/>
      <c r="G160" s="137"/>
      <c r="H160" s="137"/>
      <c r="I160" s="137"/>
      <c r="J160" s="140"/>
      <c r="K160" s="140"/>
      <c r="L160" s="140"/>
      <c r="M160" s="140"/>
      <c r="N160" s="140"/>
      <c r="O160" s="140"/>
      <c r="P160" s="140"/>
      <c r="Q160" s="140"/>
      <c r="R160" s="140"/>
      <c r="S160" s="222"/>
      <c r="T160" s="137"/>
      <c r="U160" s="137"/>
      <c r="V160" s="137"/>
      <c r="W160" s="137"/>
      <c r="X160" s="137"/>
      <c r="Y160" s="137"/>
      <c r="Z160" s="137"/>
      <c r="AA160" s="137"/>
      <c r="AB160" s="137"/>
      <c r="AC160" s="137"/>
      <c r="AD160" s="137"/>
      <c r="AE160" s="137"/>
      <c r="AF160" s="137"/>
      <c r="AG160" s="137"/>
      <c r="AH160" s="137"/>
      <c r="AI160" s="137"/>
      <c r="AJ160" s="137"/>
      <c r="AK160" s="137"/>
      <c r="AL160" s="137"/>
      <c r="AM160" s="137"/>
      <c r="AN160" s="137"/>
      <c r="AO160" s="137"/>
      <c r="AP160" s="137"/>
      <c r="AQ160" s="137"/>
      <c r="AR160" s="137"/>
      <c r="AS160" s="137"/>
      <c r="AT160" s="140"/>
      <c r="AU160" s="140"/>
      <c r="AV160" s="140"/>
      <c r="AW160" s="140"/>
      <c r="AX160" s="137"/>
      <c r="AY160" s="137"/>
      <c r="AZ160" s="137"/>
    </row>
    <row r="161" spans="2:52" ht="12.75">
      <c r="B161" s="193"/>
      <c r="C161" s="135"/>
      <c r="D161" s="137"/>
      <c r="E161" s="137"/>
      <c r="F161" s="137"/>
      <c r="G161" s="137"/>
      <c r="H161" s="137"/>
      <c r="I161" s="137"/>
      <c r="J161" s="140"/>
      <c r="K161" s="140"/>
      <c r="L161" s="140"/>
      <c r="M161" s="140"/>
      <c r="N161" s="140"/>
      <c r="O161" s="140"/>
      <c r="P161" s="140"/>
      <c r="Q161" s="140"/>
      <c r="R161" s="140"/>
      <c r="S161" s="222"/>
      <c r="T161" s="137"/>
      <c r="U161" s="137"/>
      <c r="V161" s="137"/>
      <c r="W161" s="137"/>
      <c r="X161" s="137"/>
      <c r="Y161" s="137"/>
      <c r="Z161" s="137"/>
      <c r="AA161" s="137"/>
      <c r="AB161" s="137"/>
      <c r="AC161" s="137"/>
      <c r="AD161" s="137"/>
      <c r="AE161" s="137"/>
      <c r="AF161" s="137"/>
      <c r="AG161" s="137"/>
      <c r="AH161" s="137"/>
      <c r="AI161" s="137"/>
      <c r="AJ161" s="137"/>
      <c r="AK161" s="137"/>
      <c r="AL161" s="137"/>
      <c r="AM161" s="137"/>
      <c r="AN161" s="137"/>
      <c r="AO161" s="137"/>
      <c r="AP161" s="137"/>
      <c r="AQ161" s="137"/>
      <c r="AR161" s="137"/>
      <c r="AS161" s="137"/>
      <c r="AT161" s="140"/>
      <c r="AU161" s="140"/>
      <c r="AV161" s="140"/>
      <c r="AW161" s="140"/>
      <c r="AX161" s="137"/>
      <c r="AY161" s="137"/>
      <c r="AZ161" s="137"/>
    </row>
    <row r="162" spans="2:52" ht="12.75">
      <c r="B162" s="193"/>
      <c r="C162" s="135"/>
      <c r="D162" s="137"/>
      <c r="E162" s="137"/>
      <c r="F162" s="137"/>
      <c r="G162" s="137"/>
      <c r="H162" s="137"/>
      <c r="I162" s="137"/>
      <c r="J162" s="140"/>
      <c r="K162" s="140"/>
      <c r="L162" s="140"/>
      <c r="M162" s="140"/>
      <c r="N162" s="140"/>
      <c r="O162" s="140"/>
      <c r="P162" s="140"/>
      <c r="Q162" s="140"/>
      <c r="R162" s="140"/>
      <c r="S162" s="222"/>
      <c r="T162" s="137"/>
      <c r="U162" s="137"/>
      <c r="V162" s="137"/>
      <c r="W162" s="137"/>
      <c r="X162" s="137"/>
      <c r="Y162" s="137"/>
      <c r="Z162" s="137"/>
      <c r="AA162" s="137"/>
      <c r="AB162" s="137"/>
      <c r="AC162" s="137"/>
      <c r="AD162" s="137"/>
      <c r="AE162" s="137"/>
      <c r="AF162" s="137"/>
      <c r="AG162" s="137"/>
      <c r="AH162" s="137"/>
      <c r="AI162" s="137"/>
      <c r="AJ162" s="137"/>
      <c r="AK162" s="137"/>
      <c r="AL162" s="137"/>
      <c r="AM162" s="137"/>
      <c r="AN162" s="137"/>
      <c r="AO162" s="137"/>
      <c r="AP162" s="137"/>
      <c r="AQ162" s="137"/>
      <c r="AR162" s="137"/>
      <c r="AS162" s="137"/>
      <c r="AT162" s="140"/>
      <c r="AU162" s="140"/>
      <c r="AV162" s="140"/>
      <c r="AW162" s="140"/>
      <c r="AX162" s="137"/>
      <c r="AY162" s="137"/>
      <c r="AZ162" s="137"/>
    </row>
    <row r="163" spans="2:52" ht="12.75">
      <c r="B163" s="193"/>
      <c r="C163" s="135"/>
      <c r="D163" s="137"/>
      <c r="E163" s="137"/>
      <c r="F163" s="137"/>
      <c r="G163" s="137"/>
      <c r="H163" s="137"/>
      <c r="I163" s="137"/>
      <c r="J163" s="140"/>
      <c r="K163" s="140"/>
      <c r="L163" s="140"/>
      <c r="M163" s="140"/>
      <c r="N163" s="140"/>
      <c r="O163" s="140"/>
      <c r="P163" s="140"/>
      <c r="Q163" s="140"/>
      <c r="R163" s="140"/>
      <c r="S163" s="222"/>
      <c r="T163" s="137"/>
      <c r="U163" s="137"/>
      <c r="V163" s="137"/>
      <c r="W163" s="137"/>
      <c r="X163" s="137"/>
      <c r="Y163" s="137"/>
      <c r="Z163" s="137"/>
      <c r="AA163" s="137"/>
      <c r="AB163" s="137"/>
      <c r="AC163" s="137"/>
      <c r="AD163" s="137"/>
      <c r="AE163" s="137"/>
      <c r="AF163" s="137"/>
      <c r="AG163" s="137"/>
      <c r="AH163" s="137"/>
      <c r="AI163" s="137"/>
      <c r="AJ163" s="137"/>
      <c r="AK163" s="137"/>
      <c r="AL163" s="137"/>
      <c r="AM163" s="137"/>
      <c r="AN163" s="137"/>
      <c r="AO163" s="137"/>
      <c r="AP163" s="137"/>
      <c r="AQ163" s="137"/>
      <c r="AR163" s="137"/>
      <c r="AS163" s="137"/>
      <c r="AT163" s="140"/>
      <c r="AU163" s="140"/>
      <c r="AV163" s="140"/>
      <c r="AW163" s="140"/>
      <c r="AX163" s="137"/>
      <c r="AY163" s="137"/>
      <c r="AZ163" s="137"/>
    </row>
    <row r="164" spans="2:52" ht="12.75">
      <c r="B164" s="193"/>
      <c r="C164" s="135"/>
      <c r="D164" s="137"/>
      <c r="E164" s="137"/>
      <c r="F164" s="137"/>
      <c r="G164" s="137"/>
      <c r="H164" s="137"/>
      <c r="I164" s="137"/>
      <c r="J164" s="140"/>
      <c r="K164" s="140"/>
      <c r="L164" s="140"/>
      <c r="M164" s="140"/>
      <c r="N164" s="140"/>
      <c r="O164" s="140"/>
      <c r="P164" s="140"/>
      <c r="Q164" s="140"/>
      <c r="R164" s="140"/>
      <c r="S164" s="222"/>
      <c r="T164" s="137"/>
      <c r="U164" s="137"/>
      <c r="V164" s="137"/>
      <c r="W164" s="137"/>
      <c r="X164" s="137"/>
      <c r="Y164" s="137"/>
      <c r="Z164" s="137"/>
      <c r="AA164" s="137"/>
      <c r="AB164" s="137"/>
      <c r="AC164" s="137"/>
      <c r="AD164" s="137"/>
      <c r="AE164" s="137"/>
      <c r="AF164" s="137"/>
      <c r="AG164" s="137"/>
      <c r="AH164" s="137"/>
      <c r="AI164" s="137"/>
      <c r="AJ164" s="137"/>
      <c r="AK164" s="137"/>
      <c r="AL164" s="137"/>
      <c r="AM164" s="137"/>
      <c r="AN164" s="137"/>
      <c r="AO164" s="137"/>
      <c r="AP164" s="137"/>
      <c r="AQ164" s="137"/>
      <c r="AR164" s="137"/>
      <c r="AS164" s="137"/>
      <c r="AT164" s="140"/>
      <c r="AU164" s="140"/>
      <c r="AV164" s="140"/>
      <c r="AW164" s="140"/>
      <c r="AX164" s="137"/>
      <c r="AY164" s="137"/>
      <c r="AZ164" s="137"/>
    </row>
    <row r="165" spans="2:52" ht="12.75">
      <c r="B165" s="193"/>
      <c r="C165" s="135"/>
      <c r="D165" s="137"/>
      <c r="E165" s="137"/>
      <c r="F165" s="137"/>
      <c r="G165" s="137"/>
      <c r="H165" s="137"/>
      <c r="I165" s="137"/>
      <c r="J165" s="140"/>
      <c r="K165" s="140"/>
      <c r="L165" s="140"/>
      <c r="M165" s="140"/>
      <c r="N165" s="140"/>
      <c r="O165" s="140"/>
      <c r="P165" s="140"/>
      <c r="Q165" s="140"/>
      <c r="R165" s="140"/>
      <c r="S165" s="222"/>
      <c r="T165" s="137"/>
      <c r="U165" s="137"/>
      <c r="V165" s="137"/>
      <c r="W165" s="137"/>
      <c r="X165" s="137"/>
      <c r="Y165" s="137"/>
      <c r="Z165" s="137"/>
      <c r="AA165" s="137"/>
      <c r="AB165" s="137"/>
      <c r="AC165" s="137"/>
      <c r="AD165" s="137"/>
      <c r="AE165" s="137"/>
      <c r="AF165" s="137"/>
      <c r="AG165" s="137"/>
      <c r="AH165" s="137"/>
      <c r="AI165" s="137"/>
      <c r="AJ165" s="137"/>
      <c r="AK165" s="137"/>
      <c r="AL165" s="137"/>
      <c r="AM165" s="137"/>
      <c r="AN165" s="137"/>
      <c r="AO165" s="137"/>
      <c r="AP165" s="137"/>
      <c r="AQ165" s="137"/>
      <c r="AR165" s="137"/>
      <c r="AS165" s="137"/>
      <c r="AT165" s="140"/>
      <c r="AU165" s="140"/>
      <c r="AV165" s="140"/>
      <c r="AW165" s="140"/>
      <c r="AX165" s="137"/>
      <c r="AY165" s="137"/>
      <c r="AZ165" s="137"/>
    </row>
    <row r="166" spans="2:52" ht="12.75">
      <c r="B166" s="193"/>
      <c r="C166" s="135"/>
      <c r="D166" s="137"/>
      <c r="E166" s="137"/>
      <c r="F166" s="137"/>
      <c r="G166" s="137"/>
      <c r="H166" s="137"/>
      <c r="I166" s="137"/>
      <c r="J166" s="140"/>
      <c r="K166" s="140"/>
      <c r="L166" s="140"/>
      <c r="M166" s="140"/>
      <c r="N166" s="140"/>
      <c r="O166" s="140"/>
      <c r="P166" s="140"/>
      <c r="Q166" s="140"/>
      <c r="R166" s="140"/>
      <c r="S166" s="222"/>
      <c r="T166" s="137"/>
      <c r="U166" s="137"/>
      <c r="V166" s="137"/>
      <c r="W166" s="137"/>
      <c r="X166" s="137"/>
      <c r="Y166" s="137"/>
      <c r="Z166" s="137"/>
      <c r="AA166" s="137"/>
      <c r="AB166" s="137"/>
      <c r="AC166" s="137"/>
      <c r="AD166" s="137"/>
      <c r="AE166" s="137"/>
      <c r="AF166" s="137"/>
      <c r="AG166" s="137"/>
      <c r="AH166" s="137"/>
      <c r="AI166" s="137"/>
      <c r="AJ166" s="137"/>
      <c r="AK166" s="137"/>
      <c r="AL166" s="137"/>
      <c r="AM166" s="137"/>
      <c r="AN166" s="137"/>
      <c r="AO166" s="137"/>
      <c r="AP166" s="137"/>
      <c r="AQ166" s="137"/>
      <c r="AR166" s="137"/>
      <c r="AS166" s="137"/>
      <c r="AT166" s="140"/>
      <c r="AU166" s="140"/>
      <c r="AV166" s="140"/>
      <c r="AW166" s="140"/>
      <c r="AX166" s="137"/>
      <c r="AY166" s="137"/>
      <c r="AZ166" s="137"/>
    </row>
    <row r="167" spans="2:52" ht="12.75">
      <c r="B167" s="193"/>
      <c r="C167" s="135"/>
      <c r="D167" s="137"/>
      <c r="E167" s="137"/>
      <c r="F167" s="137"/>
      <c r="G167" s="137"/>
      <c r="H167" s="137"/>
      <c r="I167" s="137"/>
      <c r="J167" s="140"/>
      <c r="K167" s="140"/>
      <c r="L167" s="140"/>
      <c r="M167" s="140"/>
      <c r="N167" s="140"/>
      <c r="O167" s="140"/>
      <c r="P167" s="140"/>
      <c r="Q167" s="140"/>
      <c r="R167" s="140"/>
      <c r="S167" s="222"/>
      <c r="T167" s="137"/>
      <c r="U167" s="137"/>
      <c r="V167" s="137"/>
      <c r="W167" s="137"/>
      <c r="X167" s="137"/>
      <c r="Y167" s="137"/>
      <c r="Z167" s="137"/>
      <c r="AA167" s="137"/>
      <c r="AB167" s="137"/>
      <c r="AC167" s="137"/>
      <c r="AD167" s="137"/>
      <c r="AE167" s="137"/>
      <c r="AF167" s="137"/>
      <c r="AG167" s="137"/>
      <c r="AH167" s="137"/>
      <c r="AI167" s="137"/>
      <c r="AJ167" s="137"/>
      <c r="AK167" s="137"/>
      <c r="AL167" s="137"/>
      <c r="AM167" s="137"/>
      <c r="AN167" s="137"/>
      <c r="AO167" s="137"/>
      <c r="AP167" s="137"/>
      <c r="AQ167" s="137"/>
      <c r="AR167" s="137"/>
      <c r="AS167" s="137"/>
      <c r="AT167" s="140"/>
      <c r="AU167" s="140"/>
      <c r="AV167" s="140"/>
      <c r="AW167" s="140"/>
      <c r="AX167" s="137"/>
      <c r="AY167" s="137"/>
      <c r="AZ167" s="137"/>
    </row>
    <row r="168" spans="2:52" ht="12.75">
      <c r="B168" s="193"/>
      <c r="C168" s="135"/>
      <c r="D168" s="137"/>
      <c r="E168" s="137"/>
      <c r="F168" s="137"/>
      <c r="G168" s="137"/>
      <c r="H168" s="137"/>
      <c r="I168" s="137"/>
      <c r="J168" s="140"/>
      <c r="K168" s="140"/>
      <c r="L168" s="140"/>
      <c r="M168" s="140"/>
      <c r="N168" s="140"/>
      <c r="O168" s="140"/>
      <c r="P168" s="140"/>
      <c r="Q168" s="140"/>
      <c r="R168" s="140"/>
      <c r="S168" s="222"/>
      <c r="T168" s="137"/>
      <c r="U168" s="137"/>
      <c r="V168" s="137"/>
      <c r="W168" s="137"/>
      <c r="X168" s="137"/>
      <c r="Y168" s="137"/>
      <c r="Z168" s="137"/>
      <c r="AA168" s="137"/>
      <c r="AB168" s="137"/>
      <c r="AC168" s="137"/>
      <c r="AD168" s="137"/>
      <c r="AE168" s="137"/>
      <c r="AF168" s="137"/>
      <c r="AG168" s="137"/>
      <c r="AH168" s="137"/>
      <c r="AI168" s="137"/>
      <c r="AJ168" s="137"/>
      <c r="AK168" s="137"/>
      <c r="AL168" s="137"/>
      <c r="AM168" s="137"/>
      <c r="AN168" s="137"/>
      <c r="AO168" s="137"/>
      <c r="AP168" s="137"/>
      <c r="AQ168" s="137"/>
      <c r="AR168" s="137"/>
      <c r="AS168" s="137"/>
      <c r="AT168" s="140"/>
      <c r="AU168" s="140"/>
      <c r="AV168" s="140"/>
      <c r="AW168" s="140"/>
      <c r="AX168" s="137"/>
      <c r="AY168" s="137"/>
      <c r="AZ168" s="137"/>
    </row>
    <row r="169" spans="2:52" ht="12.75">
      <c r="B169" s="193"/>
      <c r="C169" s="135"/>
      <c r="D169" s="137"/>
      <c r="E169" s="137"/>
      <c r="F169" s="137"/>
      <c r="G169" s="137"/>
      <c r="H169" s="137"/>
      <c r="I169" s="137"/>
      <c r="J169" s="140"/>
      <c r="K169" s="140"/>
      <c r="L169" s="140"/>
      <c r="M169" s="140"/>
      <c r="N169" s="140"/>
      <c r="O169" s="140"/>
      <c r="P169" s="140"/>
      <c r="Q169" s="140"/>
      <c r="R169" s="140"/>
      <c r="S169" s="222"/>
      <c r="T169" s="137"/>
      <c r="U169" s="137"/>
      <c r="V169" s="137"/>
      <c r="W169" s="137"/>
      <c r="X169" s="137"/>
      <c r="Y169" s="137"/>
      <c r="Z169" s="137"/>
      <c r="AA169" s="137"/>
      <c r="AB169" s="137"/>
      <c r="AC169" s="137"/>
      <c r="AD169" s="137"/>
      <c r="AE169" s="137"/>
      <c r="AF169" s="137"/>
      <c r="AG169" s="137"/>
      <c r="AH169" s="137"/>
      <c r="AI169" s="137"/>
      <c r="AJ169" s="137"/>
      <c r="AK169" s="137"/>
      <c r="AL169" s="137"/>
      <c r="AM169" s="137"/>
      <c r="AN169" s="137"/>
      <c r="AO169" s="137"/>
      <c r="AP169" s="137"/>
      <c r="AQ169" s="137"/>
      <c r="AR169" s="137"/>
      <c r="AS169" s="137"/>
      <c r="AT169" s="140"/>
      <c r="AU169" s="140"/>
      <c r="AV169" s="140"/>
      <c r="AW169" s="140"/>
      <c r="AX169" s="137"/>
      <c r="AY169" s="137"/>
      <c r="AZ169" s="137"/>
    </row>
    <row r="170" spans="2:52" ht="12.75">
      <c r="B170" s="193"/>
      <c r="C170" s="135"/>
      <c r="D170" s="137"/>
      <c r="E170" s="137"/>
      <c r="F170" s="137"/>
      <c r="G170" s="137"/>
      <c r="H170" s="137"/>
      <c r="I170" s="137"/>
      <c r="J170" s="140"/>
      <c r="K170" s="140"/>
      <c r="L170" s="140"/>
      <c r="M170" s="140"/>
      <c r="N170" s="140"/>
      <c r="O170" s="140"/>
      <c r="P170" s="140"/>
      <c r="Q170" s="140"/>
      <c r="R170" s="140"/>
      <c r="S170" s="222"/>
      <c r="T170" s="137"/>
      <c r="U170" s="137"/>
      <c r="V170" s="137"/>
      <c r="W170" s="137"/>
      <c r="X170" s="137"/>
      <c r="Y170" s="137"/>
      <c r="Z170" s="137"/>
      <c r="AA170" s="137"/>
      <c r="AB170" s="137"/>
      <c r="AC170" s="137"/>
      <c r="AD170" s="137"/>
      <c r="AE170" s="137"/>
      <c r="AF170" s="137"/>
      <c r="AG170" s="137"/>
      <c r="AH170" s="137"/>
      <c r="AI170" s="137"/>
      <c r="AJ170" s="137"/>
      <c r="AK170" s="137"/>
      <c r="AL170" s="137"/>
      <c r="AM170" s="137"/>
      <c r="AN170" s="137"/>
      <c r="AO170" s="137"/>
      <c r="AP170" s="137"/>
      <c r="AQ170" s="137"/>
      <c r="AR170" s="137"/>
      <c r="AS170" s="137"/>
      <c r="AT170" s="140"/>
      <c r="AU170" s="140"/>
      <c r="AV170" s="140"/>
      <c r="AW170" s="140"/>
      <c r="AX170" s="137"/>
      <c r="AY170" s="137"/>
      <c r="AZ170" s="137"/>
    </row>
  </sheetData>
  <sheetProtection/>
  <mergeCells count="2">
    <mergeCell ref="AY3:AZ3"/>
    <mergeCell ref="AU2:AV3"/>
  </mergeCells>
  <printOptions/>
  <pageMargins left="0.7480314960629921" right="0.7480314960629921" top="0.984251968503937" bottom="0.984251968503937" header="0.5118110236220472" footer="0.5118110236220472"/>
  <pageSetup horizontalDpi="300" verticalDpi="300" orientation="landscape" paperSize="9" r:id="rId1"/>
</worksheet>
</file>

<file path=xl/worksheets/sheet2.xml><?xml version="1.0" encoding="utf-8"?>
<worksheet xmlns="http://schemas.openxmlformats.org/spreadsheetml/2006/main" xmlns:r="http://schemas.openxmlformats.org/officeDocument/2006/relationships">
  <sheetPr codeName="Sheet4">
    <pageSetUpPr fitToPage="1"/>
  </sheetPr>
  <dimension ref="B10:N40"/>
  <sheetViews>
    <sheetView tabSelected="1" zoomScalePageLayoutView="0" workbookViewId="0" topLeftCell="A1">
      <selection activeCell="S28" sqref="S28"/>
    </sheetView>
  </sheetViews>
  <sheetFormatPr defaultColWidth="8.8515625" defaultRowHeight="12.75"/>
  <cols>
    <col min="1" max="1" width="3.8515625" style="356" customWidth="1"/>
    <col min="2" max="3" width="8.8515625" style="356" customWidth="1"/>
    <col min="4" max="4" width="11.57421875" style="356" customWidth="1"/>
    <col min="5" max="5" width="14.57421875" style="356" customWidth="1"/>
    <col min="6" max="16384" width="8.8515625" style="356" customWidth="1"/>
  </cols>
  <sheetData>
    <row r="10" spans="2:14" ht="18">
      <c r="B10" s="371" t="s">
        <v>221</v>
      </c>
      <c r="C10" s="372"/>
      <c r="D10" s="372"/>
      <c r="E10" s="372"/>
      <c r="F10" s="372"/>
      <c r="G10" s="372"/>
      <c r="H10" s="372"/>
      <c r="I10" s="372"/>
      <c r="J10" s="372"/>
      <c r="K10" s="372"/>
      <c r="L10" s="372"/>
      <c r="M10" s="372"/>
      <c r="N10" s="372"/>
    </row>
    <row r="11" spans="2:14" ht="15">
      <c r="B11" s="372"/>
      <c r="C11" s="372"/>
      <c r="D11" s="372"/>
      <c r="E11" s="372"/>
      <c r="F11" s="372"/>
      <c r="G11" s="372"/>
      <c r="H11" s="372"/>
      <c r="I11" s="372"/>
      <c r="J11" s="372"/>
      <c r="K11" s="372"/>
      <c r="L11" s="372"/>
      <c r="M11" s="372"/>
      <c r="N11" s="372"/>
    </row>
    <row r="12" spans="2:14" ht="15.75">
      <c r="B12" s="372" t="s">
        <v>190</v>
      </c>
      <c r="C12" s="373"/>
      <c r="D12" s="373"/>
      <c r="E12" s="420">
        <v>42915</v>
      </c>
      <c r="F12" s="372"/>
      <c r="G12" s="372"/>
      <c r="H12" s="372"/>
      <c r="I12" s="372"/>
      <c r="J12" s="372"/>
      <c r="K12" s="372"/>
      <c r="L12" s="372"/>
      <c r="M12" s="372"/>
      <c r="N12" s="372"/>
    </row>
    <row r="13" spans="2:14" ht="15.75">
      <c r="B13" s="372" t="s">
        <v>191</v>
      </c>
      <c r="C13" s="373"/>
      <c r="D13" s="373"/>
      <c r="E13" s="372" t="s">
        <v>262</v>
      </c>
      <c r="F13" s="372"/>
      <c r="G13" s="372"/>
      <c r="H13" s="372"/>
      <c r="I13" s="372"/>
      <c r="J13" s="372"/>
      <c r="K13" s="372"/>
      <c r="L13" s="372"/>
      <c r="M13" s="372"/>
      <c r="N13" s="372"/>
    </row>
    <row r="14" spans="2:14" ht="15.75">
      <c r="B14" s="372" t="s">
        <v>192</v>
      </c>
      <c r="C14" s="373"/>
      <c r="D14" s="373"/>
      <c r="E14" s="420">
        <v>43006</v>
      </c>
      <c r="F14" s="372"/>
      <c r="G14" s="372"/>
      <c r="H14" s="372"/>
      <c r="I14" s="372"/>
      <c r="J14" s="372"/>
      <c r="K14" s="372"/>
      <c r="L14" s="372"/>
      <c r="M14" s="372"/>
      <c r="N14" s="372"/>
    </row>
    <row r="15" spans="2:14" ht="15.75">
      <c r="B15" s="373"/>
      <c r="C15" s="373"/>
      <c r="D15" s="373"/>
      <c r="E15" s="373"/>
      <c r="F15" s="372"/>
      <c r="G15" s="372"/>
      <c r="H15" s="372"/>
      <c r="I15" s="372"/>
      <c r="J15" s="372"/>
      <c r="K15" s="372"/>
      <c r="L15" s="372"/>
      <c r="M15" s="372"/>
      <c r="N15" s="372"/>
    </row>
    <row r="16" spans="2:14" ht="15.75">
      <c r="B16" s="374" t="s">
        <v>193</v>
      </c>
      <c r="C16" s="373"/>
      <c r="D16" s="373"/>
      <c r="E16" s="379"/>
      <c r="F16" s="372"/>
      <c r="G16" s="372"/>
      <c r="H16" s="372"/>
      <c r="I16" s="372"/>
      <c r="J16" s="372"/>
      <c r="K16" s="372"/>
      <c r="L16" s="372"/>
      <c r="M16" s="372"/>
      <c r="N16" s="372"/>
    </row>
    <row r="17" spans="2:14" ht="15">
      <c r="B17" s="372" t="s">
        <v>194</v>
      </c>
      <c r="C17" s="372"/>
      <c r="D17" s="372"/>
      <c r="E17" s="379" t="s">
        <v>195</v>
      </c>
      <c r="F17" s="372"/>
      <c r="G17" s="372"/>
      <c r="H17" s="372"/>
      <c r="I17" s="372"/>
      <c r="J17" s="372"/>
      <c r="K17" s="372"/>
      <c r="L17" s="372"/>
      <c r="M17" s="372"/>
      <c r="N17" s="372"/>
    </row>
    <row r="18" spans="2:14" ht="15">
      <c r="B18" s="372" t="s">
        <v>196</v>
      </c>
      <c r="C18" s="372"/>
      <c r="D18" s="372"/>
      <c r="E18" s="379" t="s">
        <v>225</v>
      </c>
      <c r="F18" s="372"/>
      <c r="G18" s="372"/>
      <c r="H18" s="372"/>
      <c r="I18" s="372"/>
      <c r="J18" s="372"/>
      <c r="K18" s="372"/>
      <c r="L18" s="372"/>
      <c r="M18" s="372"/>
      <c r="N18" s="372"/>
    </row>
    <row r="19" spans="2:14" ht="15">
      <c r="B19" s="372" t="s">
        <v>197</v>
      </c>
      <c r="C19" s="372"/>
      <c r="D19" s="372"/>
      <c r="E19" s="379" t="s">
        <v>198</v>
      </c>
      <c r="F19" s="372"/>
      <c r="G19" s="372"/>
      <c r="H19" s="372"/>
      <c r="I19" s="372"/>
      <c r="J19" s="372"/>
      <c r="K19" s="372"/>
      <c r="L19" s="372"/>
      <c r="M19" s="372"/>
      <c r="N19" s="372"/>
    </row>
    <row r="20" spans="2:14" ht="15">
      <c r="B20" s="372" t="s">
        <v>218</v>
      </c>
      <c r="C20" s="372"/>
      <c r="D20" s="372"/>
      <c r="E20" s="379" t="s">
        <v>219</v>
      </c>
      <c r="F20" s="372"/>
      <c r="G20" s="372"/>
      <c r="H20" s="372"/>
      <c r="I20" s="372"/>
      <c r="J20" s="372"/>
      <c r="K20" s="372"/>
      <c r="L20" s="372"/>
      <c r="M20" s="372"/>
      <c r="N20" s="372"/>
    </row>
    <row r="21" spans="2:14" ht="15">
      <c r="B21" s="372" t="s">
        <v>199</v>
      </c>
      <c r="C21" s="372"/>
      <c r="D21" s="372"/>
      <c r="E21" s="379" t="s">
        <v>200</v>
      </c>
      <c r="F21" s="372"/>
      <c r="G21" s="372"/>
      <c r="H21" s="372"/>
      <c r="I21" s="372"/>
      <c r="J21" s="372"/>
      <c r="K21" s="372"/>
      <c r="L21" s="372"/>
      <c r="M21" s="372"/>
      <c r="N21" s="372"/>
    </row>
    <row r="22" spans="2:14" ht="15">
      <c r="B22" s="372" t="s">
        <v>201</v>
      </c>
      <c r="C22" s="372"/>
      <c r="D22" s="372"/>
      <c r="E22" s="379" t="s">
        <v>217</v>
      </c>
      <c r="F22" s="372"/>
      <c r="G22" s="372"/>
      <c r="H22" s="372"/>
      <c r="I22" s="372"/>
      <c r="J22" s="372"/>
      <c r="K22" s="372"/>
      <c r="L22" s="372"/>
      <c r="M22" s="372"/>
      <c r="N22" s="372"/>
    </row>
    <row r="23" spans="2:14" ht="15">
      <c r="B23" s="372"/>
      <c r="C23" s="372"/>
      <c r="D23" s="372"/>
      <c r="E23" s="372"/>
      <c r="F23" s="372"/>
      <c r="G23" s="372"/>
      <c r="H23" s="372"/>
      <c r="I23" s="372"/>
      <c r="J23" s="372"/>
      <c r="K23" s="372"/>
      <c r="L23" s="372"/>
      <c r="M23" s="372"/>
      <c r="N23" s="372"/>
    </row>
    <row r="24" spans="2:14" ht="15">
      <c r="B24" s="374" t="s">
        <v>202</v>
      </c>
      <c r="C24" s="372"/>
      <c r="D24" s="372"/>
      <c r="E24" s="372"/>
      <c r="F24" s="372"/>
      <c r="G24" s="372"/>
      <c r="H24" s="372"/>
      <c r="I24" s="372"/>
      <c r="J24" s="372"/>
      <c r="K24" s="372"/>
      <c r="L24" s="372"/>
      <c r="M24" s="372"/>
      <c r="N24" s="372"/>
    </row>
    <row r="25" spans="2:14" ht="15">
      <c r="B25" s="372" t="s">
        <v>222</v>
      </c>
      <c r="C25" s="372"/>
      <c r="D25" s="372"/>
      <c r="E25" s="372"/>
      <c r="F25" s="372"/>
      <c r="G25" s="372"/>
      <c r="H25" s="372"/>
      <c r="I25" s="372"/>
      <c r="J25" s="372"/>
      <c r="K25" s="372"/>
      <c r="L25" s="372"/>
      <c r="M25" s="372"/>
      <c r="N25" s="372"/>
    </row>
    <row r="26" spans="2:14" ht="15">
      <c r="B26" s="372" t="s">
        <v>223</v>
      </c>
      <c r="C26" s="372"/>
      <c r="D26" s="372"/>
      <c r="E26" s="372"/>
      <c r="F26" s="372"/>
      <c r="G26" s="372"/>
      <c r="H26" s="372"/>
      <c r="I26" s="372"/>
      <c r="J26" s="372"/>
      <c r="K26" s="372"/>
      <c r="L26" s="372"/>
      <c r="M26" s="372"/>
      <c r="N26" s="372"/>
    </row>
    <row r="27" spans="2:14" ht="15">
      <c r="B27" s="372" t="s">
        <v>224</v>
      </c>
      <c r="C27" s="372"/>
      <c r="D27" s="372"/>
      <c r="E27" s="372"/>
      <c r="F27" s="372"/>
      <c r="G27" s="372"/>
      <c r="H27" s="372"/>
      <c r="I27" s="372"/>
      <c r="J27" s="372"/>
      <c r="K27" s="372"/>
      <c r="L27" s="372"/>
      <c r="M27" s="372"/>
      <c r="N27" s="372"/>
    </row>
    <row r="28" spans="2:14" ht="15">
      <c r="B28" s="372"/>
      <c r="C28" s="372"/>
      <c r="D28" s="372"/>
      <c r="E28" s="372"/>
      <c r="F28" s="372"/>
      <c r="G28" s="372"/>
      <c r="H28" s="372"/>
      <c r="I28" s="372"/>
      <c r="J28" s="372"/>
      <c r="K28" s="372"/>
      <c r="L28" s="372"/>
      <c r="M28" s="372"/>
      <c r="N28" s="372"/>
    </row>
    <row r="29" spans="2:14" ht="15">
      <c r="B29" s="374" t="s">
        <v>203</v>
      </c>
      <c r="C29" s="372"/>
      <c r="D29" s="372"/>
      <c r="E29" s="372"/>
      <c r="F29" s="372"/>
      <c r="G29" s="372"/>
      <c r="H29" s="372"/>
      <c r="I29" s="372"/>
      <c r="J29" s="372"/>
      <c r="K29" s="372"/>
      <c r="L29" s="372"/>
      <c r="M29" s="372"/>
      <c r="N29" s="372"/>
    </row>
    <row r="30" spans="2:14" ht="15">
      <c r="B30" s="372" t="s">
        <v>204</v>
      </c>
      <c r="C30" s="372"/>
      <c r="D30" s="372"/>
      <c r="E30" s="379" t="s">
        <v>205</v>
      </c>
      <c r="F30" s="372"/>
      <c r="G30" s="372"/>
      <c r="H30" s="372"/>
      <c r="I30" s="372"/>
      <c r="J30" s="372"/>
      <c r="K30" s="372"/>
      <c r="L30" s="372"/>
      <c r="M30" s="372"/>
      <c r="N30" s="372"/>
    </row>
    <row r="31" spans="2:14" ht="15">
      <c r="B31" s="372" t="s">
        <v>206</v>
      </c>
      <c r="C31" s="372"/>
      <c r="D31" s="372"/>
      <c r="E31" s="379" t="s">
        <v>220</v>
      </c>
      <c r="F31" s="372"/>
      <c r="G31" s="372"/>
      <c r="H31" s="372"/>
      <c r="I31" s="372"/>
      <c r="J31" s="372"/>
      <c r="K31" s="372"/>
      <c r="L31" s="372"/>
      <c r="M31" s="372"/>
      <c r="N31" s="372"/>
    </row>
    <row r="32" spans="2:14" ht="15">
      <c r="B32" s="372" t="s">
        <v>207</v>
      </c>
      <c r="C32" s="372"/>
      <c r="D32" s="372"/>
      <c r="E32" s="379" t="s">
        <v>208</v>
      </c>
      <c r="F32" s="372"/>
      <c r="G32" s="372"/>
      <c r="H32" s="372"/>
      <c r="I32" s="372"/>
      <c r="J32" s="372"/>
      <c r="K32" s="372"/>
      <c r="L32" s="372"/>
      <c r="M32" s="372"/>
      <c r="N32" s="372"/>
    </row>
    <row r="33" spans="2:14" ht="15">
      <c r="B33" s="372" t="s">
        <v>209</v>
      </c>
      <c r="C33" s="372"/>
      <c r="D33" s="372"/>
      <c r="E33" s="379" t="s">
        <v>210</v>
      </c>
      <c r="F33" s="372"/>
      <c r="G33" s="372"/>
      <c r="H33" s="372"/>
      <c r="I33" s="372"/>
      <c r="J33" s="372"/>
      <c r="K33" s="372"/>
      <c r="L33" s="372"/>
      <c r="M33" s="372"/>
      <c r="N33" s="372"/>
    </row>
    <row r="34" spans="2:14" ht="15">
      <c r="B34" s="372" t="s">
        <v>211</v>
      </c>
      <c r="C34" s="372"/>
      <c r="D34" s="372"/>
      <c r="E34" s="375" t="s">
        <v>212</v>
      </c>
      <c r="F34" s="372"/>
      <c r="G34" s="372"/>
      <c r="H34" s="372"/>
      <c r="I34" s="372"/>
      <c r="J34" s="372"/>
      <c r="K34" s="372"/>
      <c r="L34" s="372"/>
      <c r="M34" s="372"/>
      <c r="N34" s="372"/>
    </row>
    <row r="35" spans="2:14" ht="15">
      <c r="B35" s="372"/>
      <c r="C35" s="372"/>
      <c r="D35" s="372"/>
      <c r="E35" s="375"/>
      <c r="F35" s="372"/>
      <c r="G35" s="372"/>
      <c r="H35" s="372"/>
      <c r="I35" s="372"/>
      <c r="J35" s="372"/>
      <c r="K35" s="372"/>
      <c r="L35" s="372"/>
      <c r="M35" s="372"/>
      <c r="N35" s="372"/>
    </row>
    <row r="36" spans="2:14" ht="15">
      <c r="B36" s="372"/>
      <c r="C36" s="372"/>
      <c r="D36" s="372"/>
      <c r="E36" s="372"/>
      <c r="F36" s="372"/>
      <c r="G36" s="372"/>
      <c r="H36" s="372"/>
      <c r="I36" s="372"/>
      <c r="J36" s="372"/>
      <c r="K36" s="372"/>
      <c r="L36" s="372"/>
      <c r="M36" s="372"/>
      <c r="N36" s="372"/>
    </row>
    <row r="37" spans="2:14" ht="15">
      <c r="B37" s="377" t="s">
        <v>213</v>
      </c>
      <c r="C37" s="372"/>
      <c r="D37" s="372"/>
      <c r="E37" s="372"/>
      <c r="F37" s="372"/>
      <c r="G37" s="372"/>
      <c r="H37" s="372"/>
      <c r="I37" s="372"/>
      <c r="J37" s="372"/>
      <c r="K37" s="372"/>
      <c r="L37" s="372"/>
      <c r="M37" s="372"/>
      <c r="N37" s="372"/>
    </row>
    <row r="38" spans="2:14" ht="15">
      <c r="B38" s="372"/>
      <c r="C38" s="372"/>
      <c r="D38" s="372"/>
      <c r="E38" s="372" t="s">
        <v>245</v>
      </c>
      <c r="F38" s="372"/>
      <c r="G38" s="372"/>
      <c r="H38" s="372"/>
      <c r="I38" s="372" t="s">
        <v>214</v>
      </c>
      <c r="J38" s="372"/>
      <c r="K38" s="372"/>
      <c r="L38" s="378" t="s">
        <v>215</v>
      </c>
      <c r="M38" s="376" t="s">
        <v>244</v>
      </c>
      <c r="N38" s="372"/>
    </row>
    <row r="39" spans="2:14" ht="15">
      <c r="B39" s="372"/>
      <c r="C39" s="372"/>
      <c r="D39" s="372"/>
      <c r="E39" s="372" t="s">
        <v>241</v>
      </c>
      <c r="F39" s="372"/>
      <c r="G39" s="372"/>
      <c r="H39" s="372"/>
      <c r="I39" s="372" t="s">
        <v>242</v>
      </c>
      <c r="J39" s="372"/>
      <c r="K39" s="372"/>
      <c r="L39" s="378" t="s">
        <v>216</v>
      </c>
      <c r="M39" s="376" t="s">
        <v>243</v>
      </c>
      <c r="N39" s="372"/>
    </row>
    <row r="40" spans="2:14" ht="15">
      <c r="B40" s="372"/>
      <c r="C40" s="372"/>
      <c r="D40" s="372"/>
      <c r="E40" s="372"/>
      <c r="F40" s="372"/>
      <c r="G40" s="372"/>
      <c r="H40" s="372"/>
      <c r="I40" s="372"/>
      <c r="J40" s="372"/>
      <c r="K40" s="372"/>
      <c r="L40" s="372"/>
      <c r="M40" s="372"/>
      <c r="N40" s="372"/>
    </row>
  </sheetData>
  <sheetProtection/>
  <hyperlinks>
    <hyperlink ref="E17" location="Highlights!A1" display="Highlights page - with commentary on recent price movements"/>
    <hyperlink ref="E18" location="'Main Table Q4'!A1" display="Table 3.1.1: Quarterly prices of fuels purchased by manufacturing industry in GB"/>
    <hyperlink ref="E21" location="Methodology!A1" display="Methodology notes"/>
    <hyperlink ref="E22" location="Quarter!A1" display="Quarterly data from 1989"/>
    <hyperlink ref="E19" location="'Chart 3.1.1'!A1" display="Charts - showing price trends"/>
    <hyperlink ref="E30" r:id="rId1" display="Quarterly Energy Prices"/>
    <hyperlink ref="E31" r:id="rId2" display="prices of fuels purchased by manufacturing industry"/>
    <hyperlink ref="E32" r:id="rId3" display="industrial price statistics data sources and methodologies"/>
    <hyperlink ref="M39" r:id="rId4" display="jo.marvin@decc.gsi.gov.uk"/>
    <hyperlink ref="E33" r:id="rId5" display="Energy statistics revisions policy"/>
    <hyperlink ref="E34" r:id="rId6" display="Digest of United Kingdom Energy Statistics (DUKES): glossary and acronyms"/>
    <hyperlink ref="M38" r:id="rId7" display="mailto:pressoffice@decc.gsi.gov.uk"/>
    <hyperlink ref="E20" location="Notes!A1" display="Background notes to table"/>
  </hyperlinks>
  <printOptions/>
  <pageMargins left="0.7086614173228347" right="0.7086614173228347" top="0.7480314960629921" bottom="0.7480314960629921" header="0.31496062992125984" footer="0.31496062992125984"/>
  <pageSetup fitToHeight="1" fitToWidth="1" horizontalDpi="600" verticalDpi="600" orientation="portrait" paperSize="9" scale="67" r:id="rId9"/>
  <drawing r:id="rId8"/>
</worksheet>
</file>

<file path=xl/worksheets/sheet3.xml><?xml version="1.0" encoding="utf-8"?>
<worksheet xmlns="http://schemas.openxmlformats.org/spreadsheetml/2006/main" xmlns:r="http://schemas.openxmlformats.org/officeDocument/2006/relationships">
  <sheetPr codeName="Sheet1"/>
  <dimension ref="A1:M16"/>
  <sheetViews>
    <sheetView zoomScalePageLayoutView="0" workbookViewId="0" topLeftCell="A1">
      <selection activeCell="A34" sqref="A34"/>
    </sheetView>
  </sheetViews>
  <sheetFormatPr defaultColWidth="9.140625" defaultRowHeight="12.75"/>
  <cols>
    <col min="1" max="1" width="89.57421875" style="25" customWidth="1"/>
    <col min="2" max="16384" width="9.140625" style="25" customWidth="1"/>
  </cols>
  <sheetData>
    <row r="1" spans="1:13" s="27" customFormat="1" ht="18">
      <c r="A1" s="55" t="s">
        <v>132</v>
      </c>
      <c r="B1" s="26"/>
      <c r="C1" s="26"/>
      <c r="D1" s="26"/>
      <c r="E1" s="26"/>
      <c r="F1" s="26"/>
      <c r="G1" s="26"/>
      <c r="H1" s="26"/>
      <c r="I1" s="26"/>
      <c r="J1" s="26"/>
      <c r="K1" s="26"/>
      <c r="L1" s="26"/>
      <c r="M1" s="26"/>
    </row>
    <row r="2" ht="15.75">
      <c r="A2" s="28"/>
    </row>
    <row r="3" ht="27.75" customHeight="1">
      <c r="A3" s="417" t="s">
        <v>258</v>
      </c>
    </row>
    <row r="4" ht="12.75">
      <c r="A4" s="262"/>
    </row>
    <row r="5" ht="27.75" customHeight="1">
      <c r="A5" s="417" t="s">
        <v>263</v>
      </c>
    </row>
    <row r="6" ht="12.75">
      <c r="A6" s="262"/>
    </row>
    <row r="7" ht="28.5">
      <c r="A7" s="417" t="s">
        <v>259</v>
      </c>
    </row>
    <row r="8" ht="12.75">
      <c r="A8" s="262"/>
    </row>
    <row r="9" ht="27.75" customHeight="1">
      <c r="A9" s="417" t="s">
        <v>260</v>
      </c>
    </row>
    <row r="10" ht="12.75">
      <c r="A10" s="262"/>
    </row>
    <row r="11" ht="12.75">
      <c r="A11" s="262"/>
    </row>
    <row r="12" ht="12.75">
      <c r="A12" s="380" t="s">
        <v>261</v>
      </c>
    </row>
    <row r="13" ht="12.75">
      <c r="A13" s="262"/>
    </row>
    <row r="15" ht="13.5" customHeight="1"/>
    <row r="16" ht="12.75">
      <c r="A16" s="357" t="s">
        <v>189</v>
      </c>
    </row>
  </sheetData>
  <sheetProtection/>
  <hyperlinks>
    <hyperlink ref="A16" location="Contents!A1" display="Return to Contents Page"/>
  </hyperlinks>
  <printOptions/>
  <pageMargins left="0.5511811023622047" right="0.35433070866141736" top="0.984251968503937" bottom="0.984251968503937"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Sheet2"/>
  <dimension ref="A1:R87"/>
  <sheetViews>
    <sheetView workbookViewId="0" topLeftCell="A1">
      <pane xSplit="6" ySplit="6" topLeftCell="G7" activePane="bottomRight" state="frozen"/>
      <selection pane="topLeft" activeCell="A1" sqref="A1"/>
      <selection pane="topRight" activeCell="G1" sqref="G1"/>
      <selection pane="bottomLeft" activeCell="A7" sqref="A7"/>
      <selection pane="bottomRight" activeCell="P9" sqref="P9"/>
    </sheetView>
  </sheetViews>
  <sheetFormatPr defaultColWidth="9.140625" defaultRowHeight="12.75"/>
  <cols>
    <col min="1" max="1" width="5.140625" style="33" customWidth="1"/>
    <col min="2" max="2" width="10.421875" style="33" customWidth="1"/>
    <col min="3" max="3" width="11.421875" style="33" customWidth="1"/>
    <col min="4" max="4" width="0.5625" style="33" customWidth="1"/>
    <col min="5" max="5" width="1.1484375" style="33" customWidth="1"/>
    <col min="6" max="6" width="0.42578125" style="33" customWidth="1"/>
    <col min="7" max="7" width="6.140625" style="33" bestFit="1" customWidth="1"/>
    <col min="8" max="9" width="5.57421875" style="33" customWidth="1"/>
    <col min="10" max="10" width="1.421875" style="33" customWidth="1"/>
    <col min="11" max="14" width="6.00390625" style="33" customWidth="1"/>
    <col min="15" max="15" width="1.421875" style="33" customWidth="1"/>
    <col min="16" max="16" width="6.00390625" style="33" customWidth="1"/>
    <col min="17" max="17" width="7.421875" style="33" customWidth="1"/>
    <col min="18" max="16384" width="9.140625" style="46" customWidth="1"/>
  </cols>
  <sheetData>
    <row r="1" spans="1:17" ht="18" customHeight="1">
      <c r="A1" s="55" t="s">
        <v>155</v>
      </c>
      <c r="B1" s="72"/>
      <c r="C1" s="47"/>
      <c r="D1" s="47"/>
      <c r="E1" s="47"/>
      <c r="F1" s="47"/>
      <c r="G1" s="47"/>
      <c r="H1" s="47"/>
      <c r="I1" s="47"/>
      <c r="J1" s="47"/>
      <c r="K1" s="47"/>
      <c r="L1" s="47"/>
      <c r="M1" s="47"/>
      <c r="N1" s="47"/>
      <c r="O1" s="47"/>
      <c r="P1" s="46"/>
      <c r="Q1" s="46"/>
    </row>
    <row r="2" spans="1:17" ht="18" customHeight="1">
      <c r="A2" s="55" t="s">
        <v>143</v>
      </c>
      <c r="B2" s="72"/>
      <c r="C2" s="47"/>
      <c r="D2" s="47"/>
      <c r="E2" s="47"/>
      <c r="F2" s="47"/>
      <c r="G2" s="47"/>
      <c r="H2" s="47"/>
      <c r="I2" s="47"/>
      <c r="J2" s="47"/>
      <c r="K2" s="47"/>
      <c r="L2" s="47"/>
      <c r="M2" s="47"/>
      <c r="N2" s="47"/>
      <c r="O2" s="47"/>
      <c r="P2" s="46"/>
      <c r="Q2" s="46"/>
    </row>
    <row r="3" spans="1:16" s="72" customFormat="1" ht="13.5" customHeight="1" thickBot="1">
      <c r="A3" s="84"/>
      <c r="B3" s="84"/>
      <c r="C3" s="74"/>
      <c r="D3" s="74"/>
      <c r="E3" s="74"/>
      <c r="F3" s="74"/>
      <c r="G3" s="74"/>
      <c r="H3" s="74"/>
      <c r="I3" s="74"/>
      <c r="J3" s="74"/>
      <c r="K3" s="74"/>
      <c r="L3" s="74"/>
      <c r="M3" s="74"/>
      <c r="N3" s="74"/>
      <c r="O3" s="74"/>
      <c r="P3" s="252" t="s">
        <v>118</v>
      </c>
    </row>
    <row r="4" spans="1:18" s="72" customFormat="1" ht="13.5" customHeight="1" thickTop="1">
      <c r="A4" s="73"/>
      <c r="C4" s="47"/>
      <c r="D4" s="47"/>
      <c r="E4" s="47"/>
      <c r="F4" s="124"/>
      <c r="G4" s="441">
        <f ca="1">INDIRECT(Calculation!B8)</f>
        <v>2015</v>
      </c>
      <c r="H4" s="441"/>
      <c r="I4" s="441"/>
      <c r="K4" s="442">
        <f ca="1">INDIRECT(Calculation!B$13)</f>
        <v>2016</v>
      </c>
      <c r="L4" s="442"/>
      <c r="M4" s="442"/>
      <c r="N4" s="442"/>
      <c r="P4" s="254">
        <f ca="1">INDIRECT(Calculation!B$16)</f>
        <v>2017</v>
      </c>
      <c r="Q4" s="124"/>
      <c r="R4" s="124"/>
    </row>
    <row r="5" spans="1:18" ht="13.5" customHeight="1">
      <c r="A5" s="34"/>
      <c r="B5" s="48"/>
      <c r="C5" s="54" t="s">
        <v>79</v>
      </c>
      <c r="D5" s="54"/>
      <c r="E5" s="53"/>
      <c r="F5" s="127"/>
      <c r="G5" s="121" t="s">
        <v>74</v>
      </c>
      <c r="H5" s="121" t="s">
        <v>75</v>
      </c>
      <c r="I5" s="121" t="s">
        <v>76</v>
      </c>
      <c r="J5" s="122"/>
      <c r="K5" s="121" t="s">
        <v>80</v>
      </c>
      <c r="L5" s="121" t="s">
        <v>74</v>
      </c>
      <c r="M5" s="121" t="s">
        <v>75</v>
      </c>
      <c r="N5" s="121" t="s">
        <v>76</v>
      </c>
      <c r="O5" s="122"/>
      <c r="P5" s="121" t="s">
        <v>80</v>
      </c>
      <c r="Q5" s="102"/>
      <c r="R5" s="102"/>
    </row>
    <row r="6" spans="1:18" ht="13.5" customHeight="1">
      <c r="A6" s="56" t="s">
        <v>81</v>
      </c>
      <c r="B6" s="44"/>
      <c r="C6" s="45" t="s">
        <v>82</v>
      </c>
      <c r="D6" s="45"/>
      <c r="E6" s="56"/>
      <c r="F6" s="123"/>
      <c r="G6" s="120" t="s">
        <v>83</v>
      </c>
      <c r="H6" s="120" t="s">
        <v>83</v>
      </c>
      <c r="I6" s="120" t="s">
        <v>83</v>
      </c>
      <c r="J6" s="120"/>
      <c r="K6" s="120" t="s">
        <v>83</v>
      </c>
      <c r="L6" s="120" t="s">
        <v>83</v>
      </c>
      <c r="M6" s="120" t="s">
        <v>83</v>
      </c>
      <c r="N6" s="120" t="s">
        <v>83</v>
      </c>
      <c r="O6" s="120"/>
      <c r="P6" s="260" t="s">
        <v>174</v>
      </c>
      <c r="Q6" s="102"/>
      <c r="R6" s="72"/>
    </row>
    <row r="7" spans="1:18" ht="13.5" customHeight="1">
      <c r="A7" s="75" t="s">
        <v>180</v>
      </c>
      <c r="B7" s="48"/>
      <c r="C7" s="54" t="s">
        <v>11</v>
      </c>
      <c r="D7" s="54"/>
      <c r="E7" s="53"/>
      <c r="F7" s="111"/>
      <c r="G7" s="253" t="str">
        <f ca="1">INDIRECT(Calculation!D$9)</f>
        <v>..</v>
      </c>
      <c r="H7" s="253" t="str">
        <f ca="1">INDIRECT(Calculation!D10)</f>
        <v>..</v>
      </c>
      <c r="I7" s="253" t="str">
        <f ca="1">INDIRECT(Calculation!D$11)</f>
        <v>..</v>
      </c>
      <c r="J7" s="253"/>
      <c r="K7" s="253" t="str">
        <f ca="1">INDIRECT(Calculation!D$12)</f>
        <v>..</v>
      </c>
      <c r="L7" s="253" t="str">
        <f ca="1">INDIRECT(Calculation!D$13)</f>
        <v>..</v>
      </c>
      <c r="M7" s="253" t="str">
        <f ca="1">INDIRECT(Calculation!D14)</f>
        <v>..</v>
      </c>
      <c r="N7" s="253" t="str">
        <f ca="1">INDIRECT(Calculation!D15)</f>
        <v>..</v>
      </c>
      <c r="O7" s="253"/>
      <c r="P7" s="253" t="str">
        <f ca="1">INDIRECT(Calculation!D$16)</f>
        <v>..</v>
      </c>
      <c r="Q7" s="103"/>
      <c r="R7" s="72"/>
    </row>
    <row r="8" spans="1:18" ht="13.5" customHeight="1">
      <c r="A8" s="53" t="s">
        <v>84</v>
      </c>
      <c r="B8" s="48"/>
      <c r="C8" s="54" t="s">
        <v>12</v>
      </c>
      <c r="D8" s="54"/>
      <c r="E8" s="53"/>
      <c r="F8" s="111"/>
      <c r="G8" s="253" t="str">
        <f ca="1">INDIRECT(Calculation!E$9)</f>
        <v>..</v>
      </c>
      <c r="H8" s="253" t="str">
        <f ca="1">INDIRECT(Calculation!E10)</f>
        <v>..</v>
      </c>
      <c r="I8" s="253" t="str">
        <f ca="1">INDIRECT(Calculation!E$11)</f>
        <v>..</v>
      </c>
      <c r="J8" s="253"/>
      <c r="K8" s="253" t="str">
        <f ca="1">INDIRECT(Calculation!E$12)</f>
        <v>..</v>
      </c>
      <c r="L8" s="253" t="str">
        <f ca="1">INDIRECT(Calculation!E$13)</f>
        <v>..</v>
      </c>
      <c r="M8" s="253" t="str">
        <f ca="1">INDIRECT(Calculation!E14)</f>
        <v>..</v>
      </c>
      <c r="N8" s="253" t="str">
        <f ca="1">INDIRECT(Calculation!E15)</f>
        <v>..</v>
      </c>
      <c r="O8" s="253"/>
      <c r="P8" s="253" t="str">
        <f ca="1">INDIRECT(Calculation!E$16)</f>
        <v>..</v>
      </c>
      <c r="Q8" s="103"/>
      <c r="R8" s="72"/>
    </row>
    <row r="9" spans="1:18" ht="13.5" customHeight="1">
      <c r="A9" s="53"/>
      <c r="B9" s="48"/>
      <c r="C9" s="54" t="s">
        <v>13</v>
      </c>
      <c r="D9" s="54"/>
      <c r="E9" s="53"/>
      <c r="F9" s="111"/>
      <c r="G9" s="92">
        <f ca="1">INDIRECT(Calculation!F$9)</f>
        <v>2.55</v>
      </c>
      <c r="H9" s="92">
        <f ca="1">INDIRECT(Calculation!F10)</f>
        <v>2.4</v>
      </c>
      <c r="I9" s="92">
        <f ca="1">INDIRECT(Calculation!F$11)</f>
        <v>2.37</v>
      </c>
      <c r="J9" s="92"/>
      <c r="K9" s="91">
        <f ca="1">INDIRECT(Calculation!F$12)</f>
        <v>2.215</v>
      </c>
      <c r="L9" s="91">
        <f ca="1">INDIRECT(Calculation!F$13)</f>
        <v>2.201</v>
      </c>
      <c r="M9" s="91">
        <f ca="1">INDIRECT(Calculation!F14)</f>
        <v>2.26</v>
      </c>
      <c r="N9" s="91">
        <f ca="1">INDIRECT(Calculation!F15)</f>
        <v>2.106</v>
      </c>
      <c r="O9" s="91"/>
      <c r="P9" s="253" t="str">
        <f ca="1">INDIRECT(Calculation!F$16)</f>
        <v>..</v>
      </c>
      <c r="Q9" s="251"/>
      <c r="R9" s="72"/>
    </row>
    <row r="10" spans="1:18" ht="13.5" customHeight="1">
      <c r="A10" s="53"/>
      <c r="B10" s="76" t="s">
        <v>85</v>
      </c>
      <c r="C10" s="77" t="s">
        <v>14</v>
      </c>
      <c r="D10" s="54"/>
      <c r="E10" s="53"/>
      <c r="F10" s="111"/>
      <c r="G10" s="92">
        <f ca="1">INDIRECT(Calculation!G$9)</f>
        <v>2.75</v>
      </c>
      <c r="H10" s="92">
        <f ca="1">INDIRECT(Calculation!G10)</f>
        <v>2.59</v>
      </c>
      <c r="I10" s="92">
        <f ca="1">INDIRECT(Calculation!G$11)</f>
        <v>2.58</v>
      </c>
      <c r="J10" s="92"/>
      <c r="K10" s="91">
        <f ca="1">INDIRECT(Calculation!G$12)</f>
        <v>2.446</v>
      </c>
      <c r="L10" s="91">
        <f ca="1">INDIRECT(Calculation!G$13)</f>
        <v>2.435</v>
      </c>
      <c r="M10" s="91">
        <f ca="1">INDIRECT(Calculation!G14)</f>
        <v>2.527</v>
      </c>
      <c r="N10" s="151">
        <f ca="1">INDIRECT(Calculation!G15)</f>
        <v>2.361</v>
      </c>
      <c r="O10" s="91"/>
      <c r="P10" s="91">
        <f ca="1">INDIRECT(Calculation!G16)</f>
        <v>2.581</v>
      </c>
      <c r="Q10" s="103"/>
      <c r="R10" s="72"/>
    </row>
    <row r="11" spans="1:18" ht="13.5" customHeight="1">
      <c r="A11" s="56"/>
      <c r="B11" s="44"/>
      <c r="C11" s="45" t="s">
        <v>123</v>
      </c>
      <c r="D11" s="45"/>
      <c r="E11" s="56"/>
      <c r="F11" s="113"/>
      <c r="G11" s="261" t="str">
        <f ca="1">INDIRECT(Calculation!I$9)</f>
        <v>..</v>
      </c>
      <c r="H11" s="261" t="str">
        <f ca="1">INDIRECT(Calculation!I10)</f>
        <v>..</v>
      </c>
      <c r="I11" s="261" t="str">
        <f ca="1">INDIRECT(Calculation!I$11)</f>
        <v>..</v>
      </c>
      <c r="J11" s="261"/>
      <c r="K11" s="261" t="str">
        <f ca="1">INDIRECT(Calculation!I$12)</f>
        <v>..</v>
      </c>
      <c r="L11" s="261" t="str">
        <f ca="1">INDIRECT(Calculation!I$13)</f>
        <v>..</v>
      </c>
      <c r="M11" s="261" t="str">
        <f ca="1">INDIRECT(Calculation!I14)</f>
        <v>..</v>
      </c>
      <c r="N11" s="261" t="str">
        <f ca="1">INDIRECT(Calculation!I15)</f>
        <v>..</v>
      </c>
      <c r="O11" s="261"/>
      <c r="P11" s="261" t="str">
        <f ca="1">INDIRECT(Calculation!I16)</f>
        <v>..</v>
      </c>
      <c r="Q11" s="103"/>
      <c r="R11" s="72"/>
    </row>
    <row r="12" spans="1:18" ht="13.5" customHeight="1">
      <c r="A12" s="75" t="s">
        <v>179</v>
      </c>
      <c r="B12" s="48"/>
      <c r="C12" s="54" t="s">
        <v>11</v>
      </c>
      <c r="D12" s="54"/>
      <c r="E12" s="53"/>
      <c r="F12" s="115"/>
      <c r="G12" s="233">
        <f ca="1">INDIRECT(Calculation!K$9)</f>
        <v>422.4</v>
      </c>
      <c r="H12" s="233">
        <f ca="1">INDIRECT(Calculation!K10)</f>
        <v>410.1</v>
      </c>
      <c r="I12" s="233">
        <f ca="1">INDIRECT(Calculation!K$11)</f>
        <v>373.5</v>
      </c>
      <c r="J12" s="114"/>
      <c r="K12" s="228">
        <f ca="1">INDIRECT(Calculation!K$12)</f>
        <v>364.962</v>
      </c>
      <c r="L12" s="228">
        <f ca="1">INDIRECT(Calculation!K$13)</f>
        <v>394.304</v>
      </c>
      <c r="M12" s="228">
        <f ca="1">INDIRECT(Calculation!K14)</f>
        <v>460.814</v>
      </c>
      <c r="N12" s="228">
        <f ca="1">INDIRECT(Calculation!K15)</f>
        <v>471.139</v>
      </c>
      <c r="O12" s="114"/>
      <c r="P12" s="233">
        <f ca="1">INDIRECT(Calculation!K16)</f>
        <v>546.461</v>
      </c>
      <c r="Q12" s="104"/>
      <c r="R12" s="72"/>
    </row>
    <row r="13" spans="1:18" ht="13.5" customHeight="1">
      <c r="A13" s="53" t="s">
        <v>177</v>
      </c>
      <c r="B13" s="48"/>
      <c r="C13" s="54" t="s">
        <v>12</v>
      </c>
      <c r="D13" s="54"/>
      <c r="E13" s="53"/>
      <c r="F13" s="115"/>
      <c r="G13" s="233">
        <f ca="1">INDIRECT(Calculation!L$9)</f>
        <v>435.3</v>
      </c>
      <c r="H13" s="233">
        <f ca="1">INDIRECT(Calculation!L10)</f>
        <v>404.4</v>
      </c>
      <c r="I13" s="233">
        <f ca="1">INDIRECT(Calculation!L$11)</f>
        <v>389.6</v>
      </c>
      <c r="J13" s="114"/>
      <c r="K13" s="228">
        <f ca="1">INDIRECT(Calculation!L$12)</f>
        <v>359.518</v>
      </c>
      <c r="L13" s="228">
        <f ca="1">INDIRECT(Calculation!L$13)</f>
        <v>353.489</v>
      </c>
      <c r="M13" s="228">
        <f ca="1">INDIRECT(Calculation!L14)</f>
        <v>388.481</v>
      </c>
      <c r="N13" s="228">
        <f ca="1">INDIRECT(Calculation!L15)</f>
        <v>437.814</v>
      </c>
      <c r="O13" s="114"/>
      <c r="P13" s="233">
        <f ca="1">INDIRECT(Calculation!L$16)</f>
        <v>487.517</v>
      </c>
      <c r="Q13" s="104"/>
      <c r="R13" s="72"/>
    </row>
    <row r="14" spans="1:18" ht="13.5" customHeight="1">
      <c r="A14" s="53"/>
      <c r="B14" s="48"/>
      <c r="C14" s="54" t="s">
        <v>13</v>
      </c>
      <c r="D14" s="54"/>
      <c r="E14" s="53"/>
      <c r="F14" s="115"/>
      <c r="G14" s="233">
        <f ca="1">INDIRECT(Calculation!M$9)</f>
        <v>324.6</v>
      </c>
      <c r="H14" s="233">
        <f ca="1">INDIRECT(Calculation!M10)</f>
        <v>306.7</v>
      </c>
      <c r="I14" s="233">
        <f ca="1">INDIRECT(Calculation!M$11)</f>
        <v>289.4</v>
      </c>
      <c r="J14" s="114"/>
      <c r="K14" s="233">
        <f ca="1">INDIRECT(Calculation!M$12)</f>
        <v>255.89</v>
      </c>
      <c r="L14" s="233">
        <f ca="1">INDIRECT(Calculation!M$13)</f>
        <v>333.467</v>
      </c>
      <c r="M14" s="233">
        <f ca="1">INDIRECT(Calculation!M14)</f>
        <v>361.811</v>
      </c>
      <c r="N14" s="228">
        <f ca="1">INDIRECT(Calculation!M15)</f>
        <v>380.392</v>
      </c>
      <c r="O14" s="60"/>
      <c r="P14" s="233">
        <f ca="1">INDIRECT(Calculation!M$16)</f>
        <v>417.827</v>
      </c>
      <c r="Q14" s="104"/>
      <c r="R14" s="72"/>
    </row>
    <row r="15" spans="1:18" ht="13.5" customHeight="1">
      <c r="A15" s="53"/>
      <c r="B15" s="48" t="s">
        <v>86</v>
      </c>
      <c r="C15" s="54" t="s">
        <v>18</v>
      </c>
      <c r="D15" s="54"/>
      <c r="E15" s="53"/>
      <c r="F15" s="115"/>
      <c r="G15" s="253" t="str">
        <f ca="1">INDIRECT(Calculation!N$9)</f>
        <v>..</v>
      </c>
      <c r="H15" s="253" t="str">
        <f ca="1">INDIRECT(Calculation!N10)</f>
        <v>..</v>
      </c>
      <c r="I15" s="253" t="str">
        <f ca="1">INDIRECT(Calculation!N$11)</f>
        <v>..</v>
      </c>
      <c r="J15" s="114"/>
      <c r="K15" s="253" t="str">
        <f ca="1">INDIRECT(Calculation!N$12)</f>
        <v>..</v>
      </c>
      <c r="L15" s="253" t="str">
        <f ca="1">INDIRECT(Calculation!N$13)</f>
        <v>..</v>
      </c>
      <c r="M15" s="253" t="str">
        <f ca="1">INDIRECT(Calculation!N14)</f>
        <v>..</v>
      </c>
      <c r="N15" s="253" t="str">
        <f ca="1">INDIRECT(Calculation!N15)</f>
        <v>..</v>
      </c>
      <c r="O15" s="114"/>
      <c r="P15" s="253" t="str">
        <f ca="1">INDIRECT(Calculation!N$16)</f>
        <v>..</v>
      </c>
      <c r="Q15" s="104"/>
      <c r="R15" s="72"/>
    </row>
    <row r="16" spans="1:18" ht="13.5" customHeight="1">
      <c r="A16" s="53"/>
      <c r="B16" s="48"/>
      <c r="C16" s="54" t="s">
        <v>19</v>
      </c>
      <c r="D16" s="54"/>
      <c r="E16" s="53"/>
      <c r="F16" s="115"/>
      <c r="G16" s="253" t="str">
        <f ca="1">INDIRECT(Calculation!O$9)</f>
        <v>..</v>
      </c>
      <c r="H16" s="253" t="str">
        <f ca="1">INDIRECT(Calculation!O10)</f>
        <v>..</v>
      </c>
      <c r="I16" s="253" t="str">
        <f ca="1">INDIRECT(Calculation!O$11)</f>
        <v>..</v>
      </c>
      <c r="J16" s="114"/>
      <c r="K16" s="253" t="str">
        <f ca="1">INDIRECT(Calculation!O$12)</f>
        <v>..</v>
      </c>
      <c r="L16" s="253" t="str">
        <f ca="1">INDIRECT(Calculation!O$13)</f>
        <v>..</v>
      </c>
      <c r="M16" s="253" t="str">
        <f ca="1">INDIRECT(Calculation!O14)</f>
        <v>..</v>
      </c>
      <c r="N16" s="253" t="str">
        <f ca="1">INDIRECT(Calculation!O15)</f>
        <v>..</v>
      </c>
      <c r="O16" s="114"/>
      <c r="P16" s="253" t="str">
        <f ca="1">INDIRECT(Calculation!O$16)</f>
        <v>..</v>
      </c>
      <c r="Q16" s="104"/>
      <c r="R16" s="72"/>
    </row>
    <row r="17" spans="1:18" ht="13.5" customHeight="1">
      <c r="A17" s="53"/>
      <c r="B17" s="76" t="s">
        <v>85</v>
      </c>
      <c r="C17" s="77" t="s">
        <v>14</v>
      </c>
      <c r="D17" s="54"/>
      <c r="E17" s="53"/>
      <c r="F17" s="115"/>
      <c r="G17" s="233">
        <f ca="1">INDIRECT(Calculation!P$9)</f>
        <v>376.1</v>
      </c>
      <c r="H17" s="233">
        <f ca="1">INDIRECT(Calculation!P10)</f>
        <v>354.3</v>
      </c>
      <c r="I17" s="233">
        <f ca="1">INDIRECT(Calculation!P$11)</f>
        <v>335.4</v>
      </c>
      <c r="J17" s="114"/>
      <c r="K17" s="228">
        <f ca="1">INDIRECT(Calculation!P$12)</f>
        <v>306.345</v>
      </c>
      <c r="L17" s="228">
        <f ca="1">INDIRECT(Calculation!P$13)</f>
        <v>348.424</v>
      </c>
      <c r="M17" s="228">
        <f ca="1">INDIRECT(Calculation!P14)</f>
        <v>384.088</v>
      </c>
      <c r="N17" s="228">
        <f ca="1">INDIRECT(Calculation!P15)</f>
        <v>412.32</v>
      </c>
      <c r="O17" s="114"/>
      <c r="P17" s="233">
        <f ca="1">INDIRECT(Calculation!P$16)</f>
        <v>459</v>
      </c>
      <c r="Q17" s="104"/>
      <c r="R17" s="72"/>
    </row>
    <row r="18" spans="1:18" ht="13.5">
      <c r="A18" s="56"/>
      <c r="B18" s="44"/>
      <c r="C18" s="45" t="s">
        <v>123</v>
      </c>
      <c r="D18" s="45"/>
      <c r="E18" s="56"/>
      <c r="F18" s="117"/>
      <c r="G18" s="234">
        <f ca="1">INDIRECT(Calculation!R$9)</f>
        <v>448.1</v>
      </c>
      <c r="H18" s="234">
        <f ca="1">INDIRECT(Calculation!R10)</f>
        <v>435.4</v>
      </c>
      <c r="I18" s="234">
        <f ca="1">INDIRECT(Calculation!R$11)</f>
        <v>375.7</v>
      </c>
      <c r="J18" s="116"/>
      <c r="K18" s="234">
        <f ca="1">INDIRECT(Calculation!R$12)</f>
        <v>351.203</v>
      </c>
      <c r="L18" s="234">
        <f ca="1">INDIRECT(Calculation!R$13)</f>
        <v>381.093</v>
      </c>
      <c r="M18" s="234">
        <f ca="1">INDIRECT(Calculation!R14)</f>
        <v>422.739</v>
      </c>
      <c r="N18" s="234">
        <f ca="1">INDIRECT(Calculation!R15)</f>
        <v>470.135</v>
      </c>
      <c r="O18" s="116"/>
      <c r="P18" s="234">
        <f ca="1">INDIRECT(Calculation!R$16)</f>
        <v>512.219</v>
      </c>
      <c r="Q18" s="104"/>
      <c r="R18" s="72"/>
    </row>
    <row r="19" spans="1:18" ht="13.5" customHeight="1">
      <c r="A19" s="75" t="s">
        <v>178</v>
      </c>
      <c r="B19" s="48"/>
      <c r="C19" s="54" t="s">
        <v>11</v>
      </c>
      <c r="D19" s="54"/>
      <c r="E19" s="53"/>
      <c r="F19" s="115"/>
      <c r="G19" s="233">
        <f ca="1">INDIRECT(Calculation!T$9)</f>
        <v>591.7</v>
      </c>
      <c r="H19" s="233">
        <f ca="1">INDIRECT(Calculation!T10)</f>
        <v>541.4</v>
      </c>
      <c r="I19" s="233">
        <f ca="1">INDIRECT(Calculation!T$11)</f>
        <v>517.042</v>
      </c>
      <c r="J19" s="114"/>
      <c r="K19" s="228">
        <f ca="1">INDIRECT(Calculation!T$12)</f>
        <v>450.37</v>
      </c>
      <c r="L19" s="228">
        <f ca="1">INDIRECT(Calculation!T$13)</f>
        <v>515.733</v>
      </c>
      <c r="M19" s="228">
        <f ca="1">INDIRECT(Calculation!T14)</f>
        <v>603.157</v>
      </c>
      <c r="N19" s="228">
        <f ca="1">INDIRECT(Calculation!T15)</f>
        <v>620.202</v>
      </c>
      <c r="O19" s="60"/>
      <c r="P19" s="233">
        <f ca="1">INDIRECT(Calculation!T$16)</f>
        <v>618.906</v>
      </c>
      <c r="Q19" s="104"/>
      <c r="R19" s="72"/>
    </row>
    <row r="20" spans="1:18" ht="13.5" customHeight="1">
      <c r="A20" s="53" t="s">
        <v>177</v>
      </c>
      <c r="B20" s="48"/>
      <c r="C20" s="54" t="s">
        <v>12</v>
      </c>
      <c r="D20" s="54"/>
      <c r="E20" s="53"/>
      <c r="F20" s="115"/>
      <c r="G20" s="233">
        <f ca="1">INDIRECT(Calculation!U$9)</f>
        <v>604.4</v>
      </c>
      <c r="H20" s="233">
        <f ca="1">INDIRECT(Calculation!U10)</f>
        <v>566.4</v>
      </c>
      <c r="I20" s="233">
        <f ca="1">INDIRECT(Calculation!U$11)</f>
        <v>509.483</v>
      </c>
      <c r="J20" s="114"/>
      <c r="K20" s="228">
        <f ca="1">INDIRECT(Calculation!U$12)</f>
        <v>445.071</v>
      </c>
      <c r="L20" s="228">
        <f ca="1">INDIRECT(Calculation!U$13)</f>
        <v>464.415</v>
      </c>
      <c r="M20" s="228">
        <f ca="1">INDIRECT(Calculation!U14)</f>
        <v>508.656</v>
      </c>
      <c r="N20" s="228">
        <f ca="1">INDIRECT(Calculation!U15)</f>
        <v>565.004</v>
      </c>
      <c r="O20" s="60"/>
      <c r="P20" s="233">
        <f ca="1">INDIRECT(Calculation!U$16)</f>
        <v>582.299</v>
      </c>
      <c r="Q20" s="104"/>
      <c r="R20" s="72"/>
    </row>
    <row r="21" spans="1:18" ht="13.5" customHeight="1">
      <c r="A21" s="53"/>
      <c r="B21" s="48"/>
      <c r="C21" s="54" t="s">
        <v>13</v>
      </c>
      <c r="D21" s="54"/>
      <c r="E21" s="53"/>
      <c r="F21" s="115"/>
      <c r="G21" s="233">
        <f ca="1">INDIRECT(Calculation!V$9)</f>
        <v>541.3</v>
      </c>
      <c r="H21" s="233">
        <f ca="1">INDIRECT(Calculation!V10)</f>
        <v>487.2</v>
      </c>
      <c r="I21" s="233">
        <f ca="1">INDIRECT(Calculation!V$11)</f>
        <v>470.114</v>
      </c>
      <c r="J21" s="114"/>
      <c r="K21" s="228">
        <f ca="1">INDIRECT(Calculation!V$12)</f>
        <v>422.109</v>
      </c>
      <c r="L21" s="228">
        <f ca="1">INDIRECT(Calculation!V$13)</f>
        <v>469.248</v>
      </c>
      <c r="M21" s="228">
        <f ca="1">INDIRECT(Calculation!V14)</f>
        <v>475.12</v>
      </c>
      <c r="N21" s="228">
        <f ca="1">INDIRECT(Calculation!V15)</f>
        <v>531.221</v>
      </c>
      <c r="O21" s="60"/>
      <c r="P21" s="233">
        <f ca="1">INDIRECT(Calculation!V$16)</f>
        <v>558.119</v>
      </c>
      <c r="Q21" s="104"/>
      <c r="R21" s="72"/>
    </row>
    <row r="22" spans="1:18" ht="13.5" customHeight="1">
      <c r="A22" s="53"/>
      <c r="B22" s="76" t="s">
        <v>85</v>
      </c>
      <c r="C22" s="77" t="s">
        <v>14</v>
      </c>
      <c r="D22" s="54"/>
      <c r="E22" s="53"/>
      <c r="F22" s="115"/>
      <c r="G22" s="233">
        <f ca="1">INDIRECT(Calculation!W$9)</f>
        <v>552</v>
      </c>
      <c r="H22" s="233">
        <f ca="1">INDIRECT(Calculation!W10)</f>
        <v>500.3</v>
      </c>
      <c r="I22" s="233">
        <f ca="1">INDIRECT(Calculation!W$11)</f>
        <v>477.161</v>
      </c>
      <c r="J22" s="114"/>
      <c r="K22" s="228">
        <f ca="1">INDIRECT(Calculation!W$12)</f>
        <v>426.242</v>
      </c>
      <c r="L22" s="228">
        <f ca="1">INDIRECT(Calculation!W$13)</f>
        <v>469.741</v>
      </c>
      <c r="M22" s="228">
        <f ca="1">INDIRECT(Calculation!W14)</f>
        <v>483.412</v>
      </c>
      <c r="N22" s="228">
        <f ca="1">INDIRECT(Calculation!W15)</f>
        <v>538.535</v>
      </c>
      <c r="O22" s="60"/>
      <c r="P22" s="233">
        <f ca="1">INDIRECT(Calculation!W$16)</f>
        <v>563.278</v>
      </c>
      <c r="Q22" s="104"/>
      <c r="R22" s="72"/>
    </row>
    <row r="23" spans="1:18" ht="13.5">
      <c r="A23" s="56"/>
      <c r="B23" s="44"/>
      <c r="C23" s="45" t="s">
        <v>123</v>
      </c>
      <c r="D23" s="45"/>
      <c r="E23" s="56"/>
      <c r="F23" s="117"/>
      <c r="G23" s="234">
        <f ca="1">INDIRECT(Calculation!Y$9)</f>
        <v>569.9</v>
      </c>
      <c r="H23" s="234">
        <f ca="1">INDIRECT(Calculation!Y10)</f>
        <v>531.5</v>
      </c>
      <c r="I23" s="234">
        <f ca="1">INDIRECT(Calculation!Y$11)</f>
        <v>499.057</v>
      </c>
      <c r="J23" s="116"/>
      <c r="K23" s="234">
        <f ca="1">INDIRECT(Calculation!Y$12)</f>
        <v>438.01</v>
      </c>
      <c r="L23" s="234">
        <f ca="1">INDIRECT(Calculation!Y$13)</f>
        <v>475.662</v>
      </c>
      <c r="M23" s="234">
        <f ca="1">INDIRECT(Calculation!Y14)</f>
        <v>513.993</v>
      </c>
      <c r="N23" s="229">
        <f ca="1">INDIRECT(Calculation!Y15)</f>
        <v>562.638</v>
      </c>
      <c r="O23" s="62"/>
      <c r="P23" s="234">
        <f ca="1">INDIRECT(Calculation!Y$16)</f>
        <v>584.952</v>
      </c>
      <c r="Q23" s="104"/>
      <c r="R23" s="72"/>
    </row>
    <row r="24" spans="1:18" ht="13.5" customHeight="1">
      <c r="A24" s="75" t="s">
        <v>113</v>
      </c>
      <c r="B24" s="48"/>
      <c r="C24" s="54" t="s">
        <v>11</v>
      </c>
      <c r="D24" s="54"/>
      <c r="E24" s="53"/>
      <c r="F24" s="112"/>
      <c r="G24" s="91">
        <f ca="1">INDIRECT(Calculation!AA$9)</f>
        <v>10.85</v>
      </c>
      <c r="H24" s="91">
        <f ca="1">INDIRECT(Calculation!AA10)</f>
        <v>10.93</v>
      </c>
      <c r="I24" s="91">
        <f ca="1">INDIRECT(Calculation!AA$11)</f>
        <v>10.814</v>
      </c>
      <c r="J24" s="92"/>
      <c r="K24" s="91">
        <f ca="1">INDIRECT(Calculation!AA$12)</f>
        <v>10.891</v>
      </c>
      <c r="L24" s="91">
        <f ca="1">INDIRECT(Calculation!AA$13)</f>
        <v>10.678</v>
      </c>
      <c r="M24" s="91">
        <f ca="1">INDIRECT(Calculation!AA14)</f>
        <v>11.1</v>
      </c>
      <c r="N24" s="91">
        <f ca="1">INDIRECT(Calculation!AA15)</f>
        <v>10.81</v>
      </c>
      <c r="O24" s="91"/>
      <c r="P24" s="91">
        <f ca="1">INDIRECT(Calculation!AA$16)</f>
        <v>10.781</v>
      </c>
      <c r="Q24" s="103"/>
      <c r="R24" s="263"/>
    </row>
    <row r="25" spans="1:18" ht="13.5" customHeight="1">
      <c r="A25" s="53" t="s">
        <v>87</v>
      </c>
      <c r="B25" s="48"/>
      <c r="C25" s="54" t="s">
        <v>12</v>
      </c>
      <c r="D25" s="54"/>
      <c r="E25" s="53"/>
      <c r="F25" s="112"/>
      <c r="G25" s="91">
        <f ca="1">INDIRECT(Calculation!AB$9)</f>
        <v>9.14</v>
      </c>
      <c r="H25" s="91">
        <f ca="1">INDIRECT(Calculation!AB10)</f>
        <v>9.12</v>
      </c>
      <c r="I25" s="91">
        <f ca="1">INDIRECT(Calculation!AB$11)</f>
        <v>9.121</v>
      </c>
      <c r="J25" s="92"/>
      <c r="K25" s="354">
        <f ca="1">INDIRECT(Calculation!AB$12)</f>
        <v>9.136</v>
      </c>
      <c r="L25" s="354">
        <f ca="1">INDIRECT(Calculation!AB$13)</f>
        <v>8.883</v>
      </c>
      <c r="M25" s="354">
        <f ca="1">INDIRECT(Calculation!AB14)</f>
        <v>9.012</v>
      </c>
      <c r="N25" s="151">
        <f ca="1">INDIRECT(Calculation!AB15)</f>
        <v>9.47</v>
      </c>
      <c r="O25" s="91"/>
      <c r="P25" s="91">
        <f ca="1">INDIRECT(Calculation!AB$16)</f>
        <v>9.577</v>
      </c>
      <c r="Q25" s="103"/>
      <c r="R25" s="263"/>
    </row>
    <row r="26" spans="1:18" ht="13.5" customHeight="1">
      <c r="A26" s="53"/>
      <c r="B26" s="48"/>
      <c r="C26" s="54" t="s">
        <v>13</v>
      </c>
      <c r="D26" s="54"/>
      <c r="E26" s="53"/>
      <c r="F26" s="112"/>
      <c r="G26" s="91">
        <f ca="1">INDIRECT(Calculation!AC$9)</f>
        <v>7.18</v>
      </c>
      <c r="H26" s="91">
        <f ca="1">INDIRECT(Calculation!AC10)</f>
        <v>7.31</v>
      </c>
      <c r="I26" s="91">
        <f ca="1">INDIRECT(Calculation!AC$11)</f>
        <v>7.2</v>
      </c>
      <c r="J26" s="92"/>
      <c r="K26" s="354">
        <f ca="1">INDIRECT(Calculation!AC$12)</f>
        <v>6.825</v>
      </c>
      <c r="L26" s="354">
        <f ca="1">INDIRECT(Calculation!AC$13)</f>
        <v>6.825</v>
      </c>
      <c r="M26" s="354">
        <f ca="1">INDIRECT(Calculation!AC14)</f>
        <v>6.949</v>
      </c>
      <c r="N26" s="91">
        <f ca="1">INDIRECT(Calculation!AC15)</f>
        <v>7.702</v>
      </c>
      <c r="O26" s="91"/>
      <c r="P26" s="91">
        <f ca="1">INDIRECT(Calculation!AC$16)</f>
        <v>7.773</v>
      </c>
      <c r="Q26" s="103"/>
      <c r="R26" s="263"/>
    </row>
    <row r="27" spans="1:18" ht="13.5" customHeight="1">
      <c r="A27" s="53"/>
      <c r="B27" s="48" t="s">
        <v>86</v>
      </c>
      <c r="C27" s="54" t="s">
        <v>18</v>
      </c>
      <c r="D27" s="54"/>
      <c r="E27" s="53"/>
      <c r="F27" s="112"/>
      <c r="G27" s="91">
        <f ca="1">INDIRECT(Calculation!AD$9)</f>
        <v>6.21</v>
      </c>
      <c r="H27" s="91">
        <f ca="1">INDIRECT(Calculation!AD10)</f>
        <v>6.49</v>
      </c>
      <c r="I27" s="91">
        <f ca="1">INDIRECT(Calculation!AD$11)</f>
        <v>6.185</v>
      </c>
      <c r="J27" s="92"/>
      <c r="K27" s="354">
        <f ca="1">INDIRECT(Calculation!AD$12)</f>
        <v>5.601</v>
      </c>
      <c r="L27" s="354">
        <f ca="1">INDIRECT(Calculation!AD$13)</f>
        <v>5.686</v>
      </c>
      <c r="M27" s="354">
        <f ca="1">INDIRECT(Calculation!AD14)</f>
        <v>5.71</v>
      </c>
      <c r="N27" s="354">
        <f ca="1">INDIRECT(Calculation!AD15)</f>
        <v>6.526</v>
      </c>
      <c r="O27" s="91"/>
      <c r="P27" s="91">
        <f ca="1">INDIRECT(Calculation!AD$16)</f>
        <v>6.567</v>
      </c>
      <c r="Q27" s="103"/>
      <c r="R27" s="263"/>
    </row>
    <row r="28" spans="1:18" ht="13.5" customHeight="1">
      <c r="A28" s="53"/>
      <c r="B28" s="48"/>
      <c r="C28" s="54" t="s">
        <v>19</v>
      </c>
      <c r="D28" s="54"/>
      <c r="E28" s="53"/>
      <c r="F28" s="112"/>
      <c r="G28" s="91">
        <f ca="1">INDIRECT(Calculation!AE$9)</f>
        <v>7.93</v>
      </c>
      <c r="H28" s="91">
        <f ca="1">INDIRECT(Calculation!AE10)</f>
        <v>7.95</v>
      </c>
      <c r="I28" s="91">
        <f ca="1">INDIRECT(Calculation!AE$11)</f>
        <v>7.984</v>
      </c>
      <c r="J28" s="92"/>
      <c r="K28" s="91">
        <f ca="1">INDIRECT(Calculation!AE$12)</f>
        <v>7.771</v>
      </c>
      <c r="L28" s="91">
        <f ca="1">INDIRECT(Calculation!AE$13)</f>
        <v>7.706</v>
      </c>
      <c r="M28" s="91">
        <f ca="1">INDIRECT(Calculation!AE14)</f>
        <v>7.908</v>
      </c>
      <c r="N28" s="354">
        <f ca="1">INDIRECT(Calculation!AE15)</f>
        <v>8.611</v>
      </c>
      <c r="O28" s="91"/>
      <c r="P28" s="91">
        <f ca="1">INDIRECT(Calculation!AE$16)</f>
        <v>8.705</v>
      </c>
      <c r="Q28" s="103"/>
      <c r="R28" s="263"/>
    </row>
    <row r="29" spans="1:18" ht="13.5" customHeight="1">
      <c r="A29" s="53"/>
      <c r="B29" s="76" t="s">
        <v>85</v>
      </c>
      <c r="C29" s="77" t="s">
        <v>14</v>
      </c>
      <c r="D29" s="54"/>
      <c r="E29" s="53"/>
      <c r="F29" s="112"/>
      <c r="G29" s="91">
        <f ca="1">INDIRECT(Calculation!AF$9)</f>
        <v>7.88</v>
      </c>
      <c r="H29" s="91">
        <f ca="1">INDIRECT(Calculation!AF10)</f>
        <v>7.98</v>
      </c>
      <c r="I29" s="91">
        <f ca="1">INDIRECT(Calculation!AF$11)</f>
        <v>7.893</v>
      </c>
      <c r="J29" s="92"/>
      <c r="K29" s="354">
        <f ca="1">INDIRECT(Calculation!AF$12)</f>
        <v>7.643</v>
      </c>
      <c r="L29" s="354">
        <f ca="1">INDIRECT(Calculation!AF$13)</f>
        <v>7.567</v>
      </c>
      <c r="M29" s="354">
        <f ca="1">INDIRECT(Calculation!AF14)</f>
        <v>7.71</v>
      </c>
      <c r="N29" s="354">
        <f ca="1">INDIRECT(Calculation!AF15)</f>
        <v>8.328</v>
      </c>
      <c r="O29" s="91"/>
      <c r="P29" s="91">
        <f ca="1">INDIRECT(Calculation!AF$16)</f>
        <v>8.401</v>
      </c>
      <c r="Q29" s="103"/>
      <c r="R29" s="263"/>
    </row>
    <row r="30" spans="1:18" ht="13.5">
      <c r="A30" s="53"/>
      <c r="B30" s="48"/>
      <c r="C30" s="54" t="s">
        <v>122</v>
      </c>
      <c r="D30" s="54"/>
      <c r="E30" s="53"/>
      <c r="F30" s="112"/>
      <c r="G30" s="91">
        <f ca="1">INDIRECT(Calculation!AG$9)</f>
        <v>7.91</v>
      </c>
      <c r="H30" s="91">
        <f ca="1">INDIRECT(Calculation!AG10)</f>
        <v>7.9</v>
      </c>
      <c r="I30" s="91">
        <f ca="1">INDIRECT(Calculation!AG$11)</f>
        <v>7.815</v>
      </c>
      <c r="J30" s="92"/>
      <c r="K30" s="91">
        <f ca="1">INDIRECT(Calculation!AG$12)</f>
        <v>7.583</v>
      </c>
      <c r="L30" s="354">
        <f ca="1">INDIRECT(Calculation!AG$13)</f>
        <v>7.529</v>
      </c>
      <c r="M30" s="91">
        <f ca="1">INDIRECT(Calculation!AG14)</f>
        <v>7.697</v>
      </c>
      <c r="N30" s="91">
        <f ca="1">INDIRECT(Calculation!AG15)</f>
        <v>8.286</v>
      </c>
      <c r="O30" s="91"/>
      <c r="P30" s="91">
        <f ca="1">INDIRECT(Calculation!AG$16)</f>
        <v>8.343</v>
      </c>
      <c r="Q30" s="103"/>
      <c r="R30" s="72"/>
    </row>
    <row r="31" spans="1:18" ht="13.5">
      <c r="A31" s="53"/>
      <c r="B31" s="48"/>
      <c r="C31" s="54" t="s">
        <v>123</v>
      </c>
      <c r="D31" s="54"/>
      <c r="E31" s="53"/>
      <c r="F31" s="112"/>
      <c r="G31" s="91">
        <f ca="1">INDIRECT(Calculation!AH$9)</f>
        <v>9.55</v>
      </c>
      <c r="H31" s="91">
        <f ca="1">INDIRECT(Calculation!AH10)</f>
        <v>9.58</v>
      </c>
      <c r="I31" s="91">
        <f ca="1">INDIRECT(Calculation!AH$11)</f>
        <v>9.634</v>
      </c>
      <c r="J31" s="92"/>
      <c r="K31" s="354">
        <f ca="1">INDIRECT(Calculation!AH$12)</f>
        <v>9.554</v>
      </c>
      <c r="L31" s="354">
        <f ca="1">INDIRECT(Calculation!AH$13)</f>
        <v>9.558</v>
      </c>
      <c r="M31" s="354">
        <f ca="1">INDIRECT(Calculation!AH14)</f>
        <v>9.443</v>
      </c>
      <c r="N31" s="354">
        <f ca="1">INDIRECT(Calculation!AH15)</f>
        <v>9.898</v>
      </c>
      <c r="O31" s="91"/>
      <c r="P31" s="91">
        <f ca="1">INDIRECT(Calculation!AH$16)</f>
        <v>9.859</v>
      </c>
      <c r="Q31" s="103"/>
      <c r="R31" s="72"/>
    </row>
    <row r="32" spans="1:18" ht="13.5">
      <c r="A32" s="56"/>
      <c r="B32" s="44"/>
      <c r="C32" s="45" t="s">
        <v>124</v>
      </c>
      <c r="D32" s="45"/>
      <c r="E32" s="56"/>
      <c r="F32" s="113"/>
      <c r="G32" s="93">
        <f ca="1">INDIRECT(Calculation!AI$9)</f>
        <v>11.73</v>
      </c>
      <c r="H32" s="93">
        <f ca="1">INDIRECT(Calculation!AI10)</f>
        <v>11.73</v>
      </c>
      <c r="I32" s="93">
        <f ca="1">INDIRECT(Calculation!AI$11)</f>
        <v>11.77</v>
      </c>
      <c r="J32" s="94"/>
      <c r="K32" s="93">
        <f ca="1">INDIRECT(Calculation!AI$12)</f>
        <v>11.644</v>
      </c>
      <c r="L32" s="355">
        <f ca="1">INDIRECT(Calculation!AI$13)</f>
        <v>11.632</v>
      </c>
      <c r="M32" s="355">
        <f ca="1">INDIRECT(Calculation!AI14)</f>
        <v>11.699</v>
      </c>
      <c r="N32" s="93">
        <f ca="1">INDIRECT(Calculation!AI15)</f>
        <v>11.79</v>
      </c>
      <c r="O32" s="93"/>
      <c r="P32" s="93">
        <f ca="1">INDIRECT(Calculation!AI$16)</f>
        <v>12.055</v>
      </c>
      <c r="Q32" s="103"/>
      <c r="R32" s="72"/>
    </row>
    <row r="33" spans="1:18" ht="14.25" customHeight="1">
      <c r="A33" s="75" t="s">
        <v>128</v>
      </c>
      <c r="B33" s="48"/>
      <c r="C33" s="54" t="s">
        <v>11</v>
      </c>
      <c r="D33" s="54"/>
      <c r="E33" s="53"/>
      <c r="F33" s="119"/>
      <c r="G33" s="63">
        <f ca="1">INDIRECT(Calculation!AJ$9)</f>
        <v>3.281</v>
      </c>
      <c r="H33" s="63">
        <f ca="1">INDIRECT(Calculation!AJ$10)</f>
        <v>4.042</v>
      </c>
      <c r="I33" s="63">
        <f ca="1">INDIRECT(Calculation!AJ$11)</f>
        <v>2.944</v>
      </c>
      <c r="J33" s="118"/>
      <c r="K33" s="284">
        <f ca="1">INDIRECT(Calculation!AJ$12)</f>
        <v>2.571</v>
      </c>
      <c r="L33" s="284">
        <f ca="1">INDIRECT(Calculation!AJ$13)</f>
        <v>2.634</v>
      </c>
      <c r="M33" s="284">
        <f ca="1">INDIRECT(Calculation!AJ$14)</f>
        <v>3.907</v>
      </c>
      <c r="N33" s="284">
        <f ca="1">INDIRECT(Calculation!AJ$15)</f>
        <v>2.558</v>
      </c>
      <c r="O33" s="152"/>
      <c r="P33" s="63">
        <f ca="1">INDIRECT(Calculation!AJ$16)</f>
        <v>2.719310062790924</v>
      </c>
      <c r="Q33" s="105"/>
      <c r="R33" s="72"/>
    </row>
    <row r="34" spans="1:18" ht="13.5" customHeight="1">
      <c r="A34" s="53" t="s">
        <v>115</v>
      </c>
      <c r="B34" s="48"/>
      <c r="C34" s="54" t="s">
        <v>12</v>
      </c>
      <c r="D34" s="54"/>
      <c r="E34" s="53"/>
      <c r="F34" s="119"/>
      <c r="G34" s="63">
        <f ca="1">INDIRECT(Calculation!AK$9)</f>
        <v>2.562</v>
      </c>
      <c r="H34" s="63">
        <f ca="1">INDIRECT(Calculation!AK$10)</f>
        <v>2.633</v>
      </c>
      <c r="I34" s="63">
        <f ca="1">INDIRECT(Calculation!AK$11)</f>
        <v>2.456</v>
      </c>
      <c r="J34" s="118"/>
      <c r="K34" s="284">
        <f ca="1">INDIRECT(Calculation!AK$12)</f>
        <v>2.252</v>
      </c>
      <c r="L34" s="284">
        <f ca="1">INDIRECT(Calculation!AK$13)</f>
        <v>2.234</v>
      </c>
      <c r="M34" s="284">
        <f ca="1">INDIRECT(Calculation!AK$14)</f>
        <v>2.481</v>
      </c>
      <c r="N34" s="284">
        <f ca="1">INDIRECT(Calculation!AK$15)</f>
        <v>2.223</v>
      </c>
      <c r="O34" s="152"/>
      <c r="P34" s="63">
        <f ca="1">INDIRECT(Calculation!AK$16)</f>
        <v>2.185514233759853</v>
      </c>
      <c r="Q34" s="105"/>
      <c r="R34" s="72"/>
    </row>
    <row r="35" spans="1:18" ht="13.5" customHeight="1">
      <c r="A35" s="53"/>
      <c r="B35" s="48"/>
      <c r="C35" s="54" t="s">
        <v>13</v>
      </c>
      <c r="D35" s="54"/>
      <c r="E35" s="53"/>
      <c r="F35" s="119"/>
      <c r="G35" s="63">
        <f ca="1">INDIRECT(Calculation!AL$9)</f>
        <v>1.842</v>
      </c>
      <c r="H35" s="63">
        <f ca="1">INDIRECT(Calculation!AL$10)</f>
        <v>1.727</v>
      </c>
      <c r="I35" s="63">
        <f ca="1">INDIRECT(Calculation!AL$11)</f>
        <v>1.676</v>
      </c>
      <c r="J35" s="118"/>
      <c r="K35" s="63">
        <f ca="1">INDIRECT(Calculation!AL$12)</f>
        <v>1.503</v>
      </c>
      <c r="L35" s="284">
        <f ca="1">INDIRECT(Calculation!AL$13)</f>
        <v>1.357</v>
      </c>
      <c r="M35" s="63">
        <f ca="1">INDIRECT(Calculation!AL$14)</f>
        <v>1.36</v>
      </c>
      <c r="N35" s="284">
        <f ca="1">INDIRECT(Calculation!AL$15)</f>
        <v>1.656</v>
      </c>
      <c r="O35" s="63"/>
      <c r="P35" s="63">
        <f ca="1">INDIRECT(Calculation!AL$16)</f>
        <v>1.7441357252828735</v>
      </c>
      <c r="Q35" s="105"/>
      <c r="R35" s="72"/>
    </row>
    <row r="36" spans="1:18" ht="13.5" customHeight="1">
      <c r="A36" s="53"/>
      <c r="B36" s="76" t="s">
        <v>85</v>
      </c>
      <c r="C36" s="77" t="s">
        <v>14</v>
      </c>
      <c r="D36" s="54"/>
      <c r="E36" s="53"/>
      <c r="F36" s="119"/>
      <c r="G36" s="63">
        <f ca="1">INDIRECT(Calculation!AM$9)</f>
        <v>1.953</v>
      </c>
      <c r="H36" s="63">
        <f ca="1">INDIRECT(Calculation!AM$10)</f>
        <v>1.824</v>
      </c>
      <c r="I36" s="63">
        <f ca="1">INDIRECT(Calculation!AM$11)</f>
        <v>1.793</v>
      </c>
      <c r="J36" s="118"/>
      <c r="K36" s="284">
        <f ca="1">INDIRECT(Calculation!AM$12)</f>
        <v>1.641</v>
      </c>
      <c r="L36" s="284">
        <f ca="1">INDIRECT(Calculation!AM$13)</f>
        <v>1.478</v>
      </c>
      <c r="M36" s="284">
        <f ca="1">INDIRECT(Calculation!AM$14)</f>
        <v>1.474</v>
      </c>
      <c r="N36" s="284">
        <f ca="1">INDIRECT(Calculation!AM$15)</f>
        <v>1.741</v>
      </c>
      <c r="O36" s="63"/>
      <c r="P36" s="63">
        <f ca="1">INDIRECT(Calculation!AM$16)</f>
        <v>1.8389429259040269</v>
      </c>
      <c r="Q36" s="105"/>
      <c r="R36" s="72"/>
    </row>
    <row r="37" spans="1:18" ht="13.5" customHeight="1">
      <c r="A37" s="53"/>
      <c r="B37" s="48"/>
      <c r="C37" s="54" t="s">
        <v>127</v>
      </c>
      <c r="D37" s="54"/>
      <c r="E37" s="53"/>
      <c r="F37" s="119"/>
      <c r="G37" s="63">
        <f ca="1">INDIRECT(Calculation!AN$9)</f>
        <v>2.062</v>
      </c>
      <c r="H37" s="63">
        <f ca="1">INDIRECT(Calculation!AN$10)</f>
        <v>1.973</v>
      </c>
      <c r="I37" s="63">
        <f ca="1">INDIRECT(Calculation!AN$11)</f>
        <v>1.933</v>
      </c>
      <c r="J37" s="118"/>
      <c r="K37" s="284">
        <f ca="1">INDIRECT(Calculation!AN$12)</f>
        <v>1.788</v>
      </c>
      <c r="L37" s="284">
        <f ca="1">INDIRECT(Calculation!AN$13)</f>
        <v>1.597</v>
      </c>
      <c r="M37" s="284">
        <f ca="1">INDIRECT(Calculation!AN$14)</f>
        <v>1.624</v>
      </c>
      <c r="N37" s="284">
        <f ca="1">INDIRECT(Calculation!AN$15)</f>
        <v>1.857</v>
      </c>
      <c r="O37" s="63"/>
      <c r="P37" s="63">
        <f ca="1">INDIRECT(Calculation!AN$16)</f>
        <v>1.915507611650205</v>
      </c>
      <c r="Q37" s="105"/>
      <c r="R37" s="72"/>
    </row>
    <row r="38" spans="1:18" ht="13.5" customHeight="1">
      <c r="A38" s="53"/>
      <c r="B38" s="48"/>
      <c r="C38" s="54" t="s">
        <v>21</v>
      </c>
      <c r="D38" s="54"/>
      <c r="E38" s="53"/>
      <c r="F38" s="119"/>
      <c r="G38" s="63">
        <f ca="1">INDIRECT(Calculation!AO$9)</f>
        <v>1.836</v>
      </c>
      <c r="H38" s="63">
        <f ca="1">INDIRECT(Calculation!AO$10)</f>
        <v>1.706</v>
      </c>
      <c r="I38" s="63">
        <f ca="1">INDIRECT(Calculation!AO$11)</f>
        <v>1.666</v>
      </c>
      <c r="J38" s="118"/>
      <c r="K38" s="284">
        <f ca="1">INDIRECT(Calculation!AO$12)</f>
        <v>1.475</v>
      </c>
      <c r="L38" s="284">
        <f ca="1">INDIRECT(Calculation!AO$13)</f>
        <v>1.346</v>
      </c>
      <c r="M38" s="284">
        <f ca="1">INDIRECT(Calculation!AO$14)</f>
        <v>1.354</v>
      </c>
      <c r="N38" s="284">
        <f ca="1">INDIRECT(Calculation!AO$15)</f>
        <v>1.636</v>
      </c>
      <c r="O38" s="63"/>
      <c r="P38" s="63">
        <f ca="1">INDIRECT(Calculation!AO$16)</f>
        <v>1.7623782401578487</v>
      </c>
      <c r="Q38" s="105"/>
      <c r="R38" s="72"/>
    </row>
    <row r="39" spans="1:18" ht="13.5">
      <c r="A39" s="53"/>
      <c r="B39" s="48"/>
      <c r="C39" s="54" t="s">
        <v>122</v>
      </c>
      <c r="D39" s="54"/>
      <c r="E39" s="53"/>
      <c r="F39" s="119"/>
      <c r="G39" s="63">
        <f ca="1">INDIRECT(Calculation!AQ$9)</f>
        <v>1.955</v>
      </c>
      <c r="H39" s="63">
        <f ca="1">INDIRECT(Calculation!AQ$10)</f>
        <v>1.802</v>
      </c>
      <c r="I39" s="63">
        <f ca="1">INDIRECT(Calculation!AQ$11)</f>
        <v>1.754</v>
      </c>
      <c r="J39" s="118"/>
      <c r="K39" s="284">
        <f ca="1">INDIRECT(Calculation!AQ$12)</f>
        <v>1.586</v>
      </c>
      <c r="L39" s="284">
        <f ca="1">INDIRECT(Calculation!AQ$13)</f>
        <v>1.483</v>
      </c>
      <c r="M39" s="284">
        <f ca="1">INDIRECT(Calculation!AQ$14)</f>
        <v>1.5234</v>
      </c>
      <c r="N39" s="284">
        <f ca="1">INDIRECT(Calculation!AQ$15)</f>
        <v>1.616</v>
      </c>
      <c r="O39" s="63"/>
      <c r="P39" s="63">
        <f ca="1">INDIRECT(Calculation!AQ$16)</f>
        <v>1.7037</v>
      </c>
      <c r="Q39" s="105"/>
      <c r="R39" s="72"/>
    </row>
    <row r="40" spans="1:18" ht="13.5">
      <c r="A40" s="53"/>
      <c r="B40" s="48"/>
      <c r="C40" s="54" t="s">
        <v>123</v>
      </c>
      <c r="D40" s="54"/>
      <c r="E40" s="53"/>
      <c r="F40" s="119"/>
      <c r="G40" s="63">
        <f ca="1">INDIRECT(Calculation!AR$9)</f>
        <v>2.751</v>
      </c>
      <c r="H40" s="63">
        <f ca="1">INDIRECT(Calculation!AR$10)</f>
        <v>2.862</v>
      </c>
      <c r="I40" s="63">
        <f ca="1">INDIRECT(Calculation!AR$11)</f>
        <v>2.573</v>
      </c>
      <c r="J40" s="118"/>
      <c r="K40" s="284">
        <f ca="1">INDIRECT(Calculation!AR$12)</f>
        <v>2.385</v>
      </c>
      <c r="L40" s="63">
        <f ca="1">INDIRECT(Calculation!AR$13)</f>
        <v>2.464</v>
      </c>
      <c r="M40" s="284">
        <f ca="1">INDIRECT(Calculation!AR$14)</f>
        <v>2.831</v>
      </c>
      <c r="N40" s="284">
        <f ca="1">INDIRECT(Calculation!AR$15)</f>
        <v>2.344</v>
      </c>
      <c r="O40" s="63"/>
      <c r="P40" s="63">
        <f ca="1">INDIRECT(Calculation!AR$16)</f>
        <v>2.315</v>
      </c>
      <c r="Q40" s="105"/>
      <c r="R40" s="72"/>
    </row>
    <row r="41" spans="1:18" ht="13.5" customHeight="1" thickBot="1">
      <c r="A41" s="78"/>
      <c r="B41" s="79"/>
      <c r="C41" s="80" t="s">
        <v>124</v>
      </c>
      <c r="D41" s="80"/>
      <c r="E41" s="78"/>
      <c r="F41" s="245"/>
      <c r="G41" s="248">
        <f ca="1">INDIRECT(Calculation!AS$9)</f>
        <v>4.694</v>
      </c>
      <c r="H41" s="248">
        <f ca="1">INDIRECT(Calculation!AS$10)</f>
        <v>8.415</v>
      </c>
      <c r="I41" s="248">
        <f ca="1">INDIRECT(Calculation!AS$11)</f>
        <v>4.243</v>
      </c>
      <c r="J41" s="246"/>
      <c r="K41" s="285">
        <f ca="1">INDIRECT(Calculation!AS$12)</f>
        <v>4.003</v>
      </c>
      <c r="L41" s="248">
        <f ca="1">INDIRECT(Calculation!AS$13)</f>
        <v>4.341</v>
      </c>
      <c r="M41" s="285">
        <f ca="1">INDIRECT(Calculation!AS$14)</f>
        <v>7.109</v>
      </c>
      <c r="N41" s="285">
        <f ca="1">INDIRECT(Calculation!AS$15)</f>
        <v>3.781</v>
      </c>
      <c r="O41" s="248"/>
      <c r="P41" s="248">
        <f ca="1">INDIRECT(Calculation!AS$16)</f>
        <v>3.858</v>
      </c>
      <c r="Q41" s="105"/>
      <c r="R41" s="72"/>
    </row>
    <row r="42" spans="1:18" ht="11.25" customHeight="1" thickTop="1">
      <c r="A42" s="34"/>
      <c r="B42" s="46"/>
      <c r="C42" s="46"/>
      <c r="D42" s="46"/>
      <c r="E42" s="46"/>
      <c r="F42" s="72"/>
      <c r="G42" s="72"/>
      <c r="H42" s="107"/>
      <c r="I42" s="72"/>
      <c r="J42" s="72"/>
      <c r="K42" s="72"/>
      <c r="L42" s="72"/>
      <c r="M42" s="107"/>
      <c r="N42" s="107"/>
      <c r="O42" s="106"/>
      <c r="P42" s="107"/>
      <c r="Q42" s="99"/>
      <c r="R42" s="72"/>
    </row>
    <row r="43" spans="1:16" ht="11.25" customHeight="1" hidden="1">
      <c r="A43" s="142" t="s">
        <v>134</v>
      </c>
      <c r="B43" s="143"/>
      <c r="C43" s="143"/>
      <c r="D43" s="143"/>
      <c r="E43" s="143"/>
      <c r="F43" s="144"/>
      <c r="G43" s="72"/>
      <c r="H43" s="72"/>
      <c r="I43" s="72"/>
      <c r="J43" s="72"/>
      <c r="K43" s="72"/>
      <c r="L43" s="72"/>
      <c r="M43" s="106"/>
      <c r="N43" s="106"/>
      <c r="O43" s="101"/>
      <c r="P43" s="106"/>
    </row>
    <row r="44" spans="1:16" ht="11.25" customHeight="1">
      <c r="A44" s="29" t="s">
        <v>181</v>
      </c>
      <c r="B44" s="46"/>
      <c r="C44" s="46"/>
      <c r="D44" s="46"/>
      <c r="E44" s="46"/>
      <c r="F44" s="46"/>
      <c r="G44" s="46"/>
      <c r="H44" s="46"/>
      <c r="I44" s="46"/>
      <c r="J44" s="46"/>
      <c r="K44" s="46"/>
      <c r="L44" s="46"/>
      <c r="M44" s="34"/>
      <c r="N44" s="34"/>
      <c r="O44" s="34"/>
      <c r="P44" s="34"/>
    </row>
    <row r="45" spans="1:16" ht="11.25" customHeight="1">
      <c r="A45" s="29" t="s">
        <v>175</v>
      </c>
      <c r="B45" s="46"/>
      <c r="C45" s="46"/>
      <c r="D45" s="46"/>
      <c r="E45" s="46"/>
      <c r="F45" s="46"/>
      <c r="G45" s="46"/>
      <c r="H45" s="46"/>
      <c r="I45" s="46"/>
      <c r="J45" s="46"/>
      <c r="K45" s="46"/>
      <c r="L45" s="46"/>
      <c r="M45" s="34"/>
      <c r="N45" s="34"/>
      <c r="O45" s="34"/>
      <c r="P45" s="34"/>
    </row>
    <row r="46" spans="1:16" ht="11.25" customHeight="1">
      <c r="A46" s="34"/>
      <c r="B46" s="46"/>
      <c r="C46" s="46"/>
      <c r="D46" s="46"/>
      <c r="E46" s="46"/>
      <c r="F46" s="46"/>
      <c r="G46" s="46"/>
      <c r="H46" s="46"/>
      <c r="I46" s="46"/>
      <c r="J46" s="46"/>
      <c r="K46" s="46"/>
      <c r="L46" s="46"/>
      <c r="M46" s="34"/>
      <c r="N46" s="34"/>
      <c r="O46" s="34"/>
      <c r="P46" s="34"/>
    </row>
    <row r="47" spans="1:16" ht="11.25" customHeight="1">
      <c r="A47" s="34"/>
      <c r="B47" s="46"/>
      <c r="C47" s="46"/>
      <c r="D47" s="46"/>
      <c r="E47" s="46"/>
      <c r="F47" s="46"/>
      <c r="G47" s="46"/>
      <c r="H47" s="46"/>
      <c r="I47" s="46"/>
      <c r="J47" s="46"/>
      <c r="K47" s="46"/>
      <c r="L47" s="46"/>
      <c r="M47" s="34"/>
      <c r="N47" s="34"/>
      <c r="O47" s="34"/>
      <c r="P47" s="34"/>
    </row>
    <row r="48" spans="1:16" ht="11.25" customHeight="1">
      <c r="A48" s="34"/>
      <c r="B48" s="46"/>
      <c r="C48" s="46"/>
      <c r="D48" s="46"/>
      <c r="E48" s="46"/>
      <c r="F48" s="46"/>
      <c r="G48" s="46"/>
      <c r="H48" s="46"/>
      <c r="I48" s="46"/>
      <c r="J48" s="46"/>
      <c r="K48" s="46"/>
      <c r="L48" s="46"/>
      <c r="M48" s="34"/>
      <c r="N48" s="34"/>
      <c r="O48" s="34"/>
      <c r="P48" s="34"/>
    </row>
    <row r="49" spans="1:16" ht="11.25" customHeight="1">
      <c r="A49" s="34"/>
      <c r="B49" s="46"/>
      <c r="C49" s="46"/>
      <c r="D49" s="46"/>
      <c r="E49" s="46"/>
      <c r="F49" s="46"/>
      <c r="G49" s="46"/>
      <c r="H49" s="46"/>
      <c r="I49" s="46"/>
      <c r="J49" s="46"/>
      <c r="K49" s="46"/>
      <c r="L49" s="46"/>
      <c r="M49" s="34"/>
      <c r="N49" s="34"/>
      <c r="O49" s="34"/>
      <c r="P49" s="34"/>
    </row>
    <row r="50" spans="1:16" ht="11.25" customHeight="1">
      <c r="A50" s="34"/>
      <c r="B50" s="46"/>
      <c r="C50" s="46"/>
      <c r="D50" s="46"/>
      <c r="E50" s="46"/>
      <c r="F50" s="46"/>
      <c r="G50" s="46"/>
      <c r="H50" s="46"/>
      <c r="I50" s="46"/>
      <c r="J50" s="46"/>
      <c r="K50" s="46"/>
      <c r="L50" s="46"/>
      <c r="M50" s="34"/>
      <c r="N50" s="34"/>
      <c r="O50" s="34"/>
      <c r="P50" s="34"/>
    </row>
    <row r="51" spans="1:16" ht="11.25" customHeight="1">
      <c r="A51" s="34"/>
      <c r="B51" s="46"/>
      <c r="C51" s="46"/>
      <c r="D51" s="46"/>
      <c r="E51" s="46"/>
      <c r="F51" s="46"/>
      <c r="G51" s="46"/>
      <c r="H51" s="46"/>
      <c r="I51" s="46"/>
      <c r="J51" s="46"/>
      <c r="K51" s="46"/>
      <c r="L51" s="46"/>
      <c r="M51" s="34"/>
      <c r="N51" s="34"/>
      <c r="O51" s="34"/>
      <c r="P51" s="34"/>
    </row>
    <row r="52" spans="1:16" ht="11.25" customHeight="1">
      <c r="A52" s="34"/>
      <c r="B52" s="46"/>
      <c r="C52" s="46"/>
      <c r="D52" s="46"/>
      <c r="E52" s="46"/>
      <c r="F52" s="46"/>
      <c r="G52" s="46"/>
      <c r="H52" s="46"/>
      <c r="I52" s="46"/>
      <c r="J52" s="46"/>
      <c r="K52" s="46"/>
      <c r="L52" s="46"/>
      <c r="M52" s="34"/>
      <c r="N52" s="34"/>
      <c r="O52" s="34"/>
      <c r="P52" s="34"/>
    </row>
    <row r="53" spans="1:16" ht="11.25" customHeight="1">
      <c r="A53" s="34"/>
      <c r="B53" s="46"/>
      <c r="C53" s="46"/>
      <c r="D53" s="46"/>
      <c r="E53" s="46"/>
      <c r="F53" s="46"/>
      <c r="G53" s="46"/>
      <c r="H53" s="46"/>
      <c r="I53" s="46"/>
      <c r="J53" s="46"/>
      <c r="K53" s="46"/>
      <c r="L53" s="46"/>
      <c r="M53" s="34"/>
      <c r="N53" s="34"/>
      <c r="O53" s="34"/>
      <c r="P53" s="34"/>
    </row>
    <row r="54" spans="1:16" ht="11.25" customHeight="1">
      <c r="A54" s="34"/>
      <c r="B54" s="46"/>
      <c r="C54" s="46"/>
      <c r="D54" s="46"/>
      <c r="E54" s="46"/>
      <c r="F54" s="46"/>
      <c r="G54" s="46"/>
      <c r="H54" s="46"/>
      <c r="I54" s="46"/>
      <c r="J54" s="46"/>
      <c r="K54" s="46"/>
      <c r="L54" s="46"/>
      <c r="M54" s="34"/>
      <c r="N54" s="34"/>
      <c r="O54" s="34"/>
      <c r="P54" s="34"/>
    </row>
    <row r="55" spans="1:16" ht="11.25" customHeight="1">
      <c r="A55" s="357" t="s">
        <v>189</v>
      </c>
      <c r="B55" s="46"/>
      <c r="C55" s="46"/>
      <c r="D55" s="46"/>
      <c r="E55" s="46"/>
      <c r="F55" s="46"/>
      <c r="G55" s="46"/>
      <c r="H55" s="46"/>
      <c r="I55" s="46"/>
      <c r="J55" s="46"/>
      <c r="K55" s="46"/>
      <c r="L55" s="46"/>
      <c r="M55" s="34"/>
      <c r="N55" s="34"/>
      <c r="O55" s="34"/>
      <c r="P55" s="34"/>
    </row>
    <row r="56" spans="1:16" ht="11.25" customHeight="1">
      <c r="A56" s="34"/>
      <c r="B56" s="46"/>
      <c r="C56" s="46"/>
      <c r="D56" s="46"/>
      <c r="E56" s="46"/>
      <c r="F56" s="46"/>
      <c r="G56" s="46"/>
      <c r="H56" s="46"/>
      <c r="I56" s="46"/>
      <c r="J56" s="46"/>
      <c r="K56" s="46"/>
      <c r="L56" s="46"/>
      <c r="M56" s="34"/>
      <c r="N56" s="34"/>
      <c r="O56" s="34"/>
      <c r="P56" s="34"/>
    </row>
    <row r="57" spans="1:16" ht="11.25" customHeight="1">
      <c r="A57" s="34"/>
      <c r="B57" s="46"/>
      <c r="C57" s="46"/>
      <c r="D57" s="46"/>
      <c r="E57" s="46"/>
      <c r="F57" s="46"/>
      <c r="G57" s="46"/>
      <c r="H57" s="46"/>
      <c r="I57" s="46"/>
      <c r="J57" s="46"/>
      <c r="K57" s="46"/>
      <c r="L57" s="46"/>
      <c r="M57" s="34"/>
      <c r="N57" s="34"/>
      <c r="O57" s="34"/>
      <c r="P57" s="34"/>
    </row>
    <row r="58" spans="1:16" ht="11.25" customHeight="1">
      <c r="A58" s="34"/>
      <c r="B58" s="46"/>
      <c r="C58" s="46"/>
      <c r="D58" s="46"/>
      <c r="E58" s="46"/>
      <c r="F58" s="46"/>
      <c r="G58" s="46"/>
      <c r="H58" s="46"/>
      <c r="I58" s="46"/>
      <c r="J58" s="46"/>
      <c r="K58" s="46"/>
      <c r="L58" s="46"/>
      <c r="M58" s="34"/>
      <c r="N58" s="34"/>
      <c r="O58" s="34"/>
      <c r="P58" s="34"/>
    </row>
    <row r="59" spans="1:16" ht="11.25" customHeight="1">
      <c r="A59" s="34"/>
      <c r="B59" s="46"/>
      <c r="C59" s="46"/>
      <c r="D59" s="46"/>
      <c r="E59" s="46"/>
      <c r="F59" s="46"/>
      <c r="G59" s="34"/>
      <c r="H59" s="46"/>
      <c r="I59" s="34"/>
      <c r="J59" s="46"/>
      <c r="K59" s="34"/>
      <c r="L59" s="34"/>
      <c r="M59" s="34"/>
      <c r="N59" s="34"/>
      <c r="O59" s="34"/>
      <c r="P59" s="34"/>
    </row>
    <row r="60" spans="1:16" ht="17.25" customHeight="1">
      <c r="A60" s="46"/>
      <c r="B60" s="46"/>
      <c r="C60" s="34"/>
      <c r="D60" s="34"/>
      <c r="E60" s="34"/>
      <c r="F60" s="34"/>
      <c r="G60" s="34"/>
      <c r="H60" s="34"/>
      <c r="I60" s="34"/>
      <c r="J60" s="34"/>
      <c r="K60" s="34"/>
      <c r="L60" s="34"/>
      <c r="M60" s="34"/>
      <c r="N60" s="34"/>
      <c r="O60" s="34"/>
      <c r="P60" s="34"/>
    </row>
    <row r="61" spans="1:16" ht="10.5" customHeight="1">
      <c r="A61" s="46"/>
      <c r="B61" s="46"/>
      <c r="C61" s="34"/>
      <c r="D61" s="34"/>
      <c r="E61" s="34"/>
      <c r="F61" s="34"/>
      <c r="G61" s="34"/>
      <c r="H61" s="34"/>
      <c r="I61" s="34"/>
      <c r="J61" s="34"/>
      <c r="K61" s="34"/>
      <c r="L61" s="34"/>
      <c r="M61" s="34"/>
      <c r="N61" s="34"/>
      <c r="O61" s="34"/>
      <c r="P61" s="34"/>
    </row>
    <row r="62" spans="1:16" ht="10.5" customHeight="1">
      <c r="A62" s="46"/>
      <c r="B62" s="46"/>
      <c r="C62" s="34"/>
      <c r="D62" s="34"/>
      <c r="E62" s="34"/>
      <c r="F62" s="34"/>
      <c r="G62" s="34"/>
      <c r="H62" s="34"/>
      <c r="I62" s="34"/>
      <c r="J62" s="34"/>
      <c r="K62" s="34"/>
      <c r="L62" s="34"/>
      <c r="M62" s="34"/>
      <c r="N62" s="34"/>
      <c r="O62" s="34"/>
      <c r="P62" s="34"/>
    </row>
    <row r="63" spans="1:16" ht="18" customHeight="1">
      <c r="A63" s="46"/>
      <c r="B63" s="46"/>
      <c r="C63" s="34"/>
      <c r="D63" s="34"/>
      <c r="E63" s="34"/>
      <c r="F63" s="34"/>
      <c r="G63" s="34"/>
      <c r="H63" s="34"/>
      <c r="I63" s="34"/>
      <c r="J63" s="34"/>
      <c r="K63" s="34"/>
      <c r="L63" s="34"/>
      <c r="M63" s="34"/>
      <c r="N63" s="34"/>
      <c r="O63" s="34"/>
      <c r="P63" s="34"/>
    </row>
    <row r="64" spans="1:16" ht="10.5" customHeight="1">
      <c r="A64" s="34"/>
      <c r="B64" s="46"/>
      <c r="D64" s="34"/>
      <c r="E64" s="34"/>
      <c r="F64" s="34"/>
      <c r="G64" s="34"/>
      <c r="H64" s="34"/>
      <c r="I64" s="34"/>
      <c r="J64" s="34"/>
      <c r="K64" s="34"/>
      <c r="L64" s="34"/>
      <c r="M64" s="34"/>
      <c r="N64" s="34"/>
      <c r="O64" s="34"/>
      <c r="P64" s="34"/>
    </row>
    <row r="65" spans="1:16" ht="10.5" customHeight="1">
      <c r="A65" s="34"/>
      <c r="B65" s="46"/>
      <c r="D65" s="34"/>
      <c r="E65" s="34"/>
      <c r="F65" s="34"/>
      <c r="G65" s="34"/>
      <c r="H65" s="34"/>
      <c r="I65" s="34"/>
      <c r="J65" s="34"/>
      <c r="K65" s="34"/>
      <c r="L65" s="34"/>
      <c r="M65" s="34"/>
      <c r="N65" s="34"/>
      <c r="O65" s="34"/>
      <c r="P65" s="34"/>
    </row>
    <row r="66" spans="1:16" ht="10.5" customHeight="1">
      <c r="A66" s="46"/>
      <c r="B66" s="46"/>
      <c r="C66" s="34"/>
      <c r="D66" s="34"/>
      <c r="E66" s="34"/>
      <c r="F66" s="34"/>
      <c r="G66" s="34"/>
      <c r="H66" s="34"/>
      <c r="I66" s="34"/>
      <c r="J66" s="34"/>
      <c r="K66" s="34"/>
      <c r="L66" s="34"/>
      <c r="M66" s="34"/>
      <c r="N66" s="34"/>
      <c r="O66" s="34"/>
      <c r="P66" s="34"/>
    </row>
    <row r="67" spans="1:16" ht="10.5" customHeight="1">
      <c r="A67" s="46"/>
      <c r="B67" s="46"/>
      <c r="C67" s="34"/>
      <c r="D67" s="34"/>
      <c r="E67" s="34"/>
      <c r="F67" s="34"/>
      <c r="G67" s="34"/>
      <c r="H67" s="34"/>
      <c r="I67" s="34"/>
      <c r="J67" s="34"/>
      <c r="K67" s="34"/>
      <c r="L67" s="34"/>
      <c r="M67" s="34"/>
      <c r="N67" s="34"/>
      <c r="O67" s="34"/>
      <c r="P67" s="34"/>
    </row>
    <row r="68" spans="1:16" ht="10.5" customHeight="1">
      <c r="A68" s="46"/>
      <c r="B68" s="46"/>
      <c r="C68" s="34"/>
      <c r="D68" s="34"/>
      <c r="E68" s="34"/>
      <c r="F68" s="34"/>
      <c r="G68" s="34"/>
      <c r="H68" s="34"/>
      <c r="I68" s="34"/>
      <c r="J68" s="34"/>
      <c r="K68" s="34"/>
      <c r="L68" s="34"/>
      <c r="M68" s="34"/>
      <c r="N68" s="34"/>
      <c r="O68" s="34"/>
      <c r="P68" s="34"/>
    </row>
    <row r="69" spans="1:15" ht="10.5" customHeight="1">
      <c r="A69" s="30"/>
      <c r="B69" s="46"/>
      <c r="C69" s="30"/>
      <c r="D69" s="30"/>
      <c r="E69" s="30"/>
      <c r="F69" s="32"/>
      <c r="G69" s="32"/>
      <c r="H69" s="444"/>
      <c r="I69" s="444"/>
      <c r="J69" s="30"/>
      <c r="K69" s="444"/>
      <c r="L69" s="444"/>
      <c r="M69" s="30"/>
      <c r="N69" s="444"/>
      <c r="O69" s="444"/>
    </row>
    <row r="70" spans="1:15" ht="10.5" customHeight="1">
      <c r="A70" s="30"/>
      <c r="B70" s="46"/>
      <c r="C70" s="30"/>
      <c r="D70" s="30"/>
      <c r="E70" s="30"/>
      <c r="F70" s="32"/>
      <c r="G70" s="32"/>
      <c r="H70" s="32"/>
      <c r="I70" s="32"/>
      <c r="J70" s="30"/>
      <c r="K70" s="32"/>
      <c r="L70" s="32"/>
      <c r="M70" s="30"/>
      <c r="N70" s="46"/>
      <c r="O70" s="46"/>
    </row>
    <row r="71" spans="1:15" ht="10.5" customHeight="1">
      <c r="A71" s="30"/>
      <c r="B71" s="46"/>
      <c r="C71" s="30"/>
      <c r="D71" s="30"/>
      <c r="E71" s="30"/>
      <c r="F71" s="32"/>
      <c r="G71" s="32"/>
      <c r="H71" s="30"/>
      <c r="I71" s="46"/>
      <c r="J71" s="30"/>
      <c r="K71" s="30"/>
      <c r="L71" s="30"/>
      <c r="M71" s="30"/>
      <c r="N71" s="444"/>
      <c r="O71" s="444"/>
    </row>
    <row r="72" spans="1:15" ht="10.5" customHeight="1">
      <c r="A72" s="34"/>
      <c r="B72" s="46"/>
      <c r="C72" s="34"/>
      <c r="D72" s="34"/>
      <c r="E72" s="34"/>
      <c r="F72" s="34"/>
      <c r="G72" s="34"/>
      <c r="H72" s="34"/>
      <c r="I72" s="34"/>
      <c r="J72" s="34"/>
      <c r="K72" s="34"/>
      <c r="L72" s="34"/>
      <c r="M72" s="34"/>
      <c r="N72" s="34"/>
      <c r="O72" s="34"/>
    </row>
    <row r="73" spans="1:15" ht="10.5" customHeight="1">
      <c r="A73" s="30"/>
      <c r="B73" s="46"/>
      <c r="C73" s="30"/>
      <c r="D73" s="34"/>
      <c r="E73" s="34"/>
      <c r="F73" s="226"/>
      <c r="G73" s="35"/>
      <c r="H73" s="443"/>
      <c r="I73" s="443"/>
      <c r="J73" s="34"/>
      <c r="K73" s="443"/>
      <c r="L73" s="443"/>
      <c r="M73" s="34"/>
      <c r="N73" s="443"/>
      <c r="O73" s="443"/>
    </row>
    <row r="74" spans="1:15" ht="10.5" customHeight="1">
      <c r="A74" s="30"/>
      <c r="B74" s="46"/>
      <c r="C74" s="30"/>
      <c r="D74" s="34"/>
      <c r="E74" s="34"/>
      <c r="F74" s="226"/>
      <c r="G74" s="226"/>
      <c r="H74" s="443"/>
      <c r="I74" s="443"/>
      <c r="J74" s="34"/>
      <c r="K74" s="443"/>
      <c r="L74" s="443"/>
      <c r="M74" s="34"/>
      <c r="N74" s="443"/>
      <c r="O74" s="443"/>
    </row>
    <row r="75" spans="1:15" ht="10.5" customHeight="1">
      <c r="A75" s="30"/>
      <c r="B75" s="46"/>
      <c r="C75" s="30"/>
      <c r="D75" s="34"/>
      <c r="E75" s="34"/>
      <c r="F75" s="35"/>
      <c r="G75" s="35"/>
      <c r="H75" s="443"/>
      <c r="I75" s="443"/>
      <c r="J75" s="35"/>
      <c r="K75" s="443"/>
      <c r="L75" s="443"/>
      <c r="M75" s="34"/>
      <c r="N75" s="443"/>
      <c r="O75" s="443"/>
    </row>
    <row r="76" spans="1:15" ht="10.5" customHeight="1">
      <c r="A76" s="30"/>
      <c r="B76" s="46"/>
      <c r="C76" s="30"/>
      <c r="D76" s="34"/>
      <c r="E76" s="34"/>
      <c r="F76" s="226"/>
      <c r="G76" s="226"/>
      <c r="H76" s="445"/>
      <c r="I76" s="445"/>
      <c r="J76" s="34"/>
      <c r="K76" s="443"/>
      <c r="L76" s="443"/>
      <c r="M76" s="34"/>
      <c r="N76" s="443"/>
      <c r="O76" s="443"/>
    </row>
    <row r="77" spans="1:15" ht="12.75">
      <c r="A77" s="30"/>
      <c r="B77" s="46"/>
      <c r="C77" s="30"/>
      <c r="D77" s="34"/>
      <c r="E77" s="34"/>
      <c r="F77" s="226"/>
      <c r="G77" s="35"/>
      <c r="H77" s="443"/>
      <c r="I77" s="443"/>
      <c r="J77" s="35"/>
      <c r="K77" s="443"/>
      <c r="L77" s="443"/>
      <c r="M77" s="34"/>
      <c r="N77" s="445"/>
      <c r="O77" s="445"/>
    </row>
    <row r="78" spans="1:16" ht="12.75">
      <c r="A78" s="34"/>
      <c r="B78" s="34"/>
      <c r="C78" s="34"/>
      <c r="D78" s="34"/>
      <c r="E78" s="34"/>
      <c r="F78" s="34"/>
      <c r="G78" s="34"/>
      <c r="H78" s="34"/>
      <c r="I78" s="34"/>
      <c r="J78" s="34"/>
      <c r="K78" s="34"/>
      <c r="L78" s="34"/>
      <c r="M78" s="34"/>
      <c r="N78" s="34"/>
      <c r="O78" s="34"/>
      <c r="P78" s="34"/>
    </row>
    <row r="79" spans="1:16" ht="12.75">
      <c r="A79" s="34"/>
      <c r="B79" s="34"/>
      <c r="C79" s="34"/>
      <c r="D79" s="34"/>
      <c r="E79" s="34"/>
      <c r="F79" s="34"/>
      <c r="G79" s="34"/>
      <c r="H79" s="34"/>
      <c r="I79" s="34"/>
      <c r="J79" s="34"/>
      <c r="K79" s="34"/>
      <c r="L79" s="34"/>
      <c r="M79" s="34"/>
      <c r="N79" s="34"/>
      <c r="O79" s="34"/>
      <c r="P79" s="34"/>
    </row>
    <row r="80" spans="1:16" ht="12.75">
      <c r="A80" s="34"/>
      <c r="B80" s="34"/>
      <c r="C80" s="34"/>
      <c r="D80" s="34"/>
      <c r="E80" s="34"/>
      <c r="F80" s="34"/>
      <c r="G80" s="34"/>
      <c r="H80" s="34"/>
      <c r="I80" s="34"/>
      <c r="J80" s="34"/>
      <c r="K80" s="34"/>
      <c r="L80" s="34"/>
      <c r="M80" s="34"/>
      <c r="N80" s="34"/>
      <c r="O80" s="34"/>
      <c r="P80" s="34"/>
    </row>
    <row r="81" spans="1:16" ht="12.75">
      <c r="A81" s="34"/>
      <c r="B81" s="34"/>
      <c r="C81" s="34"/>
      <c r="D81" s="34"/>
      <c r="E81" s="34"/>
      <c r="F81" s="34"/>
      <c r="G81" s="34"/>
      <c r="H81" s="34"/>
      <c r="I81" s="34"/>
      <c r="J81" s="34"/>
      <c r="K81" s="34"/>
      <c r="L81" s="34"/>
      <c r="M81" s="34"/>
      <c r="N81" s="34"/>
      <c r="O81" s="34"/>
      <c r="P81" s="34"/>
    </row>
    <row r="82" spans="1:16" ht="12.75">
      <c r="A82" s="34"/>
      <c r="B82" s="34"/>
      <c r="C82" s="34"/>
      <c r="D82" s="34"/>
      <c r="E82" s="34"/>
      <c r="F82" s="34"/>
      <c r="G82" s="34"/>
      <c r="H82" s="34"/>
      <c r="I82" s="34"/>
      <c r="J82" s="34"/>
      <c r="K82" s="34"/>
      <c r="L82" s="34"/>
      <c r="M82" s="34"/>
      <c r="N82" s="34"/>
      <c r="O82" s="34"/>
      <c r="P82" s="34"/>
    </row>
    <row r="83" spans="1:16" ht="12.75">
      <c r="A83" s="34"/>
      <c r="B83" s="34"/>
      <c r="C83" s="34"/>
      <c r="D83" s="34"/>
      <c r="E83" s="34"/>
      <c r="F83" s="34"/>
      <c r="G83" s="34"/>
      <c r="H83" s="34"/>
      <c r="I83" s="34"/>
      <c r="J83" s="34"/>
      <c r="K83" s="34"/>
      <c r="L83" s="34"/>
      <c r="M83" s="34"/>
      <c r="N83" s="34"/>
      <c r="O83" s="34"/>
      <c r="P83" s="34"/>
    </row>
    <row r="84" spans="1:16" ht="12.75">
      <c r="A84" s="34"/>
      <c r="B84" s="34"/>
      <c r="C84" s="34"/>
      <c r="D84" s="34"/>
      <c r="E84" s="34"/>
      <c r="F84" s="34"/>
      <c r="G84" s="34"/>
      <c r="H84" s="34"/>
      <c r="I84" s="34"/>
      <c r="J84" s="34"/>
      <c r="K84" s="34"/>
      <c r="L84" s="34"/>
      <c r="M84" s="34"/>
      <c r="N84" s="34"/>
      <c r="O84" s="34"/>
      <c r="P84" s="34"/>
    </row>
    <row r="85" spans="1:16" ht="12.75">
      <c r="A85" s="34"/>
      <c r="B85" s="34"/>
      <c r="C85" s="34"/>
      <c r="D85" s="34"/>
      <c r="E85" s="34"/>
      <c r="F85" s="34"/>
      <c r="H85" s="34"/>
      <c r="J85" s="34"/>
      <c r="M85" s="34"/>
      <c r="N85" s="34"/>
      <c r="O85" s="34"/>
      <c r="P85" s="34"/>
    </row>
    <row r="86" spans="1:16" ht="12.75">
      <c r="A86" s="34"/>
      <c r="B86" s="34"/>
      <c r="C86" s="34"/>
      <c r="D86" s="34"/>
      <c r="E86" s="34"/>
      <c r="F86" s="34"/>
      <c r="H86" s="34"/>
      <c r="J86" s="34"/>
      <c r="M86" s="34"/>
      <c r="N86" s="34"/>
      <c r="O86" s="34"/>
      <c r="P86" s="34"/>
    </row>
    <row r="87" spans="8:16" ht="12.75">
      <c r="H87" s="34"/>
      <c r="M87" s="34"/>
      <c r="N87" s="34"/>
      <c r="P87" s="34"/>
    </row>
  </sheetData>
  <sheetProtection/>
  <mergeCells count="21">
    <mergeCell ref="H76:I76"/>
    <mergeCell ref="N71:O71"/>
    <mergeCell ref="N77:O77"/>
    <mergeCell ref="K75:L75"/>
    <mergeCell ref="K77:L77"/>
    <mergeCell ref="N69:O69"/>
    <mergeCell ref="N73:O73"/>
    <mergeCell ref="N74:O74"/>
    <mergeCell ref="H75:I75"/>
    <mergeCell ref="K74:L74"/>
    <mergeCell ref="H77:I77"/>
    <mergeCell ref="K69:L69"/>
    <mergeCell ref="N76:O76"/>
    <mergeCell ref="K76:L76"/>
    <mergeCell ref="G4:I4"/>
    <mergeCell ref="K4:N4"/>
    <mergeCell ref="N75:O75"/>
    <mergeCell ref="H73:I73"/>
    <mergeCell ref="H74:I74"/>
    <mergeCell ref="H69:I69"/>
    <mergeCell ref="K73:L73"/>
  </mergeCells>
  <hyperlinks>
    <hyperlink ref="A55" location="Contents!A1" display="Return to Contents Page"/>
  </hyperlinks>
  <printOptions horizontalCentered="1"/>
  <pageMargins left="0.7874015748031497" right="0.7874015748031497" top="0.7874015748031497" bottom="0.7874015748031497" header="0.5118110236220472"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5">
    <pageSetUpPr fitToPage="1"/>
  </sheetPr>
  <dimension ref="A1:IS87"/>
  <sheetViews>
    <sheetView workbookViewId="0" topLeftCell="A1">
      <pane xSplit="5" ySplit="6" topLeftCell="F7" activePane="bottomRight" state="frozen"/>
      <selection pane="topLeft" activeCell="A1" sqref="A1"/>
      <selection pane="topRight" activeCell="F1" sqref="F1"/>
      <selection pane="bottomLeft" activeCell="A7" sqref="A7"/>
      <selection pane="bottomRight" activeCell="S20" sqref="S20"/>
    </sheetView>
  </sheetViews>
  <sheetFormatPr defaultColWidth="9.140625" defaultRowHeight="12.75"/>
  <cols>
    <col min="1" max="1" width="5.140625" style="25" customWidth="1"/>
    <col min="2" max="2" width="10.421875" style="25" customWidth="1"/>
    <col min="3" max="3" width="11.57421875" style="25" customWidth="1"/>
    <col min="4" max="4" width="0.5625" style="25" customWidth="1"/>
    <col min="5" max="5" width="0.85546875" style="25" customWidth="1"/>
    <col min="6" max="9" width="5.8515625" style="25" customWidth="1"/>
    <col min="10" max="10" width="1.1484375" style="25" customWidth="1"/>
    <col min="11" max="13" width="6.00390625" style="25" customWidth="1"/>
    <col min="14" max="14" width="7.00390625" style="25" customWidth="1"/>
    <col min="15" max="15" width="1.7109375" style="25" customWidth="1"/>
    <col min="16" max="16" width="5.57421875" style="25" customWidth="1"/>
    <col min="17" max="16384" width="9.140625" style="25" customWidth="1"/>
  </cols>
  <sheetData>
    <row r="1" spans="1:253" ht="18" customHeight="1">
      <c r="A1" s="55" t="s">
        <v>125</v>
      </c>
      <c r="B1" s="55"/>
      <c r="C1" s="55"/>
      <c r="D1" s="55"/>
      <c r="E1" s="55"/>
      <c r="F1" s="55"/>
      <c r="G1" s="55"/>
      <c r="H1" s="55"/>
      <c r="I1" s="55"/>
      <c r="J1" s="55"/>
      <c r="K1" s="55"/>
      <c r="L1" s="55"/>
      <c r="M1" s="55"/>
      <c r="N1" s="55"/>
      <c r="O1" s="55"/>
      <c r="P1" s="55"/>
      <c r="Q1" s="55"/>
      <c r="R1" s="55"/>
      <c r="S1" s="55"/>
      <c r="T1" s="55"/>
      <c r="U1" s="55"/>
      <c r="V1" s="55"/>
      <c r="W1" s="55"/>
      <c r="X1" s="55"/>
      <c r="Y1" s="55"/>
      <c r="Z1" s="55"/>
      <c r="AA1" s="55"/>
      <c r="AB1" s="55"/>
      <c r="AC1" s="55"/>
      <c r="AD1" s="55"/>
      <c r="AE1" s="55"/>
      <c r="AF1" s="55"/>
      <c r="AG1" s="55"/>
      <c r="AH1" s="55"/>
      <c r="AI1" s="55"/>
      <c r="AJ1" s="55"/>
      <c r="AK1" s="55"/>
      <c r="AL1" s="55"/>
      <c r="AM1" s="55"/>
      <c r="AN1" s="55"/>
      <c r="AO1" s="55"/>
      <c r="AP1" s="55"/>
      <c r="AQ1" s="55"/>
      <c r="AR1" s="55"/>
      <c r="AS1" s="55"/>
      <c r="AT1" s="55"/>
      <c r="AU1" s="55"/>
      <c r="AV1" s="55"/>
      <c r="AW1" s="55"/>
      <c r="AX1" s="55"/>
      <c r="AY1" s="55"/>
      <c r="AZ1" s="55"/>
      <c r="BA1" s="55"/>
      <c r="BB1" s="55"/>
      <c r="BC1" s="55"/>
      <c r="BD1" s="55"/>
      <c r="BE1" s="55"/>
      <c r="BF1" s="55"/>
      <c r="BG1" s="55"/>
      <c r="BH1" s="55"/>
      <c r="BI1" s="55"/>
      <c r="BJ1" s="55"/>
      <c r="BK1" s="55"/>
      <c r="BL1" s="55"/>
      <c r="BM1" s="55"/>
      <c r="BN1" s="55"/>
      <c r="BO1" s="55"/>
      <c r="BP1" s="55"/>
      <c r="BQ1" s="55"/>
      <c r="BR1" s="55"/>
      <c r="BS1" s="55"/>
      <c r="BT1" s="55"/>
      <c r="BU1" s="55"/>
      <c r="BV1" s="55"/>
      <c r="BW1" s="55"/>
      <c r="BX1" s="55"/>
      <c r="BY1" s="55"/>
      <c r="BZ1" s="55"/>
      <c r="CA1" s="55"/>
      <c r="CB1" s="55"/>
      <c r="CC1" s="55"/>
      <c r="CD1" s="55"/>
      <c r="CE1" s="55"/>
      <c r="CF1" s="55"/>
      <c r="CG1" s="55"/>
      <c r="CH1" s="55"/>
      <c r="CI1" s="55"/>
      <c r="CJ1" s="55"/>
      <c r="CK1" s="55"/>
      <c r="CL1" s="55"/>
      <c r="CM1" s="55"/>
      <c r="CN1" s="55"/>
      <c r="CO1" s="55"/>
      <c r="CP1" s="55"/>
      <c r="CQ1" s="55"/>
      <c r="CR1" s="55"/>
      <c r="CS1" s="55"/>
      <c r="CT1" s="55"/>
      <c r="CU1" s="55"/>
      <c r="CV1" s="55"/>
      <c r="CW1" s="55"/>
      <c r="CX1" s="55"/>
      <c r="CY1" s="55"/>
      <c r="CZ1" s="55"/>
      <c r="DA1" s="55"/>
      <c r="DB1" s="55"/>
      <c r="DC1" s="55"/>
      <c r="DD1" s="55"/>
      <c r="DE1" s="55"/>
      <c r="DF1" s="55"/>
      <c r="DG1" s="55"/>
      <c r="DH1" s="55"/>
      <c r="DI1" s="55"/>
      <c r="DJ1" s="55"/>
      <c r="DK1" s="55"/>
      <c r="DL1" s="55"/>
      <c r="DM1" s="55"/>
      <c r="DN1" s="55"/>
      <c r="DO1" s="55"/>
      <c r="DP1" s="55"/>
      <c r="DQ1" s="55"/>
      <c r="DR1" s="55"/>
      <c r="DS1" s="55"/>
      <c r="DT1" s="55"/>
      <c r="DU1" s="55"/>
      <c r="DV1" s="55"/>
      <c r="DW1" s="55"/>
      <c r="DX1" s="55"/>
      <c r="DY1" s="55"/>
      <c r="DZ1" s="55"/>
      <c r="EA1" s="55"/>
      <c r="EB1" s="55"/>
      <c r="EC1" s="55"/>
      <c r="ED1" s="55"/>
      <c r="EE1" s="55"/>
      <c r="EF1" s="55"/>
      <c r="EG1" s="55"/>
      <c r="EH1" s="55"/>
      <c r="EI1" s="55"/>
      <c r="EJ1" s="55"/>
      <c r="EK1" s="55"/>
      <c r="EL1" s="55"/>
      <c r="EM1" s="55"/>
      <c r="EN1" s="55"/>
      <c r="EO1" s="55"/>
      <c r="EP1" s="55"/>
      <c r="EQ1" s="55"/>
      <c r="ER1" s="55"/>
      <c r="ES1" s="55"/>
      <c r="ET1" s="55"/>
      <c r="EU1" s="55"/>
      <c r="EV1" s="55"/>
      <c r="EW1" s="55"/>
      <c r="EX1" s="55"/>
      <c r="EY1" s="55"/>
      <c r="EZ1" s="55"/>
      <c r="FA1" s="55"/>
      <c r="FB1" s="55"/>
      <c r="FC1" s="55"/>
      <c r="FD1" s="55"/>
      <c r="FE1" s="55"/>
      <c r="FF1" s="55"/>
      <c r="FG1" s="55"/>
      <c r="FH1" s="55"/>
      <c r="FI1" s="55"/>
      <c r="FJ1" s="55"/>
      <c r="FK1" s="55"/>
      <c r="FL1" s="55"/>
      <c r="FM1" s="55"/>
      <c r="FN1" s="55"/>
      <c r="FO1" s="55"/>
      <c r="FP1" s="55"/>
      <c r="FQ1" s="55"/>
      <c r="FR1" s="55"/>
      <c r="FS1" s="55"/>
      <c r="FT1" s="55"/>
      <c r="FU1" s="55"/>
      <c r="FV1" s="55"/>
      <c r="FW1" s="55"/>
      <c r="FX1" s="55"/>
      <c r="FY1" s="55"/>
      <c r="FZ1" s="55"/>
      <c r="GA1" s="55"/>
      <c r="GB1" s="55"/>
      <c r="GC1" s="55"/>
      <c r="GD1" s="55"/>
      <c r="GE1" s="55"/>
      <c r="GF1" s="55"/>
      <c r="GG1" s="55"/>
      <c r="GH1" s="55"/>
      <c r="GI1" s="55"/>
      <c r="GJ1" s="55"/>
      <c r="GK1" s="55"/>
      <c r="GL1" s="55"/>
      <c r="GM1" s="55"/>
      <c r="GN1" s="55"/>
      <c r="GO1" s="55"/>
      <c r="GP1" s="55"/>
      <c r="GQ1" s="55"/>
      <c r="GR1" s="55"/>
      <c r="GS1" s="55"/>
      <c r="GT1" s="55"/>
      <c r="GU1" s="55"/>
      <c r="GV1" s="55"/>
      <c r="GW1" s="55"/>
      <c r="GX1" s="55"/>
      <c r="GY1" s="55"/>
      <c r="GZ1" s="55"/>
      <c r="HA1" s="55"/>
      <c r="HB1" s="55"/>
      <c r="HC1" s="55"/>
      <c r="HD1" s="55"/>
      <c r="HE1" s="55"/>
      <c r="HF1" s="55"/>
      <c r="HG1" s="55"/>
      <c r="HH1" s="55"/>
      <c r="HI1" s="55"/>
      <c r="HJ1" s="55"/>
      <c r="HK1" s="55"/>
      <c r="HL1" s="55"/>
      <c r="HM1" s="55"/>
      <c r="HN1" s="55"/>
      <c r="HO1" s="55"/>
      <c r="HP1" s="55"/>
      <c r="HQ1" s="55"/>
      <c r="HR1" s="55"/>
      <c r="HS1" s="55"/>
      <c r="HT1" s="55"/>
      <c r="HU1" s="55"/>
      <c r="HV1" s="55"/>
      <c r="HW1" s="55"/>
      <c r="HX1" s="55"/>
      <c r="HY1" s="55"/>
      <c r="HZ1" s="55"/>
      <c r="IA1" s="55"/>
      <c r="IB1" s="55"/>
      <c r="IC1" s="55"/>
      <c r="ID1" s="55"/>
      <c r="IE1" s="55"/>
      <c r="IF1" s="55"/>
      <c r="IG1" s="55"/>
      <c r="IH1" s="55"/>
      <c r="II1" s="55"/>
      <c r="IJ1" s="55"/>
      <c r="IK1" s="55"/>
      <c r="IL1" s="55"/>
      <c r="IM1" s="55"/>
      <c r="IN1" s="55"/>
      <c r="IO1" s="55"/>
      <c r="IP1" s="55"/>
      <c r="IQ1" s="55"/>
      <c r="IR1" s="55"/>
      <c r="IS1" s="55"/>
    </row>
    <row r="2" spans="1:253" ht="18" customHeight="1">
      <c r="A2" s="55" t="s">
        <v>143</v>
      </c>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55"/>
      <c r="AK2" s="55"/>
      <c r="AL2" s="55"/>
      <c r="AM2" s="55"/>
      <c r="AN2" s="55"/>
      <c r="AO2" s="55"/>
      <c r="AP2" s="55"/>
      <c r="AQ2" s="55"/>
      <c r="AR2" s="55"/>
      <c r="AS2" s="55"/>
      <c r="AT2" s="55"/>
      <c r="AU2" s="55"/>
      <c r="AV2" s="55"/>
      <c r="AW2" s="55"/>
      <c r="AX2" s="55"/>
      <c r="AY2" s="55"/>
      <c r="AZ2" s="55"/>
      <c r="BA2" s="55"/>
      <c r="BB2" s="55"/>
      <c r="BC2" s="55"/>
      <c r="BD2" s="55"/>
      <c r="BE2" s="55"/>
      <c r="BF2" s="55"/>
      <c r="BG2" s="55"/>
      <c r="BH2" s="55"/>
      <c r="BI2" s="55"/>
      <c r="BJ2" s="55"/>
      <c r="BK2" s="55"/>
      <c r="BL2" s="55"/>
      <c r="BM2" s="55"/>
      <c r="BN2" s="55"/>
      <c r="BO2" s="55"/>
      <c r="BP2" s="55"/>
      <c r="BQ2" s="55"/>
      <c r="BR2" s="55"/>
      <c r="BS2" s="55"/>
      <c r="BT2" s="55"/>
      <c r="BU2" s="55"/>
      <c r="BV2" s="55"/>
      <c r="BW2" s="55"/>
      <c r="BX2" s="55"/>
      <c r="BY2" s="55"/>
      <c r="BZ2" s="55"/>
      <c r="CA2" s="55"/>
      <c r="CB2" s="55"/>
      <c r="CC2" s="55"/>
      <c r="CD2" s="55"/>
      <c r="CE2" s="55"/>
      <c r="CF2" s="55"/>
      <c r="CG2" s="55"/>
      <c r="CH2" s="55"/>
      <c r="CI2" s="55"/>
      <c r="CJ2" s="55"/>
      <c r="CK2" s="55"/>
      <c r="CL2" s="55"/>
      <c r="CM2" s="55"/>
      <c r="CN2" s="55"/>
      <c r="CO2" s="55"/>
      <c r="CP2" s="55"/>
      <c r="CQ2" s="55"/>
      <c r="CR2" s="55"/>
      <c r="CS2" s="55"/>
      <c r="CT2" s="55"/>
      <c r="CU2" s="55"/>
      <c r="CV2" s="55"/>
      <c r="CW2" s="55"/>
      <c r="CX2" s="55"/>
      <c r="CY2" s="55"/>
      <c r="CZ2" s="55"/>
      <c r="DA2" s="55"/>
      <c r="DB2" s="55"/>
      <c r="DC2" s="55"/>
      <c r="DD2" s="55"/>
      <c r="DE2" s="55"/>
      <c r="DF2" s="55"/>
      <c r="DG2" s="55"/>
      <c r="DH2" s="55"/>
      <c r="DI2" s="55"/>
      <c r="DJ2" s="55"/>
      <c r="DK2" s="55"/>
      <c r="DL2" s="55"/>
      <c r="DM2" s="55"/>
      <c r="DN2" s="55"/>
      <c r="DO2" s="55"/>
      <c r="DP2" s="55"/>
      <c r="DQ2" s="55"/>
      <c r="DR2" s="55"/>
      <c r="DS2" s="55"/>
      <c r="DT2" s="55"/>
      <c r="DU2" s="55"/>
      <c r="DV2" s="55"/>
      <c r="DW2" s="55"/>
      <c r="DX2" s="55"/>
      <c r="DY2" s="55"/>
      <c r="DZ2" s="55"/>
      <c r="EA2" s="55"/>
      <c r="EB2" s="55"/>
      <c r="EC2" s="55"/>
      <c r="ED2" s="55"/>
      <c r="EE2" s="55"/>
      <c r="EF2" s="55"/>
      <c r="EG2" s="55"/>
      <c r="EH2" s="55"/>
      <c r="EI2" s="55"/>
      <c r="EJ2" s="55"/>
      <c r="EK2" s="55"/>
      <c r="EL2" s="55"/>
      <c r="EM2" s="55"/>
      <c r="EN2" s="55"/>
      <c r="EO2" s="55"/>
      <c r="EP2" s="55"/>
      <c r="EQ2" s="55"/>
      <c r="ER2" s="55"/>
      <c r="ES2" s="55"/>
      <c r="ET2" s="55"/>
      <c r="EU2" s="55"/>
      <c r="EV2" s="55"/>
      <c r="EW2" s="55"/>
      <c r="EX2" s="55"/>
      <c r="EY2" s="55"/>
      <c r="EZ2" s="55"/>
      <c r="FA2" s="55"/>
      <c r="FB2" s="55"/>
      <c r="FC2" s="55"/>
      <c r="FD2" s="55"/>
      <c r="FE2" s="55"/>
      <c r="FF2" s="55"/>
      <c r="FG2" s="55"/>
      <c r="FH2" s="55"/>
      <c r="FI2" s="55"/>
      <c r="FJ2" s="55"/>
      <c r="FK2" s="55"/>
      <c r="FL2" s="55"/>
      <c r="FM2" s="55"/>
      <c r="FN2" s="55"/>
      <c r="FO2" s="55"/>
      <c r="FP2" s="55"/>
      <c r="FQ2" s="55"/>
      <c r="FR2" s="55"/>
      <c r="FS2" s="55"/>
      <c r="FT2" s="55"/>
      <c r="FU2" s="55"/>
      <c r="FV2" s="55"/>
      <c r="FW2" s="55"/>
      <c r="FX2" s="55"/>
      <c r="FY2" s="55"/>
      <c r="FZ2" s="55"/>
      <c r="GA2" s="55"/>
      <c r="GB2" s="55"/>
      <c r="GC2" s="55"/>
      <c r="GD2" s="55"/>
      <c r="GE2" s="55"/>
      <c r="GF2" s="55"/>
      <c r="GG2" s="55"/>
      <c r="GH2" s="55"/>
      <c r="GI2" s="55"/>
      <c r="GJ2" s="55"/>
      <c r="GK2" s="55"/>
      <c r="GL2" s="55"/>
      <c r="GM2" s="55"/>
      <c r="GN2" s="55"/>
      <c r="GO2" s="55"/>
      <c r="GP2" s="55"/>
      <c r="GQ2" s="55"/>
      <c r="GR2" s="55"/>
      <c r="GS2" s="55"/>
      <c r="GT2" s="55"/>
      <c r="GU2" s="55"/>
      <c r="GV2" s="55"/>
      <c r="GW2" s="55"/>
      <c r="GX2" s="55"/>
      <c r="GY2" s="55"/>
      <c r="GZ2" s="55"/>
      <c r="HA2" s="55"/>
      <c r="HB2" s="55"/>
      <c r="HC2" s="55"/>
      <c r="HD2" s="55"/>
      <c r="HE2" s="55"/>
      <c r="HF2" s="55"/>
      <c r="HG2" s="55"/>
      <c r="HH2" s="55"/>
      <c r="HI2" s="55"/>
      <c r="HJ2" s="55"/>
      <c r="HK2" s="55"/>
      <c r="HL2" s="55"/>
      <c r="HM2" s="55"/>
      <c r="HN2" s="55"/>
      <c r="HO2" s="55"/>
      <c r="HP2" s="55"/>
      <c r="HQ2" s="55"/>
      <c r="HR2" s="55"/>
      <c r="HS2" s="55"/>
      <c r="HT2" s="55"/>
      <c r="HU2" s="55"/>
      <c r="HV2" s="55"/>
      <c r="HW2" s="55"/>
      <c r="HX2" s="55"/>
      <c r="HY2" s="55"/>
      <c r="HZ2" s="55"/>
      <c r="IA2" s="55"/>
      <c r="IB2" s="55"/>
      <c r="IC2" s="55"/>
      <c r="ID2" s="55"/>
      <c r="IE2" s="55"/>
      <c r="IF2" s="55"/>
      <c r="IG2" s="55"/>
      <c r="IH2" s="55"/>
      <c r="II2" s="55"/>
      <c r="IJ2" s="55"/>
      <c r="IK2" s="55"/>
      <c r="IL2" s="55"/>
      <c r="IM2" s="55"/>
      <c r="IN2" s="55"/>
      <c r="IO2" s="55"/>
      <c r="IP2" s="55"/>
      <c r="IQ2" s="55"/>
      <c r="IR2" s="55"/>
      <c r="IS2" s="55"/>
    </row>
    <row r="3" spans="1:16" s="27" customFormat="1" ht="13.5" customHeight="1" thickBot="1">
      <c r="A3" s="83"/>
      <c r="B3" s="84"/>
      <c r="C3" s="74"/>
      <c r="D3" s="74"/>
      <c r="E3" s="74"/>
      <c r="F3" s="74"/>
      <c r="G3" s="74"/>
      <c r="H3" s="74"/>
      <c r="I3" s="74"/>
      <c r="J3" s="74"/>
      <c r="K3" s="74"/>
      <c r="L3" s="74"/>
      <c r="M3" s="74"/>
      <c r="N3" s="437"/>
      <c r="O3" s="437"/>
      <c r="P3" s="131" t="s">
        <v>118</v>
      </c>
    </row>
    <row r="4" spans="1:16" ht="11.25" customHeight="1" thickTop="1">
      <c r="A4" s="48"/>
      <c r="B4" s="48"/>
      <c r="C4" s="48"/>
      <c r="D4" s="48"/>
      <c r="E4" s="48"/>
      <c r="F4" s="52">
        <f ca="1">INDIRECT(Calculation!B$9)</f>
        <v>2015</v>
      </c>
      <c r="G4" s="50"/>
      <c r="H4" s="49"/>
      <c r="I4" s="49"/>
      <c r="J4" s="51"/>
      <c r="K4" s="49">
        <f ca="1">INDIRECT(Calculation!B$13)</f>
        <v>2016</v>
      </c>
      <c r="L4" s="50"/>
      <c r="M4" s="49"/>
      <c r="N4" s="49"/>
      <c r="P4" s="49">
        <v>2017</v>
      </c>
    </row>
    <row r="5" spans="1:16" ht="11.25" customHeight="1">
      <c r="A5" s="53"/>
      <c r="B5" s="48"/>
      <c r="C5" s="54" t="s">
        <v>79</v>
      </c>
      <c r="D5" s="53"/>
      <c r="E5" s="51"/>
      <c r="F5" s="85" t="s">
        <v>23</v>
      </c>
      <c r="G5" s="85" t="s">
        <v>24</v>
      </c>
      <c r="H5" s="85" t="s">
        <v>25</v>
      </c>
      <c r="I5" s="85" t="s">
        <v>26</v>
      </c>
      <c r="J5" s="128"/>
      <c r="K5" s="85" t="s">
        <v>23</v>
      </c>
      <c r="L5" s="85" t="s">
        <v>24</v>
      </c>
      <c r="M5" s="85" t="s">
        <v>25</v>
      </c>
      <c r="N5" s="86" t="s">
        <v>26</v>
      </c>
      <c r="P5" s="85" t="s">
        <v>23</v>
      </c>
    </row>
    <row r="6" spans="1:16" ht="11.25" customHeight="1">
      <c r="A6" s="56" t="s">
        <v>81</v>
      </c>
      <c r="B6" s="44"/>
      <c r="C6" s="45" t="s">
        <v>82</v>
      </c>
      <c r="D6" s="56"/>
      <c r="E6" s="57"/>
      <c r="F6" s="87" t="s">
        <v>88</v>
      </c>
      <c r="G6" s="87" t="s">
        <v>88</v>
      </c>
      <c r="H6" s="87" t="s">
        <v>88</v>
      </c>
      <c r="I6" s="87" t="s">
        <v>88</v>
      </c>
      <c r="J6" s="129"/>
      <c r="K6" s="87" t="s">
        <v>88</v>
      </c>
      <c r="L6" s="87" t="s">
        <v>88</v>
      </c>
      <c r="M6" s="87" t="s">
        <v>88</v>
      </c>
      <c r="N6" s="87" t="s">
        <v>83</v>
      </c>
      <c r="O6" s="40"/>
      <c r="P6" s="439" t="s">
        <v>174</v>
      </c>
    </row>
    <row r="7" spans="1:16" ht="13.5" customHeight="1">
      <c r="A7" s="75" t="s">
        <v>180</v>
      </c>
      <c r="B7" s="48"/>
      <c r="C7" s="54" t="s">
        <v>11</v>
      </c>
      <c r="D7" s="53"/>
      <c r="E7" s="51"/>
      <c r="F7" s="58" t="str">
        <f ca="1">INDIRECT(Calculation!$D8)</f>
        <v>..</v>
      </c>
      <c r="G7" s="58" t="str">
        <f ca="1">INDIRECT(Calculation!$D9)</f>
        <v>..</v>
      </c>
      <c r="H7" s="58" t="str">
        <f ca="1">INDIRECT(Calculation!$D10)</f>
        <v>..</v>
      </c>
      <c r="I7" s="58" t="str">
        <f ca="1">INDIRECT(Calculation!$D11)</f>
        <v>..</v>
      </c>
      <c r="K7" s="58" t="str">
        <f ca="1">INDIRECT(Calculation!$D12)</f>
        <v>..</v>
      </c>
      <c r="L7" s="253" t="str">
        <f ca="1">INDIRECT(Calculation!$D13)</f>
        <v>..</v>
      </c>
      <c r="M7" s="253" t="str">
        <f ca="1">INDIRECT(Calculation!$D14)</f>
        <v>..</v>
      </c>
      <c r="N7" s="253" t="str">
        <f ca="1">INDIRECT(Calculation!$D15)</f>
        <v>..</v>
      </c>
      <c r="P7" s="253" t="str">
        <f ca="1">INDIRECT(Calculation!$D16)</f>
        <v>..</v>
      </c>
    </row>
    <row r="8" spans="1:16" ht="13.5" customHeight="1">
      <c r="A8" s="53" t="s">
        <v>144</v>
      </c>
      <c r="B8" s="48"/>
      <c r="C8" s="54" t="s">
        <v>12</v>
      </c>
      <c r="D8" s="53"/>
      <c r="E8" s="51"/>
      <c r="F8" s="58" t="str">
        <f ca="1">INDIRECT(Calculation!$E8)</f>
        <v>..</v>
      </c>
      <c r="G8" s="58" t="str">
        <f ca="1">INDIRECT(Calculation!$E9)</f>
        <v>..</v>
      </c>
      <c r="H8" s="58" t="str">
        <f ca="1">INDIRECT(Calculation!$E10)</f>
        <v>..</v>
      </c>
      <c r="I8" s="58" t="str">
        <f ca="1">INDIRECT(Calculation!$E11)</f>
        <v>..</v>
      </c>
      <c r="K8" s="58" t="str">
        <f ca="1">INDIRECT(Calculation!$E12)</f>
        <v>..</v>
      </c>
      <c r="L8" s="253" t="str">
        <f ca="1">INDIRECT(Calculation!$E13)</f>
        <v>..</v>
      </c>
      <c r="M8" s="253" t="str">
        <f ca="1">INDIRECT(Calculation!$E14)</f>
        <v>..</v>
      </c>
      <c r="N8" s="253" t="str">
        <f ca="1">INDIRECT(Calculation!$E15)</f>
        <v>..</v>
      </c>
      <c r="P8" s="253" t="str">
        <f ca="1">INDIRECT(Calculation!$E16)</f>
        <v>..</v>
      </c>
    </row>
    <row r="9" spans="1:16" ht="13.5" customHeight="1">
      <c r="A9" s="53"/>
      <c r="B9" s="48"/>
      <c r="C9" s="54" t="s">
        <v>13</v>
      </c>
      <c r="D9" s="53"/>
      <c r="E9" s="51"/>
      <c r="F9" s="58">
        <f ca="1">INDIRECT(Calculation!$F8)</f>
        <v>2.39</v>
      </c>
      <c r="G9" s="58">
        <f ca="1">INDIRECT(Calculation!$F9)</f>
        <v>2.55</v>
      </c>
      <c r="H9" s="58">
        <f ca="1">INDIRECT(Calculation!$F10)</f>
        <v>2.4</v>
      </c>
      <c r="I9" s="58">
        <f ca="1">INDIRECT(Calculation!$F11)</f>
        <v>2.37</v>
      </c>
      <c r="K9" s="58">
        <f ca="1">INDIRECT(Calculation!$F12)</f>
        <v>2.215</v>
      </c>
      <c r="L9" s="58">
        <f ca="1">INDIRECT(Calculation!$F13)</f>
        <v>2.201</v>
      </c>
      <c r="M9" s="58">
        <f ca="1">INDIRECT(Calculation!$F14)</f>
        <v>2.26</v>
      </c>
      <c r="N9" s="58">
        <f ca="1">INDIRECT(Calculation!$F15)</f>
        <v>2.106</v>
      </c>
      <c r="O9" s="432"/>
      <c r="P9" s="58" t="str">
        <f ca="1">INDIRECT(Calculation!$F16)</f>
        <v>..</v>
      </c>
    </row>
    <row r="10" spans="1:17" ht="13.5" customHeight="1">
      <c r="A10" s="53"/>
      <c r="B10" s="76" t="s">
        <v>85</v>
      </c>
      <c r="C10" s="77" t="s">
        <v>14</v>
      </c>
      <c r="D10" s="53"/>
      <c r="E10" s="51"/>
      <c r="F10" s="58">
        <f ca="1">INDIRECT(Calculation!$G8)</f>
        <v>2.59</v>
      </c>
      <c r="G10" s="58">
        <f ca="1">INDIRECT(Calculation!$G9)</f>
        <v>2.75</v>
      </c>
      <c r="H10" s="58">
        <f ca="1">INDIRECT(Calculation!$G10)</f>
        <v>2.59</v>
      </c>
      <c r="I10" s="58">
        <f ca="1">INDIRECT(Calculation!$G11)</f>
        <v>2.58</v>
      </c>
      <c r="K10" s="58">
        <f ca="1">INDIRECT(Calculation!$G12)</f>
        <v>2.446</v>
      </c>
      <c r="L10" s="58">
        <f ca="1">INDIRECT(Calculation!$G13)</f>
        <v>2.435</v>
      </c>
      <c r="M10" s="58">
        <f ca="1">INDIRECT(Calculation!$G14)</f>
        <v>2.527</v>
      </c>
      <c r="N10" s="58">
        <f ca="1">INDIRECT(Calculation!$G15)</f>
        <v>2.361</v>
      </c>
      <c r="O10" s="432"/>
      <c r="P10" s="58">
        <f ca="1">INDIRECT(Calculation!$G16)</f>
        <v>2.581</v>
      </c>
      <c r="Q10" s="430"/>
    </row>
    <row r="11" spans="1:16" ht="13.5" customHeight="1">
      <c r="A11" s="56"/>
      <c r="B11" s="44"/>
      <c r="C11" s="45" t="s">
        <v>123</v>
      </c>
      <c r="D11" s="56"/>
      <c r="E11" s="57"/>
      <c r="F11" s="59" t="str">
        <f ca="1">INDIRECT(Calculation!$I8)</f>
        <v>..</v>
      </c>
      <c r="G11" s="59" t="str">
        <f ca="1">INDIRECT(Calculation!$I9)</f>
        <v>..</v>
      </c>
      <c r="H11" s="59" t="str">
        <f ca="1">INDIRECT(Calculation!$I10)</f>
        <v>..</v>
      </c>
      <c r="I11" s="59" t="str">
        <f ca="1">INDIRECT(Calculation!$I11)</f>
        <v>..</v>
      </c>
      <c r="J11" s="438"/>
      <c r="K11" s="59" t="str">
        <f ca="1">INDIRECT(Calculation!$I12)</f>
        <v>..</v>
      </c>
      <c r="L11" s="261" t="str">
        <f ca="1">INDIRECT(Calculation!$I13)</f>
        <v>..</v>
      </c>
      <c r="M11" s="261" t="str">
        <f ca="1">INDIRECT(Calculation!$I14)</f>
        <v>..</v>
      </c>
      <c r="N11" s="261" t="str">
        <f ca="1">INDIRECT(Calculation!$I15)</f>
        <v>..</v>
      </c>
      <c r="O11" s="438"/>
      <c r="P11" s="261" t="str">
        <f ca="1">INDIRECT(Calculation!$I16)</f>
        <v>..</v>
      </c>
    </row>
    <row r="12" spans="1:16" ht="13.5" customHeight="1">
      <c r="A12" s="75" t="s">
        <v>179</v>
      </c>
      <c r="B12" s="48"/>
      <c r="C12" s="54" t="s">
        <v>11</v>
      </c>
      <c r="D12" s="53"/>
      <c r="E12" s="51"/>
      <c r="F12" s="60">
        <f ca="1">INDIRECT(Calculation!$K8)</f>
        <v>419.2</v>
      </c>
      <c r="G12" s="60">
        <f ca="1">INDIRECT(Calculation!$K9)</f>
        <v>422.4</v>
      </c>
      <c r="H12" s="60">
        <f ca="1">INDIRECT(Calculation!$K10)</f>
        <v>410.1</v>
      </c>
      <c r="I12" s="60">
        <f ca="1">INDIRECT(Calculation!$K11)</f>
        <v>373.5</v>
      </c>
      <c r="K12" s="60">
        <f ca="1">INDIRECT(Calculation!$K12)</f>
        <v>364.962</v>
      </c>
      <c r="L12" s="60">
        <f ca="1">INDIRECT(Calculation!$K13)</f>
        <v>394.304</v>
      </c>
      <c r="M12" s="60">
        <f ca="1">INDIRECT(Calculation!$K14)</f>
        <v>460.814</v>
      </c>
      <c r="N12" s="244">
        <f ca="1">INDIRECT(Calculation!$K15)</f>
        <v>471.139</v>
      </c>
      <c r="P12" s="60">
        <f ca="1">INDIRECT(Calculation!$K16)</f>
        <v>546.461</v>
      </c>
    </row>
    <row r="13" spans="1:16" ht="13.5" customHeight="1">
      <c r="A13" s="53" t="s">
        <v>177</v>
      </c>
      <c r="B13" s="48"/>
      <c r="C13" s="54" t="s">
        <v>12</v>
      </c>
      <c r="D13" s="53"/>
      <c r="E13" s="51"/>
      <c r="F13" s="60">
        <f ca="1">INDIRECT(Calculation!$L8)</f>
        <v>414.6</v>
      </c>
      <c r="G13" s="60">
        <f ca="1">INDIRECT(Calculation!$L9)</f>
        <v>435.3</v>
      </c>
      <c r="H13" s="60">
        <f ca="1">INDIRECT(Calculation!$L10)</f>
        <v>404.4</v>
      </c>
      <c r="I13" s="60">
        <f ca="1">INDIRECT(Calculation!$L11)</f>
        <v>389.6</v>
      </c>
      <c r="K13" s="60">
        <f ca="1">INDIRECT(Calculation!$L12)</f>
        <v>359.518</v>
      </c>
      <c r="L13" s="60">
        <f ca="1">INDIRECT(Calculation!$L13)</f>
        <v>353.489</v>
      </c>
      <c r="M13" s="60">
        <f ca="1">INDIRECT(Calculation!$L14)</f>
        <v>388.481</v>
      </c>
      <c r="N13" s="244">
        <f ca="1">INDIRECT(Calculation!$L15)</f>
        <v>437.814</v>
      </c>
      <c r="P13" s="60">
        <f ca="1">INDIRECT(Calculation!$L16)</f>
        <v>487.517</v>
      </c>
    </row>
    <row r="14" spans="1:16" ht="13.5" customHeight="1">
      <c r="A14" s="53"/>
      <c r="B14" s="48"/>
      <c r="C14" s="54" t="s">
        <v>13</v>
      </c>
      <c r="D14" s="53"/>
      <c r="E14" s="51"/>
      <c r="F14" s="60">
        <f ca="1">INDIRECT(Calculation!$M8)</f>
        <v>326.5</v>
      </c>
      <c r="G14" s="60">
        <f ca="1">INDIRECT(Calculation!$M9)</f>
        <v>324.6</v>
      </c>
      <c r="H14" s="60">
        <f ca="1">INDIRECT(Calculation!$M10)</f>
        <v>306.7</v>
      </c>
      <c r="I14" s="60">
        <f ca="1">INDIRECT(Calculation!$M11)</f>
        <v>289.4</v>
      </c>
      <c r="K14" s="60">
        <f ca="1">INDIRECT(Calculation!$M12)</f>
        <v>255.89</v>
      </c>
      <c r="L14" s="60">
        <f ca="1">INDIRECT(Calculation!$M13)</f>
        <v>333.467</v>
      </c>
      <c r="M14" s="60">
        <f ca="1">INDIRECT(Calculation!$M14)</f>
        <v>361.811</v>
      </c>
      <c r="N14" s="60">
        <f ca="1">INDIRECT(Calculation!$M15)</f>
        <v>380.392</v>
      </c>
      <c r="P14" s="60">
        <f ca="1">INDIRECT(Calculation!$M16)</f>
        <v>417.827</v>
      </c>
    </row>
    <row r="15" spans="1:16" ht="13.5" customHeight="1">
      <c r="A15" s="53"/>
      <c r="B15" s="48" t="s">
        <v>86</v>
      </c>
      <c r="C15" s="54" t="s">
        <v>18</v>
      </c>
      <c r="D15" s="53"/>
      <c r="E15" s="51"/>
      <c r="F15" s="60" t="str">
        <f ca="1">INDIRECT(Calculation!$N8)</f>
        <v>..</v>
      </c>
      <c r="G15" s="60" t="str">
        <f ca="1">INDIRECT(Calculation!$N9)</f>
        <v>..</v>
      </c>
      <c r="H15" s="60" t="str">
        <f ca="1">INDIRECT(Calculation!$N10)</f>
        <v>..</v>
      </c>
      <c r="I15" s="60" t="str">
        <f ca="1">INDIRECT(Calculation!$N11)</f>
        <v>..</v>
      </c>
      <c r="K15" s="60" t="str">
        <f ca="1">INDIRECT(Calculation!$N12)</f>
        <v>..</v>
      </c>
      <c r="L15" s="60" t="str">
        <f ca="1">INDIRECT(Calculation!$N13)</f>
        <v>..</v>
      </c>
      <c r="M15" s="253" t="str">
        <f ca="1">INDIRECT(Calculation!$N14)</f>
        <v>..</v>
      </c>
      <c r="N15" s="253" t="str">
        <f ca="1">INDIRECT(Calculation!$N15)</f>
        <v>..</v>
      </c>
      <c r="P15" s="253" t="str">
        <f ca="1">INDIRECT(Calculation!$N16)</f>
        <v>..</v>
      </c>
    </row>
    <row r="16" spans="1:20" ht="13.5" customHeight="1">
      <c r="A16" s="53"/>
      <c r="B16" s="48"/>
      <c r="C16" s="54" t="s">
        <v>19</v>
      </c>
      <c r="D16" s="53"/>
      <c r="E16" s="51"/>
      <c r="F16" s="60" t="str">
        <f ca="1">INDIRECT(Calculation!$O8)</f>
        <v>..</v>
      </c>
      <c r="G16" s="60" t="str">
        <f ca="1">INDIRECT(Calculation!$O9)</f>
        <v>..</v>
      </c>
      <c r="H16" s="60" t="str">
        <f ca="1">INDIRECT(Calculation!$O10)</f>
        <v>..</v>
      </c>
      <c r="I16" s="60" t="str">
        <f ca="1">INDIRECT(Calculation!$O11)</f>
        <v>..</v>
      </c>
      <c r="K16" s="60" t="str">
        <f ca="1">INDIRECT(Calculation!$O12)</f>
        <v>..</v>
      </c>
      <c r="L16" s="228" t="str">
        <f ca="1">INDIRECT(Calculation!$O13)</f>
        <v>..</v>
      </c>
      <c r="M16" s="253" t="str">
        <f ca="1">INDIRECT(Calculation!$O14)</f>
        <v>..</v>
      </c>
      <c r="N16" s="253" t="str">
        <f ca="1">INDIRECT(Calculation!$O15)</f>
        <v>..</v>
      </c>
      <c r="P16" s="253" t="str">
        <f ca="1">INDIRECT(Calculation!$O16)</f>
        <v>..</v>
      </c>
      <c r="T16" s="151"/>
    </row>
    <row r="17" spans="1:18" ht="13.5" customHeight="1">
      <c r="A17" s="53"/>
      <c r="B17" s="76" t="s">
        <v>85</v>
      </c>
      <c r="C17" s="77" t="s">
        <v>14</v>
      </c>
      <c r="D17" s="53"/>
      <c r="E17" s="51"/>
      <c r="F17" s="60">
        <f ca="1">INDIRECT(Calculation!$P8)</f>
        <v>369.4</v>
      </c>
      <c r="G17" s="60">
        <f ca="1">INDIRECT(Calculation!$P9)</f>
        <v>376.1</v>
      </c>
      <c r="H17" s="60">
        <f ca="1">INDIRECT(Calculation!$P10)</f>
        <v>354.3</v>
      </c>
      <c r="I17" s="60">
        <f ca="1">INDIRECT(Calculation!$P11)</f>
        <v>335.4</v>
      </c>
      <c r="K17" s="60">
        <f ca="1">INDIRECT(Calculation!$P12)</f>
        <v>306.345</v>
      </c>
      <c r="L17" s="60">
        <f ca="1">INDIRECT(Calculation!$P13)</f>
        <v>348.424</v>
      </c>
      <c r="M17" s="60">
        <f ca="1">INDIRECT(Calculation!$P14)</f>
        <v>384.088</v>
      </c>
      <c r="N17" s="244">
        <f ca="1">INDIRECT(Calculation!$P15)</f>
        <v>412.32</v>
      </c>
      <c r="P17" s="60">
        <f ca="1">INDIRECT(Calculation!$P16)</f>
        <v>459</v>
      </c>
      <c r="Q17" s="430"/>
      <c r="R17" s="430"/>
    </row>
    <row r="18" spans="1:16" ht="13.5" customHeight="1">
      <c r="A18" s="56"/>
      <c r="B18" s="44"/>
      <c r="C18" s="45" t="s">
        <v>123</v>
      </c>
      <c r="D18" s="56"/>
      <c r="E18" s="57"/>
      <c r="F18" s="62">
        <f ca="1">INDIRECT(Calculation!$R8)</f>
        <v>452.1</v>
      </c>
      <c r="G18" s="62">
        <f ca="1">INDIRECT(Calculation!$R9)</f>
        <v>448.1</v>
      </c>
      <c r="H18" s="62">
        <f ca="1">INDIRECT(Calculation!$R10)</f>
        <v>435.4</v>
      </c>
      <c r="I18" s="62">
        <f ca="1">INDIRECT(Calculation!$R11)</f>
        <v>375.7</v>
      </c>
      <c r="J18" s="438"/>
      <c r="K18" s="62">
        <f ca="1">INDIRECT(Calculation!$R12)</f>
        <v>351.203</v>
      </c>
      <c r="L18" s="62">
        <f ca="1">INDIRECT(Calculation!$R13)</f>
        <v>381.093</v>
      </c>
      <c r="M18" s="62">
        <f ca="1">INDIRECT(Calculation!$R14)</f>
        <v>422.739</v>
      </c>
      <c r="N18" s="62">
        <f ca="1">INDIRECT(Calculation!$R15)</f>
        <v>470.135</v>
      </c>
      <c r="O18" s="438"/>
      <c r="P18" s="62">
        <f ca="1">INDIRECT(Calculation!$R16)</f>
        <v>512.219</v>
      </c>
    </row>
    <row r="19" spans="1:16" ht="13.5" customHeight="1">
      <c r="A19" s="75" t="s">
        <v>178</v>
      </c>
      <c r="B19" s="48"/>
      <c r="C19" s="54" t="s">
        <v>11</v>
      </c>
      <c r="D19" s="53"/>
      <c r="E19" s="51"/>
      <c r="F19" s="60">
        <f ca="1">INDIRECT(Calculation!$T8)</f>
        <v>561.3</v>
      </c>
      <c r="G19" s="60">
        <f ca="1">INDIRECT(Calculation!$T9)</f>
        <v>591.7</v>
      </c>
      <c r="H19" s="60">
        <f ca="1">INDIRECT(Calculation!$T10)</f>
        <v>541.4</v>
      </c>
      <c r="I19" s="60">
        <f ca="1">INDIRECT(Calculation!$T11)</f>
        <v>517.042</v>
      </c>
      <c r="K19" s="60">
        <f ca="1">INDIRECT(Calculation!$T12)</f>
        <v>450.37</v>
      </c>
      <c r="L19" s="60">
        <f ca="1">INDIRECT(Calculation!$T13)</f>
        <v>515.733</v>
      </c>
      <c r="M19" s="60">
        <f ca="1">INDIRECT(Calculation!$T14)</f>
        <v>603.157</v>
      </c>
      <c r="N19" s="244">
        <f ca="1">INDIRECT(Calculation!$T15)</f>
        <v>620.202</v>
      </c>
      <c r="P19" s="60">
        <f ca="1">INDIRECT(Calculation!$T16)</f>
        <v>618.906</v>
      </c>
    </row>
    <row r="20" spans="1:16" ht="13.5" customHeight="1">
      <c r="A20" s="53" t="s">
        <v>177</v>
      </c>
      <c r="B20" s="48"/>
      <c r="C20" s="54" t="s">
        <v>12</v>
      </c>
      <c r="D20" s="53"/>
      <c r="E20" s="51"/>
      <c r="F20" s="60">
        <f ca="1">INDIRECT(Calculation!$U8)</f>
        <v>595.3</v>
      </c>
      <c r="G20" s="60">
        <f ca="1">INDIRECT(Calculation!$U9)</f>
        <v>604.4</v>
      </c>
      <c r="H20" s="60">
        <f ca="1">INDIRECT(Calculation!$U10)</f>
        <v>566.4</v>
      </c>
      <c r="I20" s="60">
        <f ca="1">INDIRECT(Calculation!$U11)</f>
        <v>509.483</v>
      </c>
      <c r="K20" s="60">
        <f ca="1">INDIRECT(Calculation!$U12)</f>
        <v>445.071</v>
      </c>
      <c r="L20" s="60">
        <f ca="1">INDIRECT(Calculation!$U13)</f>
        <v>464.415</v>
      </c>
      <c r="M20" s="60">
        <f ca="1">INDIRECT(Calculation!$U14)</f>
        <v>508.656</v>
      </c>
      <c r="N20" s="244">
        <f ca="1">INDIRECT(Calculation!$U15)</f>
        <v>565.004</v>
      </c>
      <c r="P20" s="60">
        <f ca="1">INDIRECT(Calculation!$U16)</f>
        <v>582.299</v>
      </c>
    </row>
    <row r="21" spans="1:16" ht="13.5" customHeight="1">
      <c r="A21" s="53"/>
      <c r="B21" s="48"/>
      <c r="C21" s="54" t="s">
        <v>13</v>
      </c>
      <c r="D21" s="53"/>
      <c r="E21" s="51"/>
      <c r="F21" s="60">
        <f ca="1">INDIRECT(Calculation!$V8)</f>
        <v>521.3</v>
      </c>
      <c r="G21" s="60">
        <f ca="1">INDIRECT(Calculation!$V9)</f>
        <v>541.3</v>
      </c>
      <c r="H21" s="60">
        <f ca="1">INDIRECT(Calculation!$V10)</f>
        <v>487.2</v>
      </c>
      <c r="I21" s="60">
        <f ca="1">INDIRECT(Calculation!$V11)</f>
        <v>470.114</v>
      </c>
      <c r="K21" s="60">
        <f ca="1">INDIRECT(Calculation!$V12)</f>
        <v>422.109</v>
      </c>
      <c r="L21" s="60">
        <f ca="1">INDIRECT(Calculation!$V13)</f>
        <v>469.248</v>
      </c>
      <c r="M21" s="60">
        <f ca="1">INDIRECT(Calculation!$V14)</f>
        <v>475.12</v>
      </c>
      <c r="N21" s="244">
        <f ca="1">INDIRECT(Calculation!$V15)</f>
        <v>531.221</v>
      </c>
      <c r="P21" s="60">
        <f ca="1">INDIRECT(Calculation!$V16)</f>
        <v>558.119</v>
      </c>
    </row>
    <row r="22" spans="1:16" ht="13.5" customHeight="1">
      <c r="A22" s="53"/>
      <c r="B22" s="76" t="s">
        <v>85</v>
      </c>
      <c r="C22" s="77" t="s">
        <v>14</v>
      </c>
      <c r="D22" s="53"/>
      <c r="E22" s="51"/>
      <c r="F22" s="60">
        <f ca="1">INDIRECT(Calculation!$W8)</f>
        <v>533.3</v>
      </c>
      <c r="G22" s="60">
        <f ca="1">INDIRECT(Calculation!$W9)</f>
        <v>552</v>
      </c>
      <c r="H22" s="60">
        <f ca="1">INDIRECT(Calculation!$W10)</f>
        <v>500.3</v>
      </c>
      <c r="I22" s="60">
        <f ca="1">INDIRECT(Calculation!$W11)</f>
        <v>477.161</v>
      </c>
      <c r="K22" s="60">
        <f ca="1">INDIRECT(Calculation!$W12)</f>
        <v>426.242</v>
      </c>
      <c r="L22" s="60">
        <f ca="1">INDIRECT(Calculation!$W13)</f>
        <v>469.741</v>
      </c>
      <c r="M22" s="60">
        <f ca="1">INDIRECT(Calculation!$W14)</f>
        <v>483.412</v>
      </c>
      <c r="N22" s="244">
        <f ca="1">INDIRECT(Calculation!$W15)</f>
        <v>538.535</v>
      </c>
      <c r="P22" s="60">
        <f ca="1">INDIRECT(Calculation!$W16)</f>
        <v>563.278</v>
      </c>
    </row>
    <row r="23" spans="1:16" ht="13.5" customHeight="1">
      <c r="A23" s="56"/>
      <c r="B23" s="44"/>
      <c r="C23" s="45" t="s">
        <v>123</v>
      </c>
      <c r="D23" s="56"/>
      <c r="E23" s="57"/>
      <c r="F23" s="62">
        <f ca="1">INDIRECT(Calculation!$Y8)</f>
        <v>564.5</v>
      </c>
      <c r="G23" s="62">
        <f ca="1">INDIRECT(Calculation!$Y9)</f>
        <v>569.9</v>
      </c>
      <c r="H23" s="62">
        <f ca="1">INDIRECT(Calculation!$Y10)</f>
        <v>531.5</v>
      </c>
      <c r="I23" s="62">
        <f ca="1">INDIRECT(Calculation!$Y11)</f>
        <v>499.057</v>
      </c>
      <c r="J23" s="438"/>
      <c r="K23" s="62">
        <f ca="1">INDIRECT(Calculation!$Y12)</f>
        <v>438.01</v>
      </c>
      <c r="L23" s="62">
        <f ca="1">INDIRECT(Calculation!$Y13)</f>
        <v>475.662</v>
      </c>
      <c r="M23" s="62">
        <f ca="1">INDIRECT(Calculation!$Y14)</f>
        <v>513.993</v>
      </c>
      <c r="N23" s="425">
        <f ca="1">INDIRECT(Calculation!$Y15)</f>
        <v>562.638</v>
      </c>
      <c r="O23" s="438"/>
      <c r="P23" s="62">
        <f ca="1">INDIRECT(Calculation!$Y16)</f>
        <v>584.952</v>
      </c>
    </row>
    <row r="24" spans="1:17" ht="13.5" customHeight="1">
      <c r="A24" s="75" t="s">
        <v>113</v>
      </c>
      <c r="B24" s="48"/>
      <c r="C24" s="54" t="s">
        <v>11</v>
      </c>
      <c r="D24" s="53"/>
      <c r="E24" s="51"/>
      <c r="F24" s="58">
        <f ca="1">INDIRECT(Calculation!$AA8)</f>
        <v>10.8</v>
      </c>
      <c r="G24" s="58">
        <f ca="1">INDIRECT(Calculation!$AA9)</f>
        <v>10.85</v>
      </c>
      <c r="H24" s="58">
        <f ca="1">INDIRECT(Calculation!$AA10)</f>
        <v>10.93</v>
      </c>
      <c r="I24" s="58">
        <f ca="1">INDIRECT(Calculation!$AA11)</f>
        <v>10.814</v>
      </c>
      <c r="K24" s="58">
        <f ca="1">INDIRECT(Calculation!$AA12)</f>
        <v>10.891</v>
      </c>
      <c r="L24" s="58">
        <f ca="1">INDIRECT(Calculation!$AA13)</f>
        <v>10.678</v>
      </c>
      <c r="M24" s="58">
        <f ca="1">INDIRECT(Calculation!$AA14)</f>
        <v>11.1</v>
      </c>
      <c r="N24" s="151">
        <f ca="1">INDIRECT(Calculation!$AA15)</f>
        <v>10.81</v>
      </c>
      <c r="P24" s="58">
        <f ca="1">INDIRECT(Calculation!$AA16)</f>
        <v>10.781</v>
      </c>
      <c r="Q24" s="432"/>
    </row>
    <row r="25" spans="1:17" ht="13.5" customHeight="1">
      <c r="A25" s="53" t="s">
        <v>87</v>
      </c>
      <c r="B25" s="48"/>
      <c r="C25" s="54" t="s">
        <v>12</v>
      </c>
      <c r="D25" s="53"/>
      <c r="E25" s="51"/>
      <c r="F25" s="58">
        <f ca="1">INDIRECT(Calculation!$AB8)</f>
        <v>9.13</v>
      </c>
      <c r="G25" s="58">
        <f ca="1">INDIRECT(Calculation!$AB9)</f>
        <v>9.14</v>
      </c>
      <c r="H25" s="58">
        <f ca="1">INDIRECT(Calculation!$AB10)</f>
        <v>9.12</v>
      </c>
      <c r="I25" s="58">
        <f ca="1">INDIRECT(Calculation!$AB11)</f>
        <v>9.121</v>
      </c>
      <c r="K25" s="58">
        <f ca="1">INDIRECT(Calculation!$AB12)</f>
        <v>9.136</v>
      </c>
      <c r="L25" s="58">
        <f ca="1">INDIRECT(Calculation!$AB13)</f>
        <v>8.883</v>
      </c>
      <c r="M25" s="58">
        <f ca="1">INDIRECT(Calculation!$AB14)</f>
        <v>9.012</v>
      </c>
      <c r="N25" s="151">
        <f ca="1">INDIRECT(Calculation!$AB15)</f>
        <v>9.47</v>
      </c>
      <c r="P25" s="58">
        <f ca="1">INDIRECT(Calculation!$AB16)</f>
        <v>9.577</v>
      </c>
      <c r="Q25" s="432"/>
    </row>
    <row r="26" spans="1:17" ht="13.5" customHeight="1">
      <c r="A26" s="53"/>
      <c r="B26" s="48"/>
      <c r="C26" s="54" t="s">
        <v>13</v>
      </c>
      <c r="D26" s="53"/>
      <c r="E26" s="51"/>
      <c r="F26" s="58">
        <f ca="1">INDIRECT(Calculation!$AC8)</f>
        <v>7.32</v>
      </c>
      <c r="G26" s="58">
        <f ca="1">INDIRECT(Calculation!$AC9)</f>
        <v>7.18</v>
      </c>
      <c r="H26" s="58">
        <f ca="1">INDIRECT(Calculation!$AC10)</f>
        <v>7.31</v>
      </c>
      <c r="I26" s="58">
        <f ca="1">INDIRECT(Calculation!$AC11)</f>
        <v>7.2</v>
      </c>
      <c r="K26" s="58">
        <f ca="1">INDIRECT(Calculation!$AC12)</f>
        <v>6.825</v>
      </c>
      <c r="L26" s="58">
        <f ca="1">INDIRECT(Calculation!$AC13)</f>
        <v>6.825</v>
      </c>
      <c r="M26" s="58">
        <f ca="1">INDIRECT(Calculation!$AC14)</f>
        <v>6.949</v>
      </c>
      <c r="N26" s="151">
        <f ca="1">INDIRECT(Calculation!$AC15)</f>
        <v>7.702</v>
      </c>
      <c r="P26" s="58">
        <f ca="1">INDIRECT(Calculation!$AC16)</f>
        <v>7.773</v>
      </c>
      <c r="Q26" s="432"/>
    </row>
    <row r="27" spans="1:17" ht="13.5" customHeight="1">
      <c r="A27" s="53"/>
      <c r="B27" s="48" t="s">
        <v>86</v>
      </c>
      <c r="C27" s="54" t="s">
        <v>18</v>
      </c>
      <c r="D27" s="53"/>
      <c r="E27" s="51"/>
      <c r="F27" s="58">
        <f ca="1">INDIRECT(Calculation!$AD8)</f>
        <v>6.29</v>
      </c>
      <c r="G27" s="58">
        <f ca="1">INDIRECT(Calculation!$AD9)</f>
        <v>6.21</v>
      </c>
      <c r="H27" s="58">
        <f ca="1">INDIRECT(Calculation!$AD10)</f>
        <v>6.49</v>
      </c>
      <c r="I27" s="58">
        <f ca="1">INDIRECT(Calculation!$AD11)</f>
        <v>6.185</v>
      </c>
      <c r="K27" s="58">
        <f ca="1">INDIRECT(Calculation!$AD12)</f>
        <v>5.601</v>
      </c>
      <c r="L27" s="58">
        <f ca="1">INDIRECT(Calculation!$AD13)</f>
        <v>5.686</v>
      </c>
      <c r="M27" s="58">
        <f ca="1">INDIRECT(Calculation!$AD14)</f>
        <v>5.71</v>
      </c>
      <c r="N27" s="151">
        <f ca="1">INDIRECT(Calculation!$AD15)</f>
        <v>6.526</v>
      </c>
      <c r="P27" s="58">
        <f ca="1">INDIRECT(Calculation!$AD16)</f>
        <v>6.567</v>
      </c>
      <c r="Q27" s="432"/>
    </row>
    <row r="28" spans="1:17" ht="13.5" customHeight="1">
      <c r="A28" s="53"/>
      <c r="B28" s="48"/>
      <c r="C28" s="54" t="s">
        <v>19</v>
      </c>
      <c r="D28" s="53"/>
      <c r="E28" s="51"/>
      <c r="F28" s="58">
        <f ca="1">INDIRECT(Calculation!$AE8)</f>
        <v>8.12</v>
      </c>
      <c r="G28" s="58">
        <f ca="1">INDIRECT(Calculation!$AE9)</f>
        <v>7.93</v>
      </c>
      <c r="H28" s="58">
        <f ca="1">INDIRECT(Calculation!$AE10)</f>
        <v>7.95</v>
      </c>
      <c r="I28" s="58">
        <f ca="1">INDIRECT(Calculation!$AE11)</f>
        <v>7.984</v>
      </c>
      <c r="K28" s="58">
        <f ca="1">INDIRECT(Calculation!$AE12)</f>
        <v>7.771</v>
      </c>
      <c r="L28" s="58">
        <f ca="1">INDIRECT(Calculation!$AE13)</f>
        <v>7.706</v>
      </c>
      <c r="M28" s="58">
        <f ca="1">INDIRECT(Calculation!$AE14)</f>
        <v>7.908</v>
      </c>
      <c r="N28" s="151">
        <f ca="1">INDIRECT(Calculation!$AE15)</f>
        <v>8.611</v>
      </c>
      <c r="P28" s="58">
        <f ca="1">INDIRECT(Calculation!$AE16)</f>
        <v>8.705</v>
      </c>
      <c r="Q28" s="432"/>
    </row>
    <row r="29" spans="1:18" ht="13.5" customHeight="1">
      <c r="A29" s="53"/>
      <c r="B29" s="76" t="s">
        <v>85</v>
      </c>
      <c r="C29" s="77" t="s">
        <v>14</v>
      </c>
      <c r="D29" s="53"/>
      <c r="E29" s="51"/>
      <c r="F29" s="58">
        <f ca="1">INDIRECT(Calculation!$AF8)</f>
        <v>7.98</v>
      </c>
      <c r="G29" s="58">
        <f ca="1">INDIRECT(Calculation!$AF9)</f>
        <v>7.88</v>
      </c>
      <c r="H29" s="58">
        <f ca="1">INDIRECT(Calculation!$AF10)</f>
        <v>7.98</v>
      </c>
      <c r="I29" s="58">
        <f ca="1">INDIRECT(Calculation!$AF11)</f>
        <v>7.893</v>
      </c>
      <c r="K29" s="58">
        <f ca="1">INDIRECT(Calculation!$AF12)</f>
        <v>7.643</v>
      </c>
      <c r="L29" s="58">
        <f ca="1">INDIRECT(Calculation!$AF13)</f>
        <v>7.567</v>
      </c>
      <c r="M29" s="58">
        <f ca="1">INDIRECT(Calculation!$AF14)</f>
        <v>7.71</v>
      </c>
      <c r="N29" s="151">
        <f ca="1">INDIRECT(Calculation!$AF15)</f>
        <v>8.328</v>
      </c>
      <c r="P29" s="58">
        <f ca="1">INDIRECT(Calculation!$AF16)</f>
        <v>8.401</v>
      </c>
      <c r="Q29" s="432"/>
      <c r="R29" s="430"/>
    </row>
    <row r="30" spans="1:17" ht="13.5" customHeight="1">
      <c r="A30" s="53"/>
      <c r="B30" s="48"/>
      <c r="C30" s="54" t="s">
        <v>122</v>
      </c>
      <c r="D30" s="53"/>
      <c r="E30" s="51"/>
      <c r="F30" s="58">
        <f ca="1">INDIRECT(Calculation!$AG8)</f>
        <v>7.96</v>
      </c>
      <c r="G30" s="58">
        <f ca="1">INDIRECT(Calculation!$AG9)</f>
        <v>7.91</v>
      </c>
      <c r="H30" s="58">
        <f ca="1">INDIRECT(Calculation!$AG10)</f>
        <v>7.9</v>
      </c>
      <c r="I30" s="58">
        <f ca="1">INDIRECT(Calculation!$AG11)</f>
        <v>7.815</v>
      </c>
      <c r="K30" s="58">
        <f ca="1">INDIRECT(Calculation!$AG12)</f>
        <v>7.583</v>
      </c>
      <c r="L30" s="58">
        <f ca="1">INDIRECT(Calculation!$AG13)</f>
        <v>7.529</v>
      </c>
      <c r="M30" s="58">
        <f ca="1">INDIRECT(Calculation!$AG14)</f>
        <v>7.697</v>
      </c>
      <c r="N30" s="151">
        <f ca="1">INDIRECT(Calculation!$AG15)</f>
        <v>8.286</v>
      </c>
      <c r="P30" s="58">
        <f ca="1">INDIRECT(Calculation!$AG16)</f>
        <v>8.343</v>
      </c>
      <c r="Q30" s="432"/>
    </row>
    <row r="31" spans="1:17" ht="13.5" customHeight="1">
      <c r="A31" s="53"/>
      <c r="B31" s="48"/>
      <c r="C31" s="54" t="s">
        <v>123</v>
      </c>
      <c r="D31" s="53"/>
      <c r="E31" s="51"/>
      <c r="F31" s="58">
        <f ca="1">INDIRECT(Calculation!$AH8)</f>
        <v>9.63</v>
      </c>
      <c r="G31" s="58">
        <f ca="1">INDIRECT(Calculation!$AH9)</f>
        <v>9.55</v>
      </c>
      <c r="H31" s="58">
        <f ca="1">INDIRECT(Calculation!$AH10)</f>
        <v>9.58</v>
      </c>
      <c r="I31" s="58">
        <f ca="1">INDIRECT(Calculation!$AH11)</f>
        <v>9.634</v>
      </c>
      <c r="K31" s="58">
        <f ca="1">INDIRECT(Calculation!$AH12)</f>
        <v>9.554</v>
      </c>
      <c r="L31" s="58">
        <f ca="1">INDIRECT(Calculation!$AH13)</f>
        <v>9.558</v>
      </c>
      <c r="M31" s="58">
        <f ca="1">INDIRECT(Calculation!$AH14)</f>
        <v>9.443</v>
      </c>
      <c r="N31" s="151">
        <f ca="1">INDIRECT(Calculation!$AH15)</f>
        <v>9.898</v>
      </c>
      <c r="P31" s="58">
        <f ca="1">INDIRECT(Calculation!$AH16)</f>
        <v>9.859</v>
      </c>
      <c r="Q31" s="432"/>
    </row>
    <row r="32" spans="1:17" ht="13.5" customHeight="1">
      <c r="A32" s="56"/>
      <c r="B32" s="44"/>
      <c r="C32" s="45" t="s">
        <v>124</v>
      </c>
      <c r="D32" s="56"/>
      <c r="E32" s="57"/>
      <c r="F32" s="59">
        <f ca="1">INDIRECT(Calculation!$AI8)</f>
        <v>11.56</v>
      </c>
      <c r="G32" s="59">
        <f ca="1">INDIRECT(Calculation!$AI9)</f>
        <v>11.73</v>
      </c>
      <c r="H32" s="59">
        <f ca="1">INDIRECT(Calculation!$AI10)</f>
        <v>11.73</v>
      </c>
      <c r="I32" s="59">
        <f ca="1">INDIRECT(Calculation!$AI11)</f>
        <v>11.77</v>
      </c>
      <c r="J32" s="438"/>
      <c r="K32" s="59">
        <f ca="1">INDIRECT(Calculation!$AI12)</f>
        <v>11.644</v>
      </c>
      <c r="L32" s="59">
        <f ca="1">INDIRECT(Calculation!$AI13)</f>
        <v>11.632</v>
      </c>
      <c r="M32" s="59">
        <f ca="1">INDIRECT(Calculation!$AI14)</f>
        <v>11.699</v>
      </c>
      <c r="N32" s="227">
        <f ca="1">INDIRECT(Calculation!$AI15)</f>
        <v>11.79</v>
      </c>
      <c r="O32" s="438"/>
      <c r="P32" s="59">
        <f ca="1">INDIRECT(Calculation!$AI16)</f>
        <v>12.055</v>
      </c>
      <c r="Q32" s="432"/>
    </row>
    <row r="33" spans="1:16" ht="14.25" customHeight="1">
      <c r="A33" s="75" t="s">
        <v>128</v>
      </c>
      <c r="B33" s="48"/>
      <c r="C33" s="54" t="s">
        <v>11</v>
      </c>
      <c r="D33" s="53"/>
      <c r="E33" s="51"/>
      <c r="F33" s="63">
        <f ca="1">INDIRECT(Calculation!$AJ8)</f>
        <v>2.964</v>
      </c>
      <c r="G33" s="63">
        <f ca="1">INDIRECT(Calculation!$AJ9)</f>
        <v>3.281</v>
      </c>
      <c r="H33" s="63">
        <f ca="1">INDIRECT(Calculation!$AJ10)</f>
        <v>4.042</v>
      </c>
      <c r="I33" s="63">
        <f ca="1">INDIRECT(Calculation!$AJ11)</f>
        <v>2.944</v>
      </c>
      <c r="K33" s="63">
        <f ca="1">INDIRECT(Calculation!$AJ$12)</f>
        <v>2.571</v>
      </c>
      <c r="L33" s="63">
        <f ca="1">INDIRECT(Calculation!$AJ13)</f>
        <v>2.634</v>
      </c>
      <c r="M33" s="63">
        <f ca="1">INDIRECT(Calculation!$AJ14)</f>
        <v>3.907</v>
      </c>
      <c r="N33" s="230">
        <f ca="1">INDIRECT(Calculation!$AJ15)</f>
        <v>2.558</v>
      </c>
      <c r="P33" s="63">
        <f ca="1">INDIRECT(Calculation!$AJ16)</f>
        <v>2.719310062790924</v>
      </c>
    </row>
    <row r="34" spans="1:16" ht="13.5" customHeight="1">
      <c r="A34" s="53" t="s">
        <v>115</v>
      </c>
      <c r="B34" s="48"/>
      <c r="C34" s="54" t="s">
        <v>12</v>
      </c>
      <c r="D34" s="53"/>
      <c r="E34" s="51"/>
      <c r="F34" s="63">
        <f ca="1">INDIRECT(Calculation!$AK8)</f>
        <v>2.538</v>
      </c>
      <c r="G34" s="63">
        <f ca="1">INDIRECT(Calculation!$AK9)</f>
        <v>2.562</v>
      </c>
      <c r="H34" s="63">
        <f ca="1">INDIRECT(Calculation!$AK10)</f>
        <v>2.633</v>
      </c>
      <c r="I34" s="63">
        <f ca="1">INDIRECT(Calculation!$AK11)</f>
        <v>2.456</v>
      </c>
      <c r="K34" s="63">
        <f ca="1">INDIRECT(Calculation!$AK$12)</f>
        <v>2.252</v>
      </c>
      <c r="L34" s="63">
        <f ca="1">INDIRECT(Calculation!$AK13)</f>
        <v>2.234</v>
      </c>
      <c r="M34" s="63">
        <f ca="1">INDIRECT(Calculation!$AK14)</f>
        <v>2.481</v>
      </c>
      <c r="N34" s="230">
        <f ca="1">INDIRECT(Calculation!$AK15)</f>
        <v>2.223</v>
      </c>
      <c r="P34" s="63">
        <f ca="1">INDIRECT(Calculation!$AK16)</f>
        <v>2.185514233759853</v>
      </c>
    </row>
    <row r="35" spans="1:16" ht="13.5" customHeight="1">
      <c r="A35" s="53"/>
      <c r="B35" s="48"/>
      <c r="C35" s="54" t="s">
        <v>13</v>
      </c>
      <c r="D35" s="53"/>
      <c r="E35" s="51"/>
      <c r="F35" s="63">
        <f ca="1">INDIRECT(Calculation!$AL8)</f>
        <v>2.026</v>
      </c>
      <c r="G35" s="63">
        <f ca="1">INDIRECT(Calculation!$AL9)</f>
        <v>1.842</v>
      </c>
      <c r="H35" s="63">
        <f ca="1">INDIRECT(Calculation!$AL10)</f>
        <v>1.727</v>
      </c>
      <c r="I35" s="63">
        <f ca="1">INDIRECT(Calculation!$AL11)</f>
        <v>1.676</v>
      </c>
      <c r="K35" s="63">
        <f ca="1">INDIRECT(Calculation!$AL$12)</f>
        <v>1.503</v>
      </c>
      <c r="L35" s="63">
        <f ca="1">INDIRECT(Calculation!$AL13)</f>
        <v>1.357</v>
      </c>
      <c r="M35" s="63">
        <f ca="1">INDIRECT(Calculation!$AL14)</f>
        <v>1.36</v>
      </c>
      <c r="N35" s="230">
        <f ca="1">INDIRECT(Calculation!$AL15)</f>
        <v>1.656</v>
      </c>
      <c r="P35" s="63">
        <f ca="1">INDIRECT(Calculation!$AL16)</f>
        <v>1.7441357252828735</v>
      </c>
    </row>
    <row r="36" spans="1:18" ht="13.5" customHeight="1">
      <c r="A36" s="53"/>
      <c r="B36" s="76" t="s">
        <v>85</v>
      </c>
      <c r="C36" s="77" t="s">
        <v>14</v>
      </c>
      <c r="D36" s="53"/>
      <c r="E36" s="51"/>
      <c r="F36" s="63">
        <f ca="1">INDIRECT(Calculation!$AM8)</f>
        <v>2.13</v>
      </c>
      <c r="G36" s="63">
        <f ca="1">INDIRECT(Calculation!$AM9)</f>
        <v>1.953</v>
      </c>
      <c r="H36" s="63">
        <f ca="1">INDIRECT(Calculation!$AM10)</f>
        <v>1.824</v>
      </c>
      <c r="I36" s="63">
        <f ca="1">INDIRECT(Calculation!$AM11)</f>
        <v>1.793</v>
      </c>
      <c r="K36" s="63">
        <f ca="1">INDIRECT(Calculation!$AM$12)</f>
        <v>1.641</v>
      </c>
      <c r="L36" s="63">
        <f ca="1">INDIRECT(Calculation!$AM13)</f>
        <v>1.478</v>
      </c>
      <c r="M36" s="63">
        <f ca="1">INDIRECT(Calculation!$AM14)</f>
        <v>1.474</v>
      </c>
      <c r="N36" s="230">
        <f ca="1">INDIRECT(Calculation!$AM15)</f>
        <v>1.741</v>
      </c>
      <c r="P36" s="63">
        <f ca="1">INDIRECT(Calculation!$AM16)</f>
        <v>1.8389429259040269</v>
      </c>
      <c r="Q36" s="430"/>
      <c r="R36" s="430"/>
    </row>
    <row r="37" spans="1:16" ht="13.5" customHeight="1">
      <c r="A37" s="53"/>
      <c r="B37" s="48"/>
      <c r="C37" s="54" t="s">
        <v>127</v>
      </c>
      <c r="D37" s="53"/>
      <c r="E37" s="51"/>
      <c r="F37" s="63">
        <f ca="1">INDIRECT(Calculation!$AN8)</f>
        <v>2.241</v>
      </c>
      <c r="G37" s="63">
        <f ca="1">INDIRECT(Calculation!$AN9)</f>
        <v>2.062</v>
      </c>
      <c r="H37" s="63">
        <f ca="1">INDIRECT(Calculation!$AN10)</f>
        <v>1.973</v>
      </c>
      <c r="I37" s="63">
        <f ca="1">INDIRECT(Calculation!$AN11)</f>
        <v>1.933</v>
      </c>
      <c r="K37" s="63">
        <f ca="1">INDIRECT(Calculation!$AN$12)</f>
        <v>1.788</v>
      </c>
      <c r="L37" s="63">
        <f ca="1">INDIRECT(Calculation!$AN13)</f>
        <v>1.597</v>
      </c>
      <c r="M37" s="63">
        <f ca="1">INDIRECT(Calculation!$AN14)</f>
        <v>1.624</v>
      </c>
      <c r="N37" s="230">
        <f ca="1">INDIRECT(Calculation!$AN15)</f>
        <v>1.857</v>
      </c>
      <c r="P37" s="63">
        <f ca="1">INDIRECT(Calculation!$AN16)</f>
        <v>1.915507611650205</v>
      </c>
    </row>
    <row r="38" spans="1:16" ht="13.5" customHeight="1">
      <c r="A38" s="53"/>
      <c r="B38" s="48"/>
      <c r="C38" s="54" t="s">
        <v>21</v>
      </c>
      <c r="D38" s="53"/>
      <c r="E38" s="51"/>
      <c r="F38" s="63">
        <f ca="1">INDIRECT(Calculation!$AO8)</f>
        <v>2.005</v>
      </c>
      <c r="G38" s="63">
        <f ca="1">INDIRECT(Calculation!$AO9)</f>
        <v>1.836</v>
      </c>
      <c r="H38" s="63">
        <f ca="1">INDIRECT(Calculation!$AO10)</f>
        <v>1.706</v>
      </c>
      <c r="I38" s="63">
        <f ca="1">INDIRECT(Calculation!$AO11)</f>
        <v>1.666</v>
      </c>
      <c r="K38" s="63">
        <f ca="1">INDIRECT(Calculation!$AO12)</f>
        <v>1.475</v>
      </c>
      <c r="L38" s="63">
        <f ca="1">INDIRECT(Calculation!$AO13)</f>
        <v>1.346</v>
      </c>
      <c r="M38" s="63">
        <f ca="1">INDIRECT(Calculation!$AO14)</f>
        <v>1.354</v>
      </c>
      <c r="N38" s="230">
        <f ca="1">INDIRECT(Calculation!$AO15)</f>
        <v>1.636</v>
      </c>
      <c r="P38" s="63">
        <f ca="1">INDIRECT(Calculation!$AO16)</f>
        <v>1.7623782401578487</v>
      </c>
    </row>
    <row r="39" spans="1:16" ht="13.5" customHeight="1">
      <c r="A39" s="53"/>
      <c r="B39" s="48"/>
      <c r="C39" s="54" t="s">
        <v>122</v>
      </c>
      <c r="D39" s="53"/>
      <c r="E39" s="51"/>
      <c r="F39" s="63">
        <f ca="1">INDIRECT(Calculation!$AQ8)</f>
        <v>2.096</v>
      </c>
      <c r="G39" s="63">
        <f ca="1">INDIRECT(Calculation!$AQ9)</f>
        <v>1.955</v>
      </c>
      <c r="H39" s="63">
        <f ca="1">INDIRECT(Calculation!$AQ10)</f>
        <v>1.802</v>
      </c>
      <c r="I39" s="63">
        <f ca="1">INDIRECT(Calculation!$AQ11)</f>
        <v>1.754</v>
      </c>
      <c r="K39" s="63">
        <f ca="1">INDIRECT(Calculation!$AQ12)</f>
        <v>1.586</v>
      </c>
      <c r="L39" s="63">
        <f ca="1">INDIRECT(Calculation!$AQ13)</f>
        <v>1.483</v>
      </c>
      <c r="M39" s="63">
        <f ca="1">INDIRECT(Calculation!$AQ14)</f>
        <v>1.5234</v>
      </c>
      <c r="N39" s="230">
        <f ca="1">INDIRECT(Calculation!$AQ15)</f>
        <v>1.616</v>
      </c>
      <c r="P39" s="63">
        <f ca="1">INDIRECT(Calculation!$AQ16)</f>
        <v>1.7037</v>
      </c>
    </row>
    <row r="40" spans="1:16" ht="13.5" customHeight="1">
      <c r="A40" s="53"/>
      <c r="B40" s="48"/>
      <c r="C40" s="54" t="s">
        <v>123</v>
      </c>
      <c r="D40" s="53"/>
      <c r="E40" s="51"/>
      <c r="F40" s="63">
        <f ca="1">INDIRECT(Calculation!$AR8)</f>
        <v>2.743</v>
      </c>
      <c r="G40" s="63">
        <f ca="1">INDIRECT(Calculation!$AR9)</f>
        <v>2.751</v>
      </c>
      <c r="H40" s="63">
        <f ca="1">INDIRECT(Calculation!$AR10)</f>
        <v>2.862</v>
      </c>
      <c r="I40" s="63">
        <f ca="1">INDIRECT(Calculation!$AR11)</f>
        <v>2.573</v>
      </c>
      <c r="K40" s="63">
        <f ca="1">INDIRECT(Calculation!$AR12)</f>
        <v>2.385</v>
      </c>
      <c r="L40" s="63">
        <f ca="1">INDIRECT(Calculation!$AR13)</f>
        <v>2.464</v>
      </c>
      <c r="M40" s="63">
        <f ca="1">INDIRECT(Calculation!$AR14)</f>
        <v>2.831</v>
      </c>
      <c r="N40" s="63">
        <f ca="1">INDIRECT(Calculation!$AR15)</f>
        <v>2.344</v>
      </c>
      <c r="P40" s="63">
        <f ca="1">INDIRECT(Calculation!$AR16)</f>
        <v>2.315</v>
      </c>
    </row>
    <row r="41" spans="1:16" ht="14.25" customHeight="1" thickBot="1">
      <c r="A41" s="78"/>
      <c r="B41" s="79"/>
      <c r="C41" s="80" t="s">
        <v>124</v>
      </c>
      <c r="D41" s="78"/>
      <c r="E41" s="81"/>
      <c r="F41" s="248">
        <f ca="1">INDIRECT(Calculation!$AS8)</f>
        <v>3.758</v>
      </c>
      <c r="G41" s="248">
        <f ca="1">INDIRECT(Calculation!$AS9)</f>
        <v>4.694</v>
      </c>
      <c r="H41" s="248">
        <f ca="1">INDIRECT(Calculation!$AS10)</f>
        <v>8.415</v>
      </c>
      <c r="I41" s="248">
        <f ca="1">INDIRECT(Calculation!$AS11)</f>
        <v>4.243</v>
      </c>
      <c r="J41" s="437"/>
      <c r="K41" s="248">
        <f ca="1">INDIRECT(Calculation!$AS12)</f>
        <v>4.003</v>
      </c>
      <c r="L41" s="248">
        <f ca="1">INDIRECT(Calculation!$AS13)</f>
        <v>4.341</v>
      </c>
      <c r="M41" s="248">
        <f ca="1">INDIRECT(Calculation!$AS14)</f>
        <v>7.109</v>
      </c>
      <c r="N41" s="440">
        <f ca="1">INDIRECT(Calculation!$AS15)</f>
        <v>3.781</v>
      </c>
      <c r="O41" s="437"/>
      <c r="P41" s="248">
        <f ca="1">INDIRECT(Calculation!$AS16)</f>
        <v>3.858</v>
      </c>
    </row>
    <row r="42" spans="1:14" ht="15" customHeight="1" thickTop="1">
      <c r="A42" s="34" t="s">
        <v>158</v>
      </c>
      <c r="B42" s="67"/>
      <c r="C42" s="68"/>
      <c r="D42" s="66"/>
      <c r="E42" s="69"/>
      <c r="F42" s="60"/>
      <c r="G42" s="60"/>
      <c r="H42" s="60"/>
      <c r="I42" s="60"/>
      <c r="J42" s="60"/>
      <c r="K42" s="60"/>
      <c r="L42" s="60"/>
      <c r="M42" s="61"/>
      <c r="N42" s="60"/>
    </row>
    <row r="43" spans="1:14" ht="12.75" customHeight="1">
      <c r="A43" s="34"/>
      <c r="B43" s="67"/>
      <c r="C43" s="68"/>
      <c r="D43" s="68"/>
      <c r="E43" s="66"/>
      <c r="F43" s="70"/>
      <c r="G43" s="70"/>
      <c r="H43" s="70"/>
      <c r="I43" s="70"/>
      <c r="J43" s="46"/>
      <c r="K43" s="70"/>
      <c r="L43" s="70"/>
      <c r="M43" s="71"/>
      <c r="N43" s="71"/>
    </row>
    <row r="44" spans="1:14" ht="12.75" customHeight="1">
      <c r="A44" s="71"/>
      <c r="B44" s="71"/>
      <c r="C44" s="71"/>
      <c r="D44" s="71"/>
      <c r="E44" s="71"/>
      <c r="F44" s="71"/>
      <c r="G44" s="71"/>
      <c r="H44" s="71"/>
      <c r="I44" s="71"/>
      <c r="J44" s="46"/>
      <c r="K44" s="71"/>
      <c r="L44" s="71"/>
      <c r="M44" s="71"/>
      <c r="N44" s="71"/>
    </row>
    <row r="45" spans="2:14" ht="12.75" customHeight="1">
      <c r="B45" s="71"/>
      <c r="C45" s="71"/>
      <c r="D45" s="71"/>
      <c r="E45" s="71"/>
      <c r="F45" s="71"/>
      <c r="G45" s="71"/>
      <c r="H45" s="71"/>
      <c r="I45" s="71"/>
      <c r="J45" s="46"/>
      <c r="K45" s="71"/>
      <c r="L45" s="71"/>
      <c r="M45" s="71"/>
      <c r="N45" s="71"/>
    </row>
    <row r="46" spans="1:14" ht="12.75" customHeight="1">
      <c r="A46" s="71"/>
      <c r="B46" s="71"/>
      <c r="C46" s="71"/>
      <c r="D46" s="71"/>
      <c r="E46" s="71"/>
      <c r="F46" s="71"/>
      <c r="G46" s="71"/>
      <c r="H46" s="71"/>
      <c r="I46" s="71"/>
      <c r="J46" s="46"/>
      <c r="K46" s="71"/>
      <c r="L46" s="71"/>
      <c r="M46" s="71"/>
      <c r="N46" s="71"/>
    </row>
    <row r="47" spans="1:14" ht="12.75" customHeight="1">
      <c r="A47" s="71"/>
      <c r="B47" s="71"/>
      <c r="C47" s="71"/>
      <c r="D47" s="71"/>
      <c r="E47" s="71"/>
      <c r="F47" s="71"/>
      <c r="G47" s="71"/>
      <c r="H47" s="71"/>
      <c r="I47" s="71"/>
      <c r="J47" s="46"/>
      <c r="K47" s="71"/>
      <c r="L47" s="71"/>
      <c r="M47" s="71"/>
      <c r="N47" s="71"/>
    </row>
    <row r="48" spans="1:14" ht="12.75" customHeight="1">
      <c r="A48" s="71"/>
      <c r="B48" s="71"/>
      <c r="C48" s="71"/>
      <c r="D48" s="71"/>
      <c r="E48" s="71"/>
      <c r="F48" s="71"/>
      <c r="G48" s="71"/>
      <c r="H48" s="71"/>
      <c r="I48" s="71"/>
      <c r="J48" s="46"/>
      <c r="K48" s="71"/>
      <c r="L48" s="71"/>
      <c r="M48" s="71"/>
      <c r="N48" s="71"/>
    </row>
    <row r="49" spans="1:14" ht="12.75" customHeight="1">
      <c r="A49" s="357" t="s">
        <v>189</v>
      </c>
      <c r="B49" s="71"/>
      <c r="C49" s="71"/>
      <c r="D49" s="71"/>
      <c r="E49" s="71"/>
      <c r="F49" s="71"/>
      <c r="G49" s="71"/>
      <c r="H49" s="71"/>
      <c r="I49" s="71"/>
      <c r="J49" s="46"/>
      <c r="K49" s="71"/>
      <c r="L49" s="71"/>
      <c r="M49" s="71"/>
      <c r="N49" s="71"/>
    </row>
    <row r="50" spans="1:14" ht="12.75" customHeight="1">
      <c r="A50" s="71"/>
      <c r="B50" s="71"/>
      <c r="C50" s="71"/>
      <c r="D50" s="71"/>
      <c r="E50" s="71"/>
      <c r="F50" s="71"/>
      <c r="G50" s="71"/>
      <c r="H50" s="71"/>
      <c r="I50" s="71"/>
      <c r="J50" s="46"/>
      <c r="K50" s="71"/>
      <c r="L50" s="71"/>
      <c r="M50" s="71"/>
      <c r="N50" s="71"/>
    </row>
    <row r="51" spans="1:14" ht="12.75" customHeight="1">
      <c r="A51" s="71"/>
      <c r="B51" s="71"/>
      <c r="C51" s="71"/>
      <c r="D51" s="71"/>
      <c r="E51" s="71"/>
      <c r="F51" s="71"/>
      <c r="G51" s="71"/>
      <c r="H51" s="71"/>
      <c r="I51" s="71"/>
      <c r="J51" s="46"/>
      <c r="K51" s="71"/>
      <c r="L51" s="71"/>
      <c r="M51" s="71"/>
      <c r="N51" s="71"/>
    </row>
    <row r="52" spans="1:14" ht="12.75" customHeight="1">
      <c r="A52" s="71"/>
      <c r="B52" s="71"/>
      <c r="C52" s="71"/>
      <c r="D52" s="71"/>
      <c r="E52" s="71"/>
      <c r="F52" s="71"/>
      <c r="G52" s="71"/>
      <c r="H52" s="71"/>
      <c r="I52" s="71"/>
      <c r="J52" s="46"/>
      <c r="K52" s="71"/>
      <c r="L52" s="71"/>
      <c r="M52" s="71"/>
      <c r="N52" s="71"/>
    </row>
    <row r="53" spans="1:14" ht="12.75" customHeight="1">
      <c r="A53" s="71"/>
      <c r="B53" s="71"/>
      <c r="C53" s="71"/>
      <c r="D53" s="71"/>
      <c r="E53" s="71"/>
      <c r="F53" s="71"/>
      <c r="G53" s="71"/>
      <c r="H53" s="71"/>
      <c r="I53" s="71"/>
      <c r="J53" s="46"/>
      <c r="K53" s="71"/>
      <c r="L53" s="71"/>
      <c r="M53" s="71"/>
      <c r="N53" s="71"/>
    </row>
    <row r="54" spans="1:14" ht="12.75" customHeight="1">
      <c r="A54" s="71"/>
      <c r="B54" s="71"/>
      <c r="C54" s="71"/>
      <c r="D54" s="71"/>
      <c r="E54" s="71"/>
      <c r="F54" s="71"/>
      <c r="G54" s="71"/>
      <c r="H54" s="71"/>
      <c r="I54" s="71"/>
      <c r="J54" s="46"/>
      <c r="K54" s="71"/>
      <c r="L54" s="71"/>
      <c r="M54" s="71"/>
      <c r="N54" s="71"/>
    </row>
    <row r="55" spans="1:14" ht="12.75" customHeight="1">
      <c r="A55" s="71"/>
      <c r="B55" s="71"/>
      <c r="C55" s="71"/>
      <c r="D55" s="71"/>
      <c r="E55" s="71"/>
      <c r="F55" s="71"/>
      <c r="G55" s="71"/>
      <c r="H55" s="71"/>
      <c r="I55" s="71"/>
      <c r="J55" s="46"/>
      <c r="K55" s="71"/>
      <c r="L55" s="71"/>
      <c r="M55" s="71"/>
      <c r="N55" s="71"/>
    </row>
    <row r="56" spans="1:14" ht="12.75" customHeight="1">
      <c r="A56" s="71"/>
      <c r="B56" s="71"/>
      <c r="C56" s="71"/>
      <c r="D56" s="71"/>
      <c r="E56" s="71"/>
      <c r="F56" s="71"/>
      <c r="G56" s="71"/>
      <c r="H56" s="71"/>
      <c r="I56" s="71"/>
      <c r="J56" s="46"/>
      <c r="K56" s="71"/>
      <c r="L56" s="71"/>
      <c r="M56" s="71"/>
      <c r="N56" s="71"/>
    </row>
    <row r="57" spans="1:14" ht="12.75" customHeight="1">
      <c r="A57" s="71"/>
      <c r="B57" s="71"/>
      <c r="C57" s="71"/>
      <c r="D57" s="71"/>
      <c r="E57" s="71"/>
      <c r="F57" s="71"/>
      <c r="G57" s="71"/>
      <c r="H57" s="71"/>
      <c r="I57" s="71"/>
      <c r="J57" s="46"/>
      <c r="K57" s="71"/>
      <c r="L57" s="71"/>
      <c r="M57" s="71"/>
      <c r="N57" s="71"/>
    </row>
    <row r="58" spans="1:14" ht="8.25" customHeight="1">
      <c r="A58" s="71"/>
      <c r="B58" s="71"/>
      <c r="C58" s="71"/>
      <c r="D58" s="71"/>
      <c r="E58" s="71"/>
      <c r="F58" s="71"/>
      <c r="G58" s="71"/>
      <c r="H58" s="71"/>
      <c r="I58" s="71"/>
      <c r="J58" s="46"/>
      <c r="K58" s="71"/>
      <c r="L58" s="71"/>
      <c r="M58" s="71"/>
      <c r="N58" s="71"/>
    </row>
    <row r="59" spans="1:45" ht="3.75" customHeight="1">
      <c r="A59" s="34"/>
      <c r="B59" s="34"/>
      <c r="C59" s="46"/>
      <c r="D59" s="46"/>
      <c r="E59" s="46"/>
      <c r="F59" s="46"/>
      <c r="G59" s="46"/>
      <c r="H59" s="46"/>
      <c r="I59" s="46"/>
      <c r="J59" s="46"/>
      <c r="K59" s="46"/>
      <c r="L59" s="34"/>
      <c r="M59" s="34"/>
      <c r="N59" s="34"/>
      <c r="O59" s="36"/>
      <c r="P59" s="36"/>
      <c r="Q59" s="36"/>
      <c r="R59" s="36"/>
      <c r="S59" s="36"/>
      <c r="T59" s="36"/>
      <c r="U59" s="36"/>
      <c r="V59" s="36"/>
      <c r="W59" s="36"/>
      <c r="X59" s="36"/>
      <c r="Y59" s="36"/>
      <c r="Z59" s="36"/>
      <c r="AA59" s="36"/>
      <c r="AB59" s="36"/>
      <c r="AC59" s="36"/>
      <c r="AD59" s="36"/>
      <c r="AE59" s="36"/>
      <c r="AF59" s="36"/>
      <c r="AG59" s="36"/>
      <c r="AH59" s="36"/>
      <c r="AI59" s="36"/>
      <c r="AJ59" s="36"/>
      <c r="AK59" s="36"/>
      <c r="AL59" s="36"/>
      <c r="AM59" s="36"/>
      <c r="AN59" s="36"/>
      <c r="AO59" s="36"/>
      <c r="AP59" s="36"/>
      <c r="AQ59" s="36"/>
      <c r="AR59" s="36"/>
      <c r="AS59" s="36"/>
    </row>
    <row r="60" spans="1:16" ht="12.75">
      <c r="A60" s="46"/>
      <c r="B60" s="34"/>
      <c r="C60" s="46"/>
      <c r="D60" s="46"/>
      <c r="E60" s="46"/>
      <c r="F60" s="46"/>
      <c r="G60" s="34"/>
      <c r="H60" s="46"/>
      <c r="I60" s="34"/>
      <c r="J60" s="46"/>
      <c r="K60" s="34"/>
      <c r="L60" s="34"/>
      <c r="M60" s="34"/>
      <c r="N60" s="34"/>
      <c r="O60" s="29"/>
      <c r="P60" s="29"/>
    </row>
    <row r="61" s="46" customFormat="1" ht="48.75" customHeight="1">
      <c r="P61" s="71"/>
    </row>
    <row r="62" spans="1:45" s="46" customFormat="1" ht="12.75">
      <c r="A62" s="33"/>
      <c r="B62" s="33"/>
      <c r="C62" s="33"/>
      <c r="D62" s="34"/>
      <c r="E62" s="34"/>
      <c r="F62" s="30"/>
      <c r="G62" s="34"/>
      <c r="H62" s="34"/>
      <c r="I62" s="34"/>
      <c r="J62" s="34"/>
      <c r="K62" s="34"/>
      <c r="L62" s="34"/>
      <c r="M62" s="34"/>
      <c r="N62" s="34"/>
      <c r="O62" s="34"/>
      <c r="P62" s="34"/>
      <c r="Q62" s="71"/>
      <c r="R62" s="71"/>
      <c r="S62" s="71"/>
      <c r="T62" s="71"/>
      <c r="U62" s="71"/>
      <c r="V62" s="71"/>
      <c r="W62" s="71"/>
      <c r="X62" s="71"/>
      <c r="Y62" s="71"/>
      <c r="Z62" s="71"/>
      <c r="AA62" s="71"/>
      <c r="AB62" s="71"/>
      <c r="AC62" s="71"/>
      <c r="AD62" s="71"/>
      <c r="AE62" s="71"/>
      <c r="AF62" s="71"/>
      <c r="AG62" s="71"/>
      <c r="AH62" s="71"/>
      <c r="AI62" s="71"/>
      <c r="AJ62" s="71"/>
      <c r="AK62" s="71"/>
      <c r="AL62" s="71"/>
      <c r="AM62" s="71"/>
      <c r="AN62" s="71"/>
      <c r="AO62" s="71"/>
      <c r="AP62" s="71"/>
      <c r="AQ62" s="71"/>
      <c r="AR62" s="71"/>
      <c r="AS62" s="71"/>
    </row>
    <row r="63" spans="1:45" s="46" customFormat="1" ht="12.75">
      <c r="A63" s="33"/>
      <c r="B63" s="33"/>
      <c r="C63" s="33"/>
      <c r="D63" s="34"/>
      <c r="E63" s="34"/>
      <c r="F63" s="34"/>
      <c r="G63" s="34"/>
      <c r="H63" s="34"/>
      <c r="I63" s="34"/>
      <c r="J63" s="34"/>
      <c r="K63" s="34"/>
      <c r="L63" s="34"/>
      <c r="M63" s="34"/>
      <c r="N63" s="34"/>
      <c r="O63" s="34"/>
      <c r="P63" s="34"/>
      <c r="Q63" s="71"/>
      <c r="R63" s="71"/>
      <c r="S63" s="71"/>
      <c r="T63" s="71"/>
      <c r="U63" s="71"/>
      <c r="V63" s="71"/>
      <c r="W63" s="71"/>
      <c r="X63" s="71"/>
      <c r="Y63" s="71"/>
      <c r="Z63" s="71"/>
      <c r="AA63" s="71"/>
      <c r="AB63" s="71"/>
      <c r="AC63" s="71"/>
      <c r="AD63" s="71"/>
      <c r="AE63" s="71"/>
      <c r="AF63" s="71"/>
      <c r="AG63" s="71"/>
      <c r="AH63" s="71"/>
      <c r="AI63" s="71"/>
      <c r="AJ63" s="71"/>
      <c r="AK63" s="71"/>
      <c r="AL63" s="71"/>
      <c r="AM63" s="71"/>
      <c r="AN63" s="71"/>
      <c r="AO63" s="71"/>
      <c r="AP63" s="71"/>
      <c r="AQ63" s="71"/>
      <c r="AR63" s="71"/>
      <c r="AS63" s="71"/>
    </row>
    <row r="64" spans="1:45" s="46" customFormat="1" ht="12.75">
      <c r="A64" s="33"/>
      <c r="B64" s="33"/>
      <c r="C64" s="34"/>
      <c r="D64" s="33"/>
      <c r="E64" s="34"/>
      <c r="F64" s="34"/>
      <c r="G64" s="34"/>
      <c r="H64" s="34"/>
      <c r="I64" s="34"/>
      <c r="J64" s="34"/>
      <c r="K64" s="34"/>
      <c r="L64" s="34"/>
      <c r="M64" s="34"/>
      <c r="N64" s="34"/>
      <c r="O64" s="34"/>
      <c r="P64" s="34"/>
      <c r="Q64" s="71"/>
      <c r="R64" s="71"/>
      <c r="S64" s="71"/>
      <c r="T64" s="71"/>
      <c r="U64" s="71"/>
      <c r="V64" s="71"/>
      <c r="W64" s="71"/>
      <c r="X64" s="71"/>
      <c r="Y64" s="71"/>
      <c r="Z64" s="71"/>
      <c r="AA64" s="71"/>
      <c r="AB64" s="71"/>
      <c r="AC64" s="71"/>
      <c r="AD64" s="71"/>
      <c r="AE64" s="71"/>
      <c r="AF64" s="71"/>
      <c r="AG64" s="71"/>
      <c r="AH64" s="71"/>
      <c r="AI64" s="71"/>
      <c r="AJ64" s="71"/>
      <c r="AK64" s="71"/>
      <c r="AL64" s="71"/>
      <c r="AM64" s="71"/>
      <c r="AN64" s="71"/>
      <c r="AO64" s="71"/>
      <c r="AP64" s="71"/>
      <c r="AQ64" s="71"/>
      <c r="AR64" s="71"/>
      <c r="AS64" s="71"/>
    </row>
    <row r="65" spans="1:45" s="46" customFormat="1" ht="12.75">
      <c r="A65" s="33"/>
      <c r="B65" s="33"/>
      <c r="C65" s="34"/>
      <c r="D65" s="33"/>
      <c r="E65" s="34"/>
      <c r="F65" s="34"/>
      <c r="G65" s="34"/>
      <c r="H65" s="34"/>
      <c r="I65" s="34"/>
      <c r="J65" s="34"/>
      <c r="K65" s="34"/>
      <c r="L65" s="34"/>
      <c r="M65" s="34"/>
      <c r="N65" s="34"/>
      <c r="O65" s="34"/>
      <c r="P65" s="34"/>
      <c r="Q65" s="71"/>
      <c r="R65" s="71"/>
      <c r="S65" s="71"/>
      <c r="T65" s="71"/>
      <c r="U65" s="71"/>
      <c r="V65" s="71"/>
      <c r="W65" s="71"/>
      <c r="X65" s="71"/>
      <c r="Y65" s="71"/>
      <c r="Z65" s="71"/>
      <c r="AA65" s="71"/>
      <c r="AB65" s="71"/>
      <c r="AC65" s="71"/>
      <c r="AD65" s="71"/>
      <c r="AE65" s="71"/>
      <c r="AF65" s="71"/>
      <c r="AG65" s="71"/>
      <c r="AH65" s="71"/>
      <c r="AI65" s="71"/>
      <c r="AJ65" s="71"/>
      <c r="AK65" s="71"/>
      <c r="AL65" s="71"/>
      <c r="AM65" s="71"/>
      <c r="AN65" s="71"/>
      <c r="AO65" s="71"/>
      <c r="AP65" s="71"/>
      <c r="AQ65" s="71"/>
      <c r="AR65" s="71"/>
      <c r="AS65" s="71"/>
    </row>
    <row r="66" spans="1:45" s="46" customFormat="1" ht="12.75">
      <c r="A66" s="33"/>
      <c r="B66" s="33"/>
      <c r="C66" s="33"/>
      <c r="D66" s="34"/>
      <c r="E66" s="34"/>
      <c r="F66" s="34"/>
      <c r="G66" s="34"/>
      <c r="H66" s="34"/>
      <c r="I66" s="34"/>
      <c r="J66" s="34"/>
      <c r="K66" s="34"/>
      <c r="L66" s="34"/>
      <c r="M66" s="34"/>
      <c r="N66" s="34"/>
      <c r="O66" s="34"/>
      <c r="P66" s="34"/>
      <c r="Q66" s="71"/>
      <c r="R66" s="71"/>
      <c r="S66" s="71"/>
      <c r="T66" s="71"/>
      <c r="U66" s="71"/>
      <c r="V66" s="71"/>
      <c r="W66" s="71"/>
      <c r="X66" s="71"/>
      <c r="Y66" s="71"/>
      <c r="Z66" s="71"/>
      <c r="AA66" s="71"/>
      <c r="AB66" s="71"/>
      <c r="AC66" s="71"/>
      <c r="AD66" s="71"/>
      <c r="AE66" s="71"/>
      <c r="AF66" s="71"/>
      <c r="AG66" s="71"/>
      <c r="AH66" s="71"/>
      <c r="AI66" s="71"/>
      <c r="AJ66" s="71"/>
      <c r="AK66" s="71"/>
      <c r="AL66" s="71"/>
      <c r="AM66" s="71"/>
      <c r="AN66" s="71"/>
      <c r="AO66" s="71"/>
      <c r="AP66" s="71"/>
      <c r="AQ66" s="71"/>
      <c r="AR66" s="71"/>
      <c r="AS66" s="71"/>
    </row>
    <row r="67" spans="1:45" s="46" customFormat="1" ht="12.75">
      <c r="A67" s="33"/>
      <c r="B67" s="33"/>
      <c r="C67" s="33"/>
      <c r="D67" s="34"/>
      <c r="E67" s="34"/>
      <c r="F67" s="30"/>
      <c r="G67" s="34"/>
      <c r="H67" s="34"/>
      <c r="I67" s="34"/>
      <c r="J67" s="34"/>
      <c r="K67" s="34"/>
      <c r="L67" s="34"/>
      <c r="M67" s="34"/>
      <c r="N67" s="34"/>
      <c r="O67" s="34"/>
      <c r="P67" s="34"/>
      <c r="Q67" s="71"/>
      <c r="R67" s="71"/>
      <c r="S67" s="71"/>
      <c r="T67" s="71"/>
      <c r="U67" s="71"/>
      <c r="V67" s="71"/>
      <c r="W67" s="71"/>
      <c r="X67" s="71"/>
      <c r="Y67" s="71"/>
      <c r="Z67" s="71"/>
      <c r="AA67" s="71"/>
      <c r="AB67" s="71"/>
      <c r="AC67" s="71"/>
      <c r="AD67" s="71"/>
      <c r="AE67" s="71"/>
      <c r="AF67" s="71"/>
      <c r="AG67" s="71"/>
      <c r="AH67" s="71"/>
      <c r="AI67" s="71"/>
      <c r="AJ67" s="71"/>
      <c r="AK67" s="71"/>
      <c r="AL67" s="71"/>
      <c r="AM67" s="71"/>
      <c r="AN67" s="71"/>
      <c r="AO67" s="71"/>
      <c r="AP67" s="71"/>
      <c r="AQ67" s="71"/>
      <c r="AR67" s="71"/>
      <c r="AS67" s="71"/>
    </row>
    <row r="68" spans="1:45" s="46" customFormat="1" ht="12.75">
      <c r="A68" s="33"/>
      <c r="B68" s="33"/>
      <c r="C68" s="33"/>
      <c r="D68" s="34"/>
      <c r="E68" s="34"/>
      <c r="F68" s="31"/>
      <c r="G68" s="34"/>
      <c r="H68" s="34"/>
      <c r="I68" s="34"/>
      <c r="J68" s="34"/>
      <c r="K68" s="34"/>
      <c r="L68" s="34"/>
      <c r="M68" s="34"/>
      <c r="N68" s="34"/>
      <c r="O68" s="34"/>
      <c r="P68" s="34"/>
      <c r="Q68" s="71"/>
      <c r="R68" s="71"/>
      <c r="S68" s="71"/>
      <c r="T68" s="71"/>
      <c r="U68" s="71"/>
      <c r="V68" s="71"/>
      <c r="W68" s="71"/>
      <c r="X68" s="71"/>
      <c r="Y68" s="71"/>
      <c r="Z68" s="71"/>
      <c r="AA68" s="71"/>
      <c r="AB68" s="71"/>
      <c r="AC68" s="71"/>
      <c r="AD68" s="71"/>
      <c r="AE68" s="71"/>
      <c r="AF68" s="71"/>
      <c r="AG68" s="71"/>
      <c r="AH68" s="71"/>
      <c r="AI68" s="71"/>
      <c r="AJ68" s="71"/>
      <c r="AK68" s="71"/>
      <c r="AL68" s="71"/>
      <c r="AM68" s="71"/>
      <c r="AN68" s="71"/>
      <c r="AO68" s="71"/>
      <c r="AP68" s="71"/>
      <c r="AQ68" s="71"/>
      <c r="AR68" s="71"/>
      <c r="AS68" s="71"/>
    </row>
    <row r="69" spans="1:45" s="46" customFormat="1" ht="12.75">
      <c r="A69" s="33"/>
      <c r="B69" s="30"/>
      <c r="C69" s="33"/>
      <c r="D69" s="30"/>
      <c r="E69" s="30"/>
      <c r="F69" s="444"/>
      <c r="G69" s="444"/>
      <c r="H69" s="444"/>
      <c r="I69" s="444"/>
      <c r="J69" s="30"/>
      <c r="K69" s="444"/>
      <c r="L69" s="444"/>
      <c r="M69" s="30"/>
      <c r="N69" s="32"/>
      <c r="O69" s="33"/>
      <c r="P69" s="33"/>
      <c r="Q69" s="71"/>
      <c r="R69" s="71"/>
      <c r="S69" s="71"/>
      <c r="T69" s="71"/>
      <c r="U69" s="71"/>
      <c r="V69" s="71"/>
      <c r="W69" s="71"/>
      <c r="X69" s="71"/>
      <c r="Y69" s="71"/>
      <c r="Z69" s="71"/>
      <c r="AA69" s="71"/>
      <c r="AB69" s="71"/>
      <c r="AC69" s="71"/>
      <c r="AD69" s="71"/>
      <c r="AE69" s="71"/>
      <c r="AF69" s="71"/>
      <c r="AG69" s="71"/>
      <c r="AH69" s="71"/>
      <c r="AI69" s="71"/>
      <c r="AJ69" s="71"/>
      <c r="AK69" s="71"/>
      <c r="AL69" s="71"/>
      <c r="AM69" s="71"/>
      <c r="AN69" s="71"/>
      <c r="AO69" s="71"/>
      <c r="AP69" s="71"/>
      <c r="AQ69" s="71"/>
      <c r="AR69" s="71"/>
      <c r="AS69" s="71"/>
    </row>
    <row r="70" spans="1:45" s="46" customFormat="1" ht="12.75">
      <c r="A70" s="33"/>
      <c r="B70" s="30"/>
      <c r="C70" s="33"/>
      <c r="D70" s="30"/>
      <c r="E70" s="30"/>
      <c r="F70" s="32"/>
      <c r="G70" s="32"/>
      <c r="H70" s="32"/>
      <c r="I70" s="32"/>
      <c r="J70" s="30"/>
      <c r="K70" s="32"/>
      <c r="L70" s="32"/>
      <c r="M70" s="30"/>
      <c r="N70" s="33"/>
      <c r="O70" s="33"/>
      <c r="P70" s="33"/>
      <c r="Q70" s="71"/>
      <c r="R70" s="71"/>
      <c r="S70" s="71"/>
      <c r="T70" s="71"/>
      <c r="U70" s="71"/>
      <c r="V70" s="71"/>
      <c r="W70" s="71"/>
      <c r="X70" s="71"/>
      <c r="Y70" s="71"/>
      <c r="Z70" s="71"/>
      <c r="AA70" s="71"/>
      <c r="AB70" s="71"/>
      <c r="AC70" s="71"/>
      <c r="AD70" s="71"/>
      <c r="AE70" s="71"/>
      <c r="AF70" s="71"/>
      <c r="AG70" s="71"/>
      <c r="AH70" s="71"/>
      <c r="AI70" s="71"/>
      <c r="AJ70" s="71"/>
      <c r="AK70" s="71"/>
      <c r="AL70" s="71"/>
      <c r="AM70" s="71"/>
      <c r="AN70" s="71"/>
      <c r="AO70" s="71"/>
      <c r="AP70" s="71"/>
      <c r="AQ70" s="71"/>
      <c r="AR70" s="71"/>
      <c r="AS70" s="71"/>
    </row>
    <row r="71" spans="1:45" s="46" customFormat="1" ht="12.75">
      <c r="A71" s="33"/>
      <c r="B71" s="30"/>
      <c r="C71" s="33"/>
      <c r="D71" s="30"/>
      <c r="E71" s="30"/>
      <c r="F71" s="444"/>
      <c r="G71" s="444"/>
      <c r="H71" s="30"/>
      <c r="I71" s="33"/>
      <c r="J71" s="30"/>
      <c r="K71" s="30"/>
      <c r="L71" s="30"/>
      <c r="M71" s="444"/>
      <c r="N71" s="444"/>
      <c r="O71" s="33"/>
      <c r="P71" s="33"/>
      <c r="Q71" s="71"/>
      <c r="R71" s="71"/>
      <c r="S71" s="71"/>
      <c r="T71" s="71"/>
      <c r="U71" s="71"/>
      <c r="V71" s="71"/>
      <c r="W71" s="71"/>
      <c r="X71" s="71"/>
      <c r="Y71" s="71"/>
      <c r="Z71" s="71"/>
      <c r="AA71" s="71"/>
      <c r="AB71" s="71"/>
      <c r="AC71" s="71"/>
      <c r="AD71" s="71"/>
      <c r="AE71" s="71"/>
      <c r="AF71" s="71"/>
      <c r="AG71" s="71"/>
      <c r="AH71" s="71"/>
      <c r="AI71" s="71"/>
      <c r="AJ71" s="71"/>
      <c r="AK71" s="71"/>
      <c r="AL71" s="71"/>
      <c r="AM71" s="71"/>
      <c r="AN71" s="71"/>
      <c r="AO71" s="71"/>
      <c r="AP71" s="71"/>
      <c r="AQ71" s="71"/>
      <c r="AR71" s="71"/>
      <c r="AS71" s="71"/>
    </row>
    <row r="72" spans="1:45" s="46" customFormat="1" ht="12.75">
      <c r="A72" s="33"/>
      <c r="B72" s="34"/>
      <c r="C72" s="33"/>
      <c r="D72" s="34"/>
      <c r="E72" s="34"/>
      <c r="F72" s="34"/>
      <c r="G72" s="34"/>
      <c r="H72" s="34"/>
      <c r="I72" s="34"/>
      <c r="J72" s="34"/>
      <c r="K72" s="34"/>
      <c r="L72" s="34"/>
      <c r="M72" s="34"/>
      <c r="N72" s="33"/>
      <c r="O72" s="33"/>
      <c r="P72" s="33"/>
      <c r="Q72" s="71"/>
      <c r="R72" s="71"/>
      <c r="S72" s="71"/>
      <c r="T72" s="71"/>
      <c r="U72" s="71"/>
      <c r="V72" s="71"/>
      <c r="W72" s="71"/>
      <c r="X72" s="71"/>
      <c r="Y72" s="71"/>
      <c r="Z72" s="71"/>
      <c r="AA72" s="71"/>
      <c r="AB72" s="71"/>
      <c r="AC72" s="71"/>
      <c r="AD72" s="71"/>
      <c r="AE72" s="71"/>
      <c r="AF72" s="71"/>
      <c r="AG72" s="71"/>
      <c r="AH72" s="71"/>
      <c r="AI72" s="71"/>
      <c r="AJ72" s="71"/>
      <c r="AK72" s="71"/>
      <c r="AL72" s="71"/>
      <c r="AM72" s="71"/>
      <c r="AN72" s="71"/>
      <c r="AO72" s="71"/>
      <c r="AP72" s="71"/>
      <c r="AQ72" s="71"/>
      <c r="AR72" s="71"/>
      <c r="AS72" s="71"/>
    </row>
    <row r="73" spans="1:45" s="46" customFormat="1" ht="12.75">
      <c r="A73" s="33"/>
      <c r="B73" s="30"/>
      <c r="C73" s="33"/>
      <c r="D73" s="30"/>
      <c r="E73" s="34"/>
      <c r="F73" s="443"/>
      <c r="G73" s="443"/>
      <c r="H73" s="443"/>
      <c r="I73" s="443"/>
      <c r="J73" s="34"/>
      <c r="K73" s="443"/>
      <c r="L73" s="443"/>
      <c r="M73" s="34"/>
      <c r="N73" s="33"/>
      <c r="O73" s="33"/>
      <c r="P73" s="33"/>
      <c r="Q73" s="71"/>
      <c r="R73" s="71"/>
      <c r="S73" s="71"/>
      <c r="T73" s="71"/>
      <c r="U73" s="71"/>
      <c r="V73" s="71"/>
      <c r="W73" s="71"/>
      <c r="X73" s="71"/>
      <c r="Y73" s="71"/>
      <c r="Z73" s="71"/>
      <c r="AA73" s="71"/>
      <c r="AB73" s="71"/>
      <c r="AC73" s="71"/>
      <c r="AD73" s="71"/>
      <c r="AE73" s="71"/>
      <c r="AF73" s="71"/>
      <c r="AG73" s="71"/>
      <c r="AH73" s="71"/>
      <c r="AI73" s="71"/>
      <c r="AJ73" s="71"/>
      <c r="AK73" s="71"/>
      <c r="AL73" s="71"/>
      <c r="AM73" s="71"/>
      <c r="AN73" s="71"/>
      <c r="AO73" s="71"/>
      <c r="AP73" s="71"/>
      <c r="AQ73" s="71"/>
      <c r="AR73" s="71"/>
      <c r="AS73" s="71"/>
    </row>
    <row r="74" spans="1:45" s="46" customFormat="1" ht="12.75">
      <c r="A74" s="33"/>
      <c r="B74" s="30"/>
      <c r="C74" s="33"/>
      <c r="D74" s="30"/>
      <c r="E74" s="34"/>
      <c r="F74" s="445"/>
      <c r="G74" s="445"/>
      <c r="H74" s="443"/>
      <c r="I74" s="443"/>
      <c r="J74" s="34"/>
      <c r="K74" s="443"/>
      <c r="L74" s="443"/>
      <c r="M74" s="34"/>
      <c r="N74" s="33"/>
      <c r="O74" s="33"/>
      <c r="P74" s="33"/>
      <c r="Q74" s="71"/>
      <c r="R74" s="71"/>
      <c r="S74" s="71"/>
      <c r="T74" s="71"/>
      <c r="U74" s="71"/>
      <c r="V74" s="71"/>
      <c r="W74" s="71"/>
      <c r="X74" s="71"/>
      <c r="Y74" s="71"/>
      <c r="Z74" s="71"/>
      <c r="AA74" s="71"/>
      <c r="AB74" s="71"/>
      <c r="AC74" s="71"/>
      <c r="AD74" s="71"/>
      <c r="AE74" s="71"/>
      <c r="AF74" s="71"/>
      <c r="AG74" s="71"/>
      <c r="AH74" s="71"/>
      <c r="AI74" s="71"/>
      <c r="AJ74" s="71"/>
      <c r="AK74" s="71"/>
      <c r="AL74" s="71"/>
      <c r="AM74" s="71"/>
      <c r="AN74" s="71"/>
      <c r="AO74" s="71"/>
      <c r="AP74" s="71"/>
      <c r="AQ74" s="71"/>
      <c r="AR74" s="71"/>
      <c r="AS74" s="71"/>
    </row>
    <row r="75" spans="1:45" s="46" customFormat="1" ht="12.75">
      <c r="A75" s="33"/>
      <c r="B75" s="30"/>
      <c r="C75" s="33"/>
      <c r="D75" s="30"/>
      <c r="E75" s="34"/>
      <c r="F75" s="443"/>
      <c r="G75" s="443"/>
      <c r="H75" s="443"/>
      <c r="I75" s="443"/>
      <c r="J75" s="35"/>
      <c r="K75" s="443"/>
      <c r="L75" s="443"/>
      <c r="M75" s="34"/>
      <c r="N75" s="33"/>
      <c r="O75" s="33"/>
      <c r="P75" s="33"/>
      <c r="Q75" s="71"/>
      <c r="R75" s="71"/>
      <c r="S75" s="71"/>
      <c r="T75" s="71"/>
      <c r="U75" s="71"/>
      <c r="V75" s="71"/>
      <c r="W75" s="71"/>
      <c r="X75" s="71"/>
      <c r="Y75" s="71"/>
      <c r="Z75" s="71"/>
      <c r="AA75" s="71"/>
      <c r="AB75" s="71"/>
      <c r="AC75" s="71"/>
      <c r="AD75" s="71"/>
      <c r="AE75" s="71"/>
      <c r="AF75" s="71"/>
      <c r="AG75" s="71"/>
      <c r="AH75" s="71"/>
      <c r="AI75" s="71"/>
      <c r="AJ75" s="71"/>
      <c r="AK75" s="71"/>
      <c r="AL75" s="71"/>
      <c r="AM75" s="71"/>
      <c r="AN75" s="71"/>
      <c r="AO75" s="71"/>
      <c r="AP75" s="71"/>
      <c r="AQ75" s="71"/>
      <c r="AR75" s="71"/>
      <c r="AS75" s="71"/>
    </row>
    <row r="76" spans="1:45" s="46" customFormat="1" ht="12.75">
      <c r="A76" s="33"/>
      <c r="B76" s="30"/>
      <c r="C76" s="33"/>
      <c r="D76" s="30"/>
      <c r="E76" s="34"/>
      <c r="F76" s="445"/>
      <c r="G76" s="445"/>
      <c r="H76" s="445"/>
      <c r="I76" s="445"/>
      <c r="J76" s="34"/>
      <c r="K76" s="443"/>
      <c r="L76" s="443"/>
      <c r="M76" s="34"/>
      <c r="N76" s="33"/>
      <c r="O76" s="33"/>
      <c r="P76" s="33"/>
      <c r="Q76" s="71"/>
      <c r="R76" s="71"/>
      <c r="S76" s="71"/>
      <c r="T76" s="71"/>
      <c r="U76" s="71"/>
      <c r="V76" s="71"/>
      <c r="W76" s="71"/>
      <c r="X76" s="71"/>
      <c r="Y76" s="71"/>
      <c r="Z76" s="71"/>
      <c r="AA76" s="71"/>
      <c r="AB76" s="71"/>
      <c r="AC76" s="71"/>
      <c r="AD76" s="71"/>
      <c r="AE76" s="71"/>
      <c r="AF76" s="71"/>
      <c r="AG76" s="71"/>
      <c r="AH76" s="71"/>
      <c r="AI76" s="71"/>
      <c r="AJ76" s="71"/>
      <c r="AK76" s="71"/>
      <c r="AL76" s="71"/>
      <c r="AM76" s="71"/>
      <c r="AN76" s="71"/>
      <c r="AO76" s="71"/>
      <c r="AP76" s="71"/>
      <c r="AQ76" s="71"/>
      <c r="AR76" s="71"/>
      <c r="AS76" s="71"/>
    </row>
    <row r="77" spans="1:45" s="46" customFormat="1" ht="12.75">
      <c r="A77" s="33"/>
      <c r="B77" s="30"/>
      <c r="C77" s="33"/>
      <c r="D77" s="30"/>
      <c r="E77" s="34"/>
      <c r="F77" s="443"/>
      <c r="G77" s="443"/>
      <c r="H77" s="443"/>
      <c r="I77" s="443"/>
      <c r="J77" s="35"/>
      <c r="K77" s="443"/>
      <c r="L77" s="443"/>
      <c r="M77" s="34"/>
      <c r="N77" s="126"/>
      <c r="O77" s="33"/>
      <c r="P77" s="33"/>
      <c r="Q77" s="71"/>
      <c r="R77" s="71"/>
      <c r="S77" s="71"/>
      <c r="T77" s="71"/>
      <c r="U77" s="71"/>
      <c r="V77" s="71"/>
      <c r="W77" s="71"/>
      <c r="X77" s="71"/>
      <c r="Y77" s="71"/>
      <c r="Z77" s="71"/>
      <c r="AA77" s="71"/>
      <c r="AB77" s="71"/>
      <c r="AC77" s="71"/>
      <c r="AD77" s="71"/>
      <c r="AE77" s="71"/>
      <c r="AF77" s="71"/>
      <c r="AG77" s="71"/>
      <c r="AH77" s="71"/>
      <c r="AI77" s="71"/>
      <c r="AJ77" s="71"/>
      <c r="AK77" s="71"/>
      <c r="AL77" s="71"/>
      <c r="AM77" s="71"/>
      <c r="AN77" s="71"/>
      <c r="AO77" s="71"/>
      <c r="AP77" s="71"/>
      <c r="AQ77" s="71"/>
      <c r="AR77" s="71"/>
      <c r="AS77" s="71"/>
    </row>
    <row r="78" spans="1:45" s="46" customFormat="1" ht="12.75">
      <c r="A78" s="33"/>
      <c r="B78" s="34"/>
      <c r="C78" s="34"/>
      <c r="D78" s="34"/>
      <c r="E78" s="34"/>
      <c r="F78" s="34"/>
      <c r="G78" s="34"/>
      <c r="H78" s="34"/>
      <c r="I78" s="34"/>
      <c r="J78" s="34"/>
      <c r="K78" s="34"/>
      <c r="L78" s="34"/>
      <c r="M78" s="34"/>
      <c r="N78" s="34"/>
      <c r="O78" s="34"/>
      <c r="P78" s="34"/>
      <c r="Q78" s="71"/>
      <c r="R78" s="71"/>
      <c r="S78" s="71"/>
      <c r="T78" s="71"/>
      <c r="U78" s="71"/>
      <c r="V78" s="71"/>
      <c r="W78" s="71"/>
      <c r="X78" s="71"/>
      <c r="Y78" s="71"/>
      <c r="Z78" s="71"/>
      <c r="AA78" s="71"/>
      <c r="AB78" s="71"/>
      <c r="AC78" s="71"/>
      <c r="AD78" s="71"/>
      <c r="AE78" s="71"/>
      <c r="AF78" s="71"/>
      <c r="AG78" s="71"/>
      <c r="AH78" s="71"/>
      <c r="AI78" s="71"/>
      <c r="AJ78" s="71"/>
      <c r="AK78" s="71"/>
      <c r="AL78" s="71"/>
      <c r="AM78" s="71"/>
      <c r="AN78" s="71"/>
      <c r="AO78" s="71"/>
      <c r="AP78" s="71"/>
      <c r="AQ78" s="71"/>
      <c r="AR78" s="71"/>
      <c r="AS78" s="71"/>
    </row>
    <row r="79" spans="1:45" s="46" customFormat="1" ht="12.75">
      <c r="A79" s="33"/>
      <c r="B79" s="34"/>
      <c r="C79" s="34"/>
      <c r="D79" s="34"/>
      <c r="E79" s="34"/>
      <c r="F79" s="34"/>
      <c r="G79" s="34"/>
      <c r="H79" s="34"/>
      <c r="I79" s="34"/>
      <c r="J79" s="34"/>
      <c r="K79" s="34"/>
      <c r="L79" s="34"/>
      <c r="M79" s="34"/>
      <c r="N79" s="34"/>
      <c r="O79" s="34"/>
      <c r="P79" s="34"/>
      <c r="Q79" s="71"/>
      <c r="R79" s="71"/>
      <c r="S79" s="71"/>
      <c r="T79" s="71"/>
      <c r="U79" s="71"/>
      <c r="V79" s="71"/>
      <c r="W79" s="71"/>
      <c r="X79" s="71"/>
      <c r="Y79" s="71"/>
      <c r="Z79" s="71"/>
      <c r="AA79" s="71"/>
      <c r="AB79" s="71"/>
      <c r="AC79" s="71"/>
      <c r="AD79" s="71"/>
      <c r="AE79" s="71"/>
      <c r="AF79" s="71"/>
      <c r="AG79" s="71"/>
      <c r="AH79" s="71"/>
      <c r="AI79" s="71"/>
      <c r="AJ79" s="71"/>
      <c r="AK79" s="71"/>
      <c r="AL79" s="71"/>
      <c r="AM79" s="71"/>
      <c r="AN79" s="71"/>
      <c r="AO79" s="71"/>
      <c r="AP79" s="71"/>
      <c r="AQ79" s="71"/>
      <c r="AR79" s="71"/>
      <c r="AS79" s="71"/>
    </row>
    <row r="80" spans="1:45" s="46" customFormat="1" ht="12.75">
      <c r="A80" s="34"/>
      <c r="B80" s="34"/>
      <c r="C80" s="34"/>
      <c r="D80" s="34"/>
      <c r="E80" s="34"/>
      <c r="F80" s="34"/>
      <c r="G80" s="34"/>
      <c r="H80" s="34"/>
      <c r="I80" s="34"/>
      <c r="J80" s="34"/>
      <c r="K80" s="34"/>
      <c r="L80" s="34"/>
      <c r="M80" s="34"/>
      <c r="N80" s="34"/>
      <c r="O80" s="71"/>
      <c r="P80" s="71"/>
      <c r="Q80" s="71"/>
      <c r="R80" s="71"/>
      <c r="S80" s="71"/>
      <c r="T80" s="71"/>
      <c r="U80" s="71"/>
      <c r="V80" s="71"/>
      <c r="W80" s="71"/>
      <c r="X80" s="71"/>
      <c r="Y80" s="71"/>
      <c r="Z80" s="71"/>
      <c r="AA80" s="71"/>
      <c r="AB80" s="71"/>
      <c r="AC80" s="71"/>
      <c r="AD80" s="71"/>
      <c r="AE80" s="71"/>
      <c r="AF80" s="71"/>
      <c r="AG80" s="71"/>
      <c r="AH80" s="71"/>
      <c r="AI80" s="71"/>
      <c r="AJ80" s="71"/>
      <c r="AK80" s="71"/>
      <c r="AL80" s="71"/>
      <c r="AM80" s="71"/>
      <c r="AN80" s="71"/>
      <c r="AO80" s="71"/>
      <c r="AP80" s="71"/>
      <c r="AQ80" s="71"/>
      <c r="AR80" s="71"/>
      <c r="AS80" s="71"/>
    </row>
    <row r="81" spans="1:14" ht="12.75">
      <c r="A81" s="71"/>
      <c r="B81" s="71"/>
      <c r="C81" s="71"/>
      <c r="D81" s="71"/>
      <c r="E81" s="71"/>
      <c r="F81" s="71"/>
      <c r="G81" s="71"/>
      <c r="H81" s="71"/>
      <c r="I81" s="71"/>
      <c r="J81" s="46"/>
      <c r="K81" s="71"/>
      <c r="L81" s="71"/>
      <c r="M81" s="71"/>
      <c r="N81" s="71"/>
    </row>
    <row r="82" spans="1:14" ht="12.75">
      <c r="A82" s="71"/>
      <c r="B82" s="71"/>
      <c r="C82" s="71"/>
      <c r="D82" s="71"/>
      <c r="E82" s="71"/>
      <c r="F82" s="71"/>
      <c r="G82" s="71"/>
      <c r="H82" s="71"/>
      <c r="I82" s="71"/>
      <c r="J82" s="46"/>
      <c r="K82" s="71"/>
      <c r="L82" s="71"/>
      <c r="M82" s="71"/>
      <c r="N82" s="71"/>
    </row>
    <row r="83" spans="1:14" ht="12.75">
      <c r="A83" s="71"/>
      <c r="B83" s="71"/>
      <c r="C83" s="71"/>
      <c r="D83" s="71"/>
      <c r="E83" s="71"/>
      <c r="F83" s="71"/>
      <c r="G83" s="71"/>
      <c r="H83" s="71"/>
      <c r="I83" s="71"/>
      <c r="J83" s="46"/>
      <c r="K83" s="71"/>
      <c r="L83" s="71"/>
      <c r="M83" s="71"/>
      <c r="N83" s="71"/>
    </row>
    <row r="84" spans="1:14" ht="12.75">
      <c r="A84" s="71"/>
      <c r="B84" s="71"/>
      <c r="C84" s="71"/>
      <c r="D84" s="71"/>
      <c r="E84" s="71"/>
      <c r="F84" s="71"/>
      <c r="G84" s="71"/>
      <c r="H84" s="71"/>
      <c r="I84" s="71"/>
      <c r="J84" s="46"/>
      <c r="K84" s="71"/>
      <c r="L84" s="71"/>
      <c r="M84" s="71"/>
      <c r="N84" s="71"/>
    </row>
    <row r="85" spans="1:14" ht="12.75">
      <c r="A85" s="71"/>
      <c r="B85" s="71"/>
      <c r="C85" s="71"/>
      <c r="D85" s="71"/>
      <c r="E85" s="71"/>
      <c r="F85" s="71"/>
      <c r="G85" s="71"/>
      <c r="H85" s="71"/>
      <c r="I85" s="71"/>
      <c r="J85" s="46"/>
      <c r="K85" s="71"/>
      <c r="L85" s="71"/>
      <c r="M85" s="71"/>
      <c r="N85" s="71"/>
    </row>
    <row r="86" spans="1:14" ht="12.75">
      <c r="A86" s="71"/>
      <c r="B86" s="71"/>
      <c r="C86" s="71"/>
      <c r="D86" s="71"/>
      <c r="E86" s="71"/>
      <c r="F86" s="71"/>
      <c r="G86" s="71"/>
      <c r="H86" s="71"/>
      <c r="I86" s="71"/>
      <c r="J86" s="46"/>
      <c r="K86" s="71"/>
      <c r="L86" s="71"/>
      <c r="M86" s="71"/>
      <c r="N86" s="71"/>
    </row>
    <row r="87" spans="1:14" ht="12.75">
      <c r="A87" s="36"/>
      <c r="B87" s="36"/>
      <c r="C87" s="36"/>
      <c r="D87" s="36"/>
      <c r="E87" s="36"/>
      <c r="F87" s="36"/>
      <c r="G87" s="36"/>
      <c r="H87" s="36"/>
      <c r="I87" s="36"/>
      <c r="K87" s="36"/>
      <c r="L87" s="36"/>
      <c r="M87" s="36"/>
      <c r="N87" s="36"/>
    </row>
  </sheetData>
  <sheetProtection/>
  <mergeCells count="20">
    <mergeCell ref="F69:G69"/>
    <mergeCell ref="H69:I69"/>
    <mergeCell ref="K69:L69"/>
    <mergeCell ref="F71:G71"/>
    <mergeCell ref="H76:I76"/>
    <mergeCell ref="K76:L76"/>
    <mergeCell ref="M71:N71"/>
    <mergeCell ref="F73:G73"/>
    <mergeCell ref="H73:I73"/>
    <mergeCell ref="K73:L73"/>
    <mergeCell ref="F74:G74"/>
    <mergeCell ref="H74:I74"/>
    <mergeCell ref="K74:L74"/>
    <mergeCell ref="F77:G77"/>
    <mergeCell ref="H77:I77"/>
    <mergeCell ref="K77:L77"/>
    <mergeCell ref="F75:G75"/>
    <mergeCell ref="H75:I75"/>
    <mergeCell ref="K75:L75"/>
    <mergeCell ref="F76:G76"/>
  </mergeCells>
  <hyperlinks>
    <hyperlink ref="A49" location="Contents!A1" display="Return to Contents Page"/>
  </hyperlinks>
  <printOptions horizontalCentered="1"/>
  <pageMargins left="0.7480314960629921" right="0.7480314960629921" top="0.984251968503937" bottom="0.984251968503937" header="0.5118110236220472" footer="0.5118110236220472"/>
  <pageSetup fitToHeight="1" fitToWidth="1" horizontalDpi="300" verticalDpi="300" orientation="portrait" paperSize="9" r:id="rId1"/>
</worksheet>
</file>

<file path=xl/worksheets/sheet6.xml><?xml version="1.0" encoding="utf-8"?>
<worksheet xmlns="http://schemas.openxmlformats.org/spreadsheetml/2006/main" xmlns:r="http://schemas.openxmlformats.org/officeDocument/2006/relationships">
  <sheetPr codeName="Sheet11">
    <pageSetUpPr fitToPage="1"/>
  </sheetPr>
  <dimension ref="A1:W87"/>
  <sheetViews>
    <sheetView workbookViewId="0" topLeftCell="A1">
      <pane xSplit="5" ySplit="6" topLeftCell="F7" activePane="bottomRight" state="frozen"/>
      <selection pane="topLeft" activeCell="A1" sqref="A1"/>
      <selection pane="topRight" activeCell="G1" sqref="G1"/>
      <selection pane="bottomLeft" activeCell="A7" sqref="A7"/>
      <selection pane="bottomRight" activeCell="S21" sqref="S21"/>
    </sheetView>
  </sheetViews>
  <sheetFormatPr defaultColWidth="9.140625" defaultRowHeight="12.75"/>
  <cols>
    <col min="1" max="1" width="5.140625" style="33" customWidth="1"/>
    <col min="2" max="2" width="10.57421875" style="33" customWidth="1"/>
    <col min="3" max="3" width="11.421875" style="33" customWidth="1"/>
    <col min="4" max="4" width="0.5625" style="33" customWidth="1"/>
    <col min="5" max="5" width="0.85546875" style="33" customWidth="1"/>
    <col min="6" max="7" width="5.57421875" style="33" customWidth="1"/>
    <col min="8" max="8" width="1.8515625" style="33" customWidth="1"/>
    <col min="9" max="10" width="5.57421875" style="33" customWidth="1"/>
    <col min="11" max="11" width="6.00390625" style="33" bestFit="1" customWidth="1"/>
    <col min="12" max="12" width="6.00390625" style="33" customWidth="1"/>
    <col min="13" max="13" width="1.421875" style="33" customWidth="1"/>
    <col min="14" max="16" width="6.00390625" style="33" customWidth="1"/>
    <col min="17" max="17" width="4.8515625" style="33" bestFit="1" customWidth="1"/>
    <col min="18" max="16384" width="9.140625" style="46" customWidth="1"/>
  </cols>
  <sheetData>
    <row r="1" spans="1:17" ht="18" customHeight="1">
      <c r="A1" s="55" t="s">
        <v>155</v>
      </c>
      <c r="B1" s="72"/>
      <c r="C1" s="47"/>
      <c r="D1" s="47"/>
      <c r="E1" s="47"/>
      <c r="F1" s="47"/>
      <c r="G1" s="47"/>
      <c r="H1" s="47"/>
      <c r="I1" s="47"/>
      <c r="J1" s="47"/>
      <c r="K1" s="47"/>
      <c r="L1" s="47"/>
      <c r="M1" s="47"/>
      <c r="N1" s="47"/>
      <c r="O1" s="47"/>
      <c r="P1" s="46"/>
      <c r="Q1" s="46"/>
    </row>
    <row r="2" spans="1:17" ht="18" customHeight="1">
      <c r="A2" s="55" t="s">
        <v>143</v>
      </c>
      <c r="B2" s="72"/>
      <c r="C2" s="47"/>
      <c r="D2" s="47"/>
      <c r="E2" s="47"/>
      <c r="F2" s="47"/>
      <c r="G2" s="47"/>
      <c r="H2" s="47"/>
      <c r="I2" s="47"/>
      <c r="J2" s="47"/>
      <c r="K2" s="47"/>
      <c r="L2" s="47"/>
      <c r="M2" s="47"/>
      <c r="N2" s="47"/>
      <c r="O2" s="47"/>
      <c r="P2" s="46"/>
      <c r="Q2" s="46"/>
    </row>
    <row r="3" spans="1:16" s="72" customFormat="1" ht="13.5" customHeight="1" thickBot="1">
      <c r="A3" s="84"/>
      <c r="B3" s="84"/>
      <c r="C3" s="74"/>
      <c r="D3" s="74"/>
      <c r="E3" s="74"/>
      <c r="F3" s="74"/>
      <c r="G3" s="74"/>
      <c r="H3" s="74"/>
      <c r="I3" s="74"/>
      <c r="J3" s="74"/>
      <c r="K3" s="74"/>
      <c r="L3" s="74"/>
      <c r="M3" s="74"/>
      <c r="N3" s="74"/>
      <c r="O3" s="74"/>
      <c r="P3" s="252" t="s">
        <v>118</v>
      </c>
    </row>
    <row r="4" spans="1:17" s="72" customFormat="1" ht="13.5" customHeight="1" thickTop="1">
      <c r="A4" s="73"/>
      <c r="C4" s="47"/>
      <c r="D4" s="47"/>
      <c r="E4" s="124"/>
      <c r="F4" s="442">
        <f ca="1">INDIRECT(Calculation!B9)</f>
        <v>2015</v>
      </c>
      <c r="G4" s="446"/>
      <c r="H4" s="424"/>
      <c r="I4" s="442">
        <f ca="1">INDIRECT(Calculation!B$13)</f>
        <v>2016</v>
      </c>
      <c r="J4" s="447"/>
      <c r="K4" s="447"/>
      <c r="L4" s="447"/>
      <c r="M4" s="424"/>
      <c r="N4" s="442">
        <f ca="1">INDIRECT(Calculation!B$16)</f>
        <v>2017</v>
      </c>
      <c r="O4" s="446"/>
      <c r="P4" s="446"/>
      <c r="Q4" s="124"/>
    </row>
    <row r="5" spans="1:17" ht="13.5" customHeight="1">
      <c r="A5" s="34"/>
      <c r="B5" s="48"/>
      <c r="C5" s="54" t="s">
        <v>79</v>
      </c>
      <c r="D5" s="54"/>
      <c r="E5" s="127"/>
      <c r="F5" s="121" t="s">
        <v>75</v>
      </c>
      <c r="G5" s="121" t="s">
        <v>76</v>
      </c>
      <c r="H5" s="122"/>
      <c r="I5" s="121" t="s">
        <v>80</v>
      </c>
      <c r="J5" s="121" t="s">
        <v>74</v>
      </c>
      <c r="K5" s="121" t="s">
        <v>75</v>
      </c>
      <c r="L5" s="121" t="s">
        <v>76</v>
      </c>
      <c r="M5" s="122"/>
      <c r="N5" s="121" t="s">
        <v>80</v>
      </c>
      <c r="O5" s="121" t="s">
        <v>74</v>
      </c>
      <c r="P5" s="121" t="s">
        <v>75</v>
      </c>
      <c r="Q5" s="102"/>
    </row>
    <row r="6" spans="1:17" ht="13.5" customHeight="1">
      <c r="A6" s="56" t="s">
        <v>81</v>
      </c>
      <c r="B6" s="44"/>
      <c r="C6" s="45" t="s">
        <v>82</v>
      </c>
      <c r="D6" s="45"/>
      <c r="E6" s="123"/>
      <c r="F6" s="120" t="s">
        <v>83</v>
      </c>
      <c r="G6" s="120" t="s">
        <v>83</v>
      </c>
      <c r="H6" s="122"/>
      <c r="I6" s="120" t="s">
        <v>83</v>
      </c>
      <c r="J6" s="120" t="s">
        <v>83</v>
      </c>
      <c r="K6" s="120" t="s">
        <v>83</v>
      </c>
      <c r="L6" s="120" t="s">
        <v>83</v>
      </c>
      <c r="M6" s="122"/>
      <c r="N6" s="120" t="s">
        <v>83</v>
      </c>
      <c r="O6" s="120" t="s">
        <v>83</v>
      </c>
      <c r="P6" s="88" t="s">
        <v>83</v>
      </c>
      <c r="Q6" s="102"/>
    </row>
    <row r="7" spans="1:17" ht="13.5" customHeight="1">
      <c r="A7" s="75" t="s">
        <v>176</v>
      </c>
      <c r="B7" s="48"/>
      <c r="C7" s="54" t="s">
        <v>11</v>
      </c>
      <c r="D7" s="54"/>
      <c r="E7" s="111"/>
      <c r="F7" s="253" t="s">
        <v>77</v>
      </c>
      <c r="G7" s="253" t="str">
        <f ca="1">INDIRECT(Calculation!D9)</f>
        <v>..</v>
      </c>
      <c r="H7" s="253"/>
      <c r="I7" s="253" t="str">
        <f ca="1">INDIRECT(Calculation!E9)</f>
        <v>..</v>
      </c>
      <c r="J7" s="253" t="str">
        <f ca="1">INDIRECT(Calculation!D$11)</f>
        <v>..</v>
      </c>
      <c r="K7" s="253" t="str">
        <f ca="1">INDIRECT(Calculation!D$12)</f>
        <v>..</v>
      </c>
      <c r="L7" s="253" t="str">
        <f ca="1">INDIRECT(Calculation!D$13)</f>
        <v>..</v>
      </c>
      <c r="M7" s="253"/>
      <c r="N7" s="253" t="str">
        <f ca="1">INDIRECT(Calculation!D14)</f>
        <v>..</v>
      </c>
      <c r="O7" s="253" t="str">
        <f ca="1">INDIRECT(Calculation!D15)</f>
        <v>..</v>
      </c>
      <c r="P7" s="253" t="str">
        <f ca="1">INDIRECT(Calculation!D$16)</f>
        <v>..</v>
      </c>
      <c r="Q7" s="103"/>
    </row>
    <row r="8" spans="1:17" ht="13.5" customHeight="1">
      <c r="A8" s="53" t="s">
        <v>84</v>
      </c>
      <c r="B8" s="48"/>
      <c r="C8" s="54" t="s">
        <v>12</v>
      </c>
      <c r="D8" s="54"/>
      <c r="E8" s="111"/>
      <c r="F8" s="253" t="s">
        <v>77</v>
      </c>
      <c r="G8" s="253" t="str">
        <f ca="1">INDIRECT(Calculation!D10)</f>
        <v>..</v>
      </c>
      <c r="H8" s="253"/>
      <c r="I8" s="253" t="str">
        <f ca="1">INDIRECT(Calculation!E10)</f>
        <v>..</v>
      </c>
      <c r="J8" s="253" t="str">
        <f ca="1">INDIRECT(Calculation!E$11)</f>
        <v>..</v>
      </c>
      <c r="K8" s="253" t="str">
        <f ca="1">INDIRECT(Calculation!E$12)</f>
        <v>..</v>
      </c>
      <c r="L8" s="253" t="str">
        <f ca="1">INDIRECT(Calculation!E$13)</f>
        <v>..</v>
      </c>
      <c r="M8" s="253"/>
      <c r="N8" s="253" t="str">
        <f ca="1">INDIRECT(Calculation!E14)</f>
        <v>..</v>
      </c>
      <c r="O8" s="253" t="str">
        <f ca="1">INDIRECT(Calculation!E15)</f>
        <v>..</v>
      </c>
      <c r="P8" s="253" t="str">
        <f ca="1">INDIRECT(Calculation!E$16)</f>
        <v>..</v>
      </c>
      <c r="Q8" s="103"/>
    </row>
    <row r="9" spans="1:17" ht="13.5" customHeight="1">
      <c r="A9" s="53"/>
      <c r="B9" s="48"/>
      <c r="C9" s="54" t="s">
        <v>13</v>
      </c>
      <c r="D9" s="54"/>
      <c r="E9" s="111"/>
      <c r="F9" s="92">
        <f ca="1">INDIRECT(Calculation!F$8)</f>
        <v>2.39</v>
      </c>
      <c r="G9" s="92">
        <f ca="1">INDIRECT(Calculation!F$9)</f>
        <v>2.55</v>
      </c>
      <c r="H9" s="92"/>
      <c r="I9" s="92">
        <f ca="1">INDIRECT(Calculation!F$10)</f>
        <v>2.4</v>
      </c>
      <c r="J9" s="92">
        <f ca="1">INDIRECT(Calculation!F$11)</f>
        <v>2.37</v>
      </c>
      <c r="K9" s="91">
        <f ca="1">INDIRECT(Calculation!F$12)</f>
        <v>2.215</v>
      </c>
      <c r="L9" s="91">
        <f ca="1">INDIRECT(Calculation!F$13)</f>
        <v>2.201</v>
      </c>
      <c r="M9" s="91"/>
      <c r="N9" s="91">
        <f ca="1">INDIRECT(Calculation!F14)</f>
        <v>2.26</v>
      </c>
      <c r="O9" s="91">
        <f ca="1">INDIRECT(Calculation!F15)</f>
        <v>2.106</v>
      </c>
      <c r="P9" s="253" t="str">
        <f ca="1">INDIRECT(Calculation!E$16)</f>
        <v>..</v>
      </c>
      <c r="Q9" s="253"/>
    </row>
    <row r="10" spans="1:20" ht="13.5" customHeight="1">
      <c r="A10" s="53"/>
      <c r="B10" s="76" t="s">
        <v>85</v>
      </c>
      <c r="C10" s="77" t="s">
        <v>14</v>
      </c>
      <c r="D10" s="54"/>
      <c r="E10" s="111"/>
      <c r="F10" s="92">
        <f ca="1">INDIRECT(Calculation!G$8)</f>
        <v>2.59</v>
      </c>
      <c r="G10" s="92">
        <f ca="1">INDIRECT(Calculation!G$9)</f>
        <v>2.75</v>
      </c>
      <c r="H10" s="92"/>
      <c r="I10" s="92">
        <f ca="1">INDIRECT(Calculation!G$10)</f>
        <v>2.59</v>
      </c>
      <c r="J10" s="92">
        <f ca="1">INDIRECT(Calculation!G$11)</f>
        <v>2.58</v>
      </c>
      <c r="K10" s="91">
        <f ca="1">INDIRECT(Calculation!G$12)</f>
        <v>2.446</v>
      </c>
      <c r="L10" s="91">
        <f ca="1">INDIRECT(Calculation!G$13)</f>
        <v>2.435</v>
      </c>
      <c r="M10" s="91"/>
      <c r="N10" s="91">
        <f ca="1">INDIRECT(Calculation!G14)</f>
        <v>2.527</v>
      </c>
      <c r="O10" s="151">
        <f ca="1">INDIRECT(Calculation!G15)</f>
        <v>2.361</v>
      </c>
      <c r="P10" s="91">
        <f ca="1">INDIRECT(Calculation!G16)</f>
        <v>2.581</v>
      </c>
      <c r="Q10" s="103"/>
      <c r="S10" s="418"/>
      <c r="T10" s="418"/>
    </row>
    <row r="11" spans="1:20" ht="13.5" customHeight="1">
      <c r="A11" s="56"/>
      <c r="B11" s="44"/>
      <c r="C11" s="45" t="s">
        <v>123</v>
      </c>
      <c r="D11" s="45"/>
      <c r="E11" s="113"/>
      <c r="F11" s="261" t="s">
        <v>77</v>
      </c>
      <c r="G11" s="261" t="s">
        <v>77</v>
      </c>
      <c r="H11" s="261"/>
      <c r="I11" s="261" t="str">
        <f ca="1">INDIRECT(Calculation!I10)</f>
        <v>..</v>
      </c>
      <c r="J11" s="261" t="str">
        <f ca="1">INDIRECT(Calculation!I$11)</f>
        <v>..</v>
      </c>
      <c r="K11" s="261" t="str">
        <f ca="1">INDIRECT(Calculation!I$12)</f>
        <v>..</v>
      </c>
      <c r="L11" s="261" t="str">
        <f ca="1">INDIRECT(Calculation!I$13)</f>
        <v>..</v>
      </c>
      <c r="M11" s="261"/>
      <c r="N11" s="261" t="str">
        <f ca="1">INDIRECT(Calculation!I14)</f>
        <v>..</v>
      </c>
      <c r="O11" s="261" t="str">
        <f ca="1">INDIRECT(Calculation!I15)</f>
        <v>..</v>
      </c>
      <c r="P11" s="261" t="str">
        <f ca="1">INDIRECT(Calculation!I16)</f>
        <v>..</v>
      </c>
      <c r="Q11" s="103"/>
      <c r="S11" s="418"/>
      <c r="T11" s="418"/>
    </row>
    <row r="12" spans="1:20" ht="13.5" customHeight="1">
      <c r="A12" s="75" t="s">
        <v>179</v>
      </c>
      <c r="B12" s="48"/>
      <c r="C12" s="54" t="s">
        <v>11</v>
      </c>
      <c r="D12" s="54"/>
      <c r="E12" s="115"/>
      <c r="F12" s="114">
        <f ca="1">INDIRECT(Calculation!K8)</f>
        <v>419.2</v>
      </c>
      <c r="G12" s="114">
        <f ca="1">INDIRECT(Calculation!K9)</f>
        <v>422.4</v>
      </c>
      <c r="H12" s="114"/>
      <c r="I12" s="114">
        <f ca="1">INDIRECT(Calculation!K10)</f>
        <v>410.1</v>
      </c>
      <c r="J12" s="114">
        <f ca="1">INDIRECT(Calculation!K$11)</f>
        <v>373.5</v>
      </c>
      <c r="K12" s="60">
        <f ca="1">INDIRECT(Calculation!K$12)</f>
        <v>364.962</v>
      </c>
      <c r="L12" s="60">
        <f ca="1">INDIRECT(Calculation!K$13)</f>
        <v>394.304</v>
      </c>
      <c r="M12" s="60"/>
      <c r="N12" s="60">
        <f ca="1">INDIRECT(Calculation!K14)</f>
        <v>460.814</v>
      </c>
      <c r="O12" s="244">
        <f ca="1">INDIRECT(Calculation!K15)</f>
        <v>471.139</v>
      </c>
      <c r="P12" s="60">
        <f ca="1">INDIRECT(Calculation!K16)</f>
        <v>546.461</v>
      </c>
      <c r="Q12" s="104"/>
      <c r="S12" s="419"/>
      <c r="T12" s="418"/>
    </row>
    <row r="13" spans="1:20" ht="13.5" customHeight="1">
      <c r="A13" s="53" t="s">
        <v>177</v>
      </c>
      <c r="B13" s="48"/>
      <c r="C13" s="54" t="s">
        <v>12</v>
      </c>
      <c r="D13" s="54"/>
      <c r="E13" s="115"/>
      <c r="F13" s="114">
        <f ca="1">INDIRECT(Calculation!L8)</f>
        <v>414.6</v>
      </c>
      <c r="G13" s="114">
        <f ca="1">INDIRECT(Calculation!L9)</f>
        <v>435.3</v>
      </c>
      <c r="H13" s="114"/>
      <c r="I13" s="114">
        <f ca="1">INDIRECT(Calculation!L10)</f>
        <v>404.4</v>
      </c>
      <c r="J13" s="114">
        <f ca="1">INDIRECT(Calculation!L$11)</f>
        <v>389.6</v>
      </c>
      <c r="K13" s="60">
        <f ca="1">INDIRECT(Calculation!L$12)</f>
        <v>359.518</v>
      </c>
      <c r="L13" s="60">
        <f ca="1">INDIRECT(Calculation!L$13)</f>
        <v>353.489</v>
      </c>
      <c r="M13" s="60"/>
      <c r="N13" s="60">
        <f ca="1">INDIRECT(Calculation!L14)</f>
        <v>388.481</v>
      </c>
      <c r="O13" s="244">
        <f ca="1">INDIRECT(Calculation!L15)</f>
        <v>437.814</v>
      </c>
      <c r="P13" s="60">
        <f ca="1">INDIRECT(Calculation!L$16)</f>
        <v>487.517</v>
      </c>
      <c r="Q13" s="104"/>
      <c r="S13" s="419"/>
      <c r="T13" s="418"/>
    </row>
    <row r="14" spans="1:20" ht="13.5" customHeight="1">
      <c r="A14" s="53"/>
      <c r="B14" s="48"/>
      <c r="C14" s="54" t="s">
        <v>13</v>
      </c>
      <c r="D14" s="54"/>
      <c r="E14" s="115"/>
      <c r="F14" s="233">
        <f ca="1">INDIRECT(Calculation!M8)</f>
        <v>326.5</v>
      </c>
      <c r="G14" s="233">
        <f ca="1">INDIRECT(Calculation!M9)</f>
        <v>324.6</v>
      </c>
      <c r="H14" s="233"/>
      <c r="I14" s="114">
        <f ca="1">INDIRECT(Calculation!M10)</f>
        <v>306.7</v>
      </c>
      <c r="J14" s="114">
        <f ca="1">INDIRECT(Calculation!M$11)</f>
        <v>289.4</v>
      </c>
      <c r="K14" s="60">
        <f ca="1">INDIRECT(Calculation!M$12)</f>
        <v>255.89</v>
      </c>
      <c r="L14" s="60">
        <f ca="1">INDIRECT(Calculation!M$13)</f>
        <v>333.467</v>
      </c>
      <c r="M14" s="60"/>
      <c r="N14" s="60">
        <f ca="1">INDIRECT(Calculation!M14)</f>
        <v>361.811</v>
      </c>
      <c r="O14" s="244">
        <f ca="1">INDIRECT(Calculation!M15)</f>
        <v>380.392</v>
      </c>
      <c r="P14" s="60">
        <f ca="1">INDIRECT(Calculation!M$16)</f>
        <v>417.827</v>
      </c>
      <c r="Q14" s="104"/>
      <c r="S14" s="419"/>
      <c r="T14" s="418"/>
    </row>
    <row r="15" spans="1:20" ht="13.5" customHeight="1">
      <c r="A15" s="53"/>
      <c r="B15" s="48" t="s">
        <v>86</v>
      </c>
      <c r="C15" s="54" t="s">
        <v>18</v>
      </c>
      <c r="D15" s="54"/>
      <c r="E15" s="115"/>
      <c r="F15" s="114" t="str">
        <f ca="1">INDIRECT(Calculation!N8)</f>
        <v>..</v>
      </c>
      <c r="G15" s="114" t="str">
        <f ca="1">INDIRECT(Calculation!N9)</f>
        <v>..</v>
      </c>
      <c r="H15" s="114"/>
      <c r="I15" s="114" t="str">
        <f ca="1">INDIRECT(Calculation!N10)</f>
        <v>..</v>
      </c>
      <c r="J15" s="114" t="str">
        <f ca="1">INDIRECT(Calculation!N$11)</f>
        <v>..</v>
      </c>
      <c r="K15" s="60" t="str">
        <f ca="1">INDIRECT(Calculation!N$12)</f>
        <v>..</v>
      </c>
      <c r="L15" s="253" t="str">
        <f ca="1">INDIRECT(Calculation!N$13)</f>
        <v>..</v>
      </c>
      <c r="M15" s="253"/>
      <c r="N15" s="253" t="str">
        <f ca="1">INDIRECT(Calculation!N14)</f>
        <v>..</v>
      </c>
      <c r="O15" s="253" t="str">
        <f ca="1">INDIRECT(Calculation!N15)</f>
        <v>..</v>
      </c>
      <c r="P15" s="253" t="str">
        <f ca="1">INDIRECT(Calculation!N$16)</f>
        <v>..</v>
      </c>
      <c r="Q15" s="104"/>
      <c r="S15" s="419"/>
      <c r="T15" s="418"/>
    </row>
    <row r="16" spans="1:20" ht="13.5" customHeight="1">
      <c r="A16" s="53"/>
      <c r="B16" s="48"/>
      <c r="C16" s="54" t="s">
        <v>19</v>
      </c>
      <c r="D16" s="54"/>
      <c r="E16" s="115"/>
      <c r="F16" s="114" t="str">
        <f ca="1">INDIRECT(Calculation!O8)</f>
        <v>..</v>
      </c>
      <c r="G16" s="114" t="str">
        <f ca="1">INDIRECT(Calculation!O9)</f>
        <v>..</v>
      </c>
      <c r="H16" s="114"/>
      <c r="I16" s="114" t="str">
        <f ca="1">INDIRECT(Calculation!O10)</f>
        <v>..</v>
      </c>
      <c r="J16" s="114" t="str">
        <f ca="1">INDIRECT(Calculation!O$11)</f>
        <v>..</v>
      </c>
      <c r="K16" s="60" t="str">
        <f ca="1">INDIRECT(Calculation!O$12)</f>
        <v>..</v>
      </c>
      <c r="L16" s="253" t="str">
        <f ca="1">INDIRECT(Calculation!O$13)</f>
        <v>..</v>
      </c>
      <c r="M16" s="253"/>
      <c r="N16" s="253" t="str">
        <f ca="1">INDIRECT(Calculation!O14)</f>
        <v>..</v>
      </c>
      <c r="O16" s="253" t="str">
        <f ca="1">INDIRECT(Calculation!O15)</f>
        <v>..</v>
      </c>
      <c r="P16" s="253" t="str">
        <f ca="1">INDIRECT(Calculation!O$16)</f>
        <v>..</v>
      </c>
      <c r="Q16" s="104"/>
      <c r="S16" s="419"/>
      <c r="T16" s="418"/>
    </row>
    <row r="17" spans="1:20" ht="13.5" customHeight="1">
      <c r="A17" s="53"/>
      <c r="B17" s="76" t="s">
        <v>85</v>
      </c>
      <c r="C17" s="77" t="s">
        <v>14</v>
      </c>
      <c r="D17" s="54"/>
      <c r="E17" s="115"/>
      <c r="F17" s="233">
        <f ca="1">INDIRECT(Calculation!P8)</f>
        <v>369.4</v>
      </c>
      <c r="G17" s="233">
        <f ca="1">INDIRECT(Calculation!P9)</f>
        <v>376.1</v>
      </c>
      <c r="H17" s="233"/>
      <c r="I17" s="114">
        <f ca="1">INDIRECT(Calculation!P10)</f>
        <v>354.3</v>
      </c>
      <c r="J17" s="114">
        <f ca="1">INDIRECT(Calculation!P$11)</f>
        <v>335.4</v>
      </c>
      <c r="K17" s="60">
        <f ca="1">INDIRECT(Calculation!P$12)</f>
        <v>306.345</v>
      </c>
      <c r="L17" s="60">
        <f ca="1">INDIRECT(Calculation!P$13)</f>
        <v>348.424</v>
      </c>
      <c r="M17" s="60"/>
      <c r="N17" s="60">
        <f ca="1">INDIRECT(Calculation!P14)</f>
        <v>384.088</v>
      </c>
      <c r="O17" s="244">
        <f ca="1">INDIRECT(Calculation!P15)</f>
        <v>412.32</v>
      </c>
      <c r="P17" s="60">
        <f ca="1">INDIRECT(Calculation!P$16)</f>
        <v>459</v>
      </c>
      <c r="Q17" s="104"/>
      <c r="S17" s="419"/>
      <c r="T17" s="418"/>
    </row>
    <row r="18" spans="1:20" ht="13.5">
      <c r="A18" s="56"/>
      <c r="B18" s="44"/>
      <c r="C18" s="45" t="s">
        <v>123</v>
      </c>
      <c r="D18" s="45"/>
      <c r="E18" s="117"/>
      <c r="F18" s="234">
        <f ca="1">INDIRECT(Calculation!R8)</f>
        <v>452.1</v>
      </c>
      <c r="G18" s="234">
        <f ca="1">INDIRECT(Calculation!R9)</f>
        <v>448.1</v>
      </c>
      <c r="H18" s="234"/>
      <c r="I18" s="116">
        <f ca="1">INDIRECT(Calculation!R10)</f>
        <v>435.4</v>
      </c>
      <c r="J18" s="116">
        <f ca="1">INDIRECT(Calculation!R$11)</f>
        <v>375.7</v>
      </c>
      <c r="K18" s="62">
        <f ca="1">INDIRECT(Calculation!R$12)</f>
        <v>351.203</v>
      </c>
      <c r="L18" s="62">
        <f ca="1">INDIRECT(Calculation!R$13)</f>
        <v>381.093</v>
      </c>
      <c r="M18" s="62"/>
      <c r="N18" s="62">
        <f ca="1">INDIRECT(Calculation!R14)</f>
        <v>422.739</v>
      </c>
      <c r="O18" s="425">
        <f ca="1">INDIRECT(Calculation!R15)</f>
        <v>470.135</v>
      </c>
      <c r="P18" s="62">
        <f ca="1">INDIRECT(Calculation!R$16)</f>
        <v>512.219</v>
      </c>
      <c r="Q18" s="104"/>
      <c r="S18" s="418"/>
      <c r="T18" s="418"/>
    </row>
    <row r="19" spans="1:20" ht="13.5" customHeight="1">
      <c r="A19" s="75" t="s">
        <v>178</v>
      </c>
      <c r="B19" s="48"/>
      <c r="C19" s="54" t="s">
        <v>11</v>
      </c>
      <c r="D19" s="54"/>
      <c r="E19" s="115"/>
      <c r="F19" s="233">
        <f ca="1">INDIRECT(Calculation!T8)</f>
        <v>561.3</v>
      </c>
      <c r="G19" s="233">
        <f ca="1">INDIRECT(Calculation!T9)</f>
        <v>591.7</v>
      </c>
      <c r="H19" s="233"/>
      <c r="I19" s="114">
        <f ca="1">INDIRECT(Calculation!T10)</f>
        <v>541.4</v>
      </c>
      <c r="J19" s="114">
        <f ca="1">INDIRECT(Calculation!T$11)</f>
        <v>517.042</v>
      </c>
      <c r="K19" s="60">
        <f ca="1">INDIRECT(Calculation!T$12)</f>
        <v>450.37</v>
      </c>
      <c r="L19" s="60">
        <f ca="1">INDIRECT(Calculation!T$13)</f>
        <v>515.733</v>
      </c>
      <c r="M19" s="60"/>
      <c r="N19" s="60">
        <f ca="1">INDIRECT(Calculation!T14)</f>
        <v>603.157</v>
      </c>
      <c r="O19" s="244">
        <f ca="1">INDIRECT(Calculation!T15)</f>
        <v>620.202</v>
      </c>
      <c r="P19" s="60">
        <f ca="1">INDIRECT(Calculation!T$16)</f>
        <v>618.906</v>
      </c>
      <c r="Q19" s="104"/>
      <c r="S19" s="418"/>
      <c r="T19" s="418"/>
    </row>
    <row r="20" spans="1:20" ht="13.5" customHeight="1">
      <c r="A20" s="53" t="s">
        <v>177</v>
      </c>
      <c r="B20" s="48"/>
      <c r="C20" s="54" t="s">
        <v>12</v>
      </c>
      <c r="D20" s="54"/>
      <c r="E20" s="115"/>
      <c r="F20" s="233">
        <f ca="1">INDIRECT(Calculation!U8)</f>
        <v>595.3</v>
      </c>
      <c r="G20" s="233">
        <f ca="1">INDIRECT(Calculation!U9)</f>
        <v>604.4</v>
      </c>
      <c r="H20" s="233"/>
      <c r="I20" s="114">
        <f ca="1">INDIRECT(Calculation!U10)</f>
        <v>566.4</v>
      </c>
      <c r="J20" s="114">
        <f ca="1">INDIRECT(Calculation!U$11)</f>
        <v>509.483</v>
      </c>
      <c r="K20" s="60">
        <f ca="1">INDIRECT(Calculation!U$12)</f>
        <v>445.071</v>
      </c>
      <c r="L20" s="60">
        <f ca="1">INDIRECT(Calculation!U$13)</f>
        <v>464.415</v>
      </c>
      <c r="M20" s="60"/>
      <c r="N20" s="60">
        <f ca="1">INDIRECT(Calculation!U14)</f>
        <v>508.656</v>
      </c>
      <c r="O20" s="244">
        <f ca="1">INDIRECT(Calculation!U15)</f>
        <v>565.004</v>
      </c>
      <c r="P20" s="60">
        <f ca="1">INDIRECT(Calculation!U$16)</f>
        <v>582.299</v>
      </c>
      <c r="Q20" s="104"/>
      <c r="S20" s="418"/>
      <c r="T20" s="418"/>
    </row>
    <row r="21" spans="1:20" ht="13.5" customHeight="1">
      <c r="A21" s="53"/>
      <c r="B21" s="48"/>
      <c r="C21" s="54" t="s">
        <v>13</v>
      </c>
      <c r="D21" s="54"/>
      <c r="E21" s="115"/>
      <c r="F21" s="233">
        <f ca="1">INDIRECT(Calculation!V8)</f>
        <v>521.3</v>
      </c>
      <c r="G21" s="233">
        <f ca="1">INDIRECT(Calculation!V9)</f>
        <v>541.3</v>
      </c>
      <c r="H21" s="233"/>
      <c r="I21" s="114">
        <f ca="1">INDIRECT(Calculation!V10)</f>
        <v>487.2</v>
      </c>
      <c r="J21" s="114">
        <f ca="1">INDIRECT(Calculation!V$11)</f>
        <v>470.114</v>
      </c>
      <c r="K21" s="60">
        <f ca="1">INDIRECT(Calculation!V$12)</f>
        <v>422.109</v>
      </c>
      <c r="L21" s="60">
        <f ca="1">INDIRECT(Calculation!V$13)</f>
        <v>469.248</v>
      </c>
      <c r="M21" s="60"/>
      <c r="N21" s="60">
        <f ca="1">INDIRECT(Calculation!V14)</f>
        <v>475.12</v>
      </c>
      <c r="O21" s="244">
        <f ca="1">INDIRECT(Calculation!V15)</f>
        <v>531.221</v>
      </c>
      <c r="P21" s="60">
        <f ca="1">INDIRECT(Calculation!V$16)</f>
        <v>558.119</v>
      </c>
      <c r="Q21" s="104"/>
      <c r="S21" s="418"/>
      <c r="T21" s="418"/>
    </row>
    <row r="22" spans="1:20" ht="13.5" customHeight="1">
      <c r="A22" s="53"/>
      <c r="B22" s="76" t="s">
        <v>85</v>
      </c>
      <c r="C22" s="77" t="s">
        <v>14</v>
      </c>
      <c r="D22" s="54"/>
      <c r="E22" s="115"/>
      <c r="F22" s="233">
        <f ca="1">INDIRECT(Calculation!W8)</f>
        <v>533.3</v>
      </c>
      <c r="G22" s="233">
        <f ca="1">INDIRECT(Calculation!W9)</f>
        <v>552</v>
      </c>
      <c r="H22" s="233"/>
      <c r="I22" s="114">
        <f ca="1">INDIRECT(Calculation!W10)</f>
        <v>500.3</v>
      </c>
      <c r="J22" s="114">
        <f ca="1">INDIRECT(Calculation!W$11)</f>
        <v>477.161</v>
      </c>
      <c r="K22" s="60">
        <f ca="1">INDIRECT(Calculation!W$12)</f>
        <v>426.242</v>
      </c>
      <c r="L22" s="60">
        <f ca="1">INDIRECT(Calculation!W$13)</f>
        <v>469.741</v>
      </c>
      <c r="M22" s="60"/>
      <c r="N22" s="60">
        <f ca="1">INDIRECT(Calculation!W14)</f>
        <v>483.412</v>
      </c>
      <c r="O22" s="244">
        <f ca="1">INDIRECT(Calculation!W15)</f>
        <v>538.535</v>
      </c>
      <c r="P22" s="60">
        <f ca="1">INDIRECT(Calculation!W$16)</f>
        <v>563.278</v>
      </c>
      <c r="Q22" s="104"/>
      <c r="S22" s="418"/>
      <c r="T22" s="418"/>
    </row>
    <row r="23" spans="1:20" ht="13.5">
      <c r="A23" s="56"/>
      <c r="B23" s="44"/>
      <c r="C23" s="45" t="s">
        <v>123</v>
      </c>
      <c r="D23" s="45"/>
      <c r="E23" s="117"/>
      <c r="F23" s="234">
        <f ca="1">INDIRECT(Calculation!Y8)</f>
        <v>564.5</v>
      </c>
      <c r="G23" s="234">
        <f ca="1">INDIRECT(Calculation!Y9)</f>
        <v>569.9</v>
      </c>
      <c r="H23" s="234"/>
      <c r="I23" s="116">
        <f ca="1">INDIRECT(Calculation!Y10)</f>
        <v>531.5</v>
      </c>
      <c r="J23" s="116">
        <f ca="1">INDIRECT(Calculation!Y$11)</f>
        <v>499.057</v>
      </c>
      <c r="K23" s="62">
        <f ca="1">INDIRECT(Calculation!Y$12)</f>
        <v>438.01</v>
      </c>
      <c r="L23" s="62">
        <f ca="1">INDIRECT(Calculation!Y$13)</f>
        <v>475.662</v>
      </c>
      <c r="M23" s="62"/>
      <c r="N23" s="62">
        <f ca="1">INDIRECT(Calculation!Y14)</f>
        <v>513.993</v>
      </c>
      <c r="O23" s="425">
        <f ca="1">INDIRECT(Calculation!Y15)</f>
        <v>562.638</v>
      </c>
      <c r="P23" s="62">
        <f ca="1">INDIRECT(Calculation!Y$16)</f>
        <v>584.952</v>
      </c>
      <c r="Q23" s="104"/>
      <c r="S23" s="418"/>
      <c r="T23" s="418"/>
    </row>
    <row r="24" spans="1:20" ht="13.5" customHeight="1">
      <c r="A24" s="75" t="s">
        <v>113</v>
      </c>
      <c r="B24" s="48"/>
      <c r="C24" s="54" t="s">
        <v>11</v>
      </c>
      <c r="D24" s="54"/>
      <c r="E24" s="112"/>
      <c r="F24" s="91">
        <f ca="1">INDIRECT(Calculation!AA8)</f>
        <v>10.8</v>
      </c>
      <c r="G24" s="91">
        <f ca="1">INDIRECT(Calculation!AA9)</f>
        <v>10.85</v>
      </c>
      <c r="H24" s="91"/>
      <c r="I24" s="92">
        <f ca="1">INDIRECT(Calculation!AA10)</f>
        <v>10.93</v>
      </c>
      <c r="J24" s="92">
        <f ca="1">INDIRECT(Calculation!AA$11)</f>
        <v>10.814</v>
      </c>
      <c r="K24" s="91">
        <f ca="1">INDIRECT(Calculation!AA$12)</f>
        <v>10.891</v>
      </c>
      <c r="L24" s="91">
        <f ca="1">INDIRECT(Calculation!AA$13)</f>
        <v>10.678</v>
      </c>
      <c r="M24" s="91"/>
      <c r="N24" s="91">
        <f ca="1">INDIRECT(Calculation!AA14)</f>
        <v>11.1</v>
      </c>
      <c r="O24" s="151">
        <f ca="1">INDIRECT(Calculation!AA15)</f>
        <v>10.81</v>
      </c>
      <c r="P24" s="91">
        <f ca="1">INDIRECT(Calculation!AA$16)</f>
        <v>10.781</v>
      </c>
      <c r="Q24" s="103"/>
      <c r="S24" s="418"/>
      <c r="T24" s="418"/>
    </row>
    <row r="25" spans="1:20" ht="13.5" customHeight="1">
      <c r="A25" s="53" t="s">
        <v>87</v>
      </c>
      <c r="B25" s="48"/>
      <c r="C25" s="54" t="s">
        <v>12</v>
      </c>
      <c r="D25" s="54"/>
      <c r="E25" s="112"/>
      <c r="F25" s="91">
        <f ca="1">INDIRECT(Calculation!AB8)</f>
        <v>9.13</v>
      </c>
      <c r="G25" s="91">
        <f ca="1">INDIRECT(Calculation!AB9)</f>
        <v>9.14</v>
      </c>
      <c r="H25" s="91"/>
      <c r="I25" s="92">
        <f ca="1">INDIRECT(Calculation!AB10)</f>
        <v>9.12</v>
      </c>
      <c r="J25" s="92">
        <f ca="1">INDIRECT(Calculation!AB$11)</f>
        <v>9.121</v>
      </c>
      <c r="K25" s="91">
        <f ca="1">INDIRECT(Calculation!AB$12)</f>
        <v>9.136</v>
      </c>
      <c r="L25" s="91">
        <f ca="1">INDIRECT(Calculation!AB$13)</f>
        <v>8.883</v>
      </c>
      <c r="M25" s="91"/>
      <c r="N25" s="91">
        <f ca="1">INDIRECT(Calculation!AB14)</f>
        <v>9.012</v>
      </c>
      <c r="O25" s="151">
        <f ca="1">INDIRECT(Calculation!AB15)</f>
        <v>9.47</v>
      </c>
      <c r="P25" s="91">
        <f ca="1">INDIRECT(Calculation!AB$16)</f>
        <v>9.577</v>
      </c>
      <c r="Q25" s="103"/>
      <c r="S25" s="418"/>
      <c r="T25" s="418"/>
    </row>
    <row r="26" spans="1:23" ht="13.5" customHeight="1">
      <c r="A26" s="53"/>
      <c r="B26" s="48"/>
      <c r="C26" s="54" t="s">
        <v>13</v>
      </c>
      <c r="D26" s="54"/>
      <c r="E26" s="112"/>
      <c r="F26" s="91">
        <f ca="1">INDIRECT(Calculation!AC8)</f>
        <v>7.32</v>
      </c>
      <c r="G26" s="91">
        <f ca="1">INDIRECT(Calculation!AC9)</f>
        <v>7.18</v>
      </c>
      <c r="H26" s="91"/>
      <c r="I26" s="92">
        <f ca="1">INDIRECT(Calculation!AC10)</f>
        <v>7.31</v>
      </c>
      <c r="J26" s="92">
        <f ca="1">INDIRECT(Calculation!AC$11)</f>
        <v>7.2</v>
      </c>
      <c r="K26" s="91">
        <f ca="1">INDIRECT(Calculation!AC$12)</f>
        <v>6.825</v>
      </c>
      <c r="L26" s="91">
        <f ca="1">INDIRECT(Calculation!AC$13)</f>
        <v>6.825</v>
      </c>
      <c r="M26" s="91"/>
      <c r="N26" s="91">
        <f ca="1">INDIRECT(Calculation!AC14)</f>
        <v>6.949</v>
      </c>
      <c r="O26" s="151">
        <f ca="1">INDIRECT(Calculation!AC15)</f>
        <v>7.702</v>
      </c>
      <c r="P26" s="91">
        <f ca="1">INDIRECT(Calculation!AC$16)</f>
        <v>7.773</v>
      </c>
      <c r="Q26" s="103"/>
      <c r="S26" s="418"/>
      <c r="T26" s="418"/>
      <c r="W26" s="262" t="s">
        <v>183</v>
      </c>
    </row>
    <row r="27" spans="1:20" ht="13.5" customHeight="1">
      <c r="A27" s="53"/>
      <c r="B27" s="48" t="s">
        <v>86</v>
      </c>
      <c r="C27" s="54" t="s">
        <v>18</v>
      </c>
      <c r="D27" s="54"/>
      <c r="E27" s="112"/>
      <c r="F27" s="91">
        <f ca="1">INDIRECT(Calculation!AD8)</f>
        <v>6.29</v>
      </c>
      <c r="G27" s="91">
        <f ca="1">INDIRECT(Calculation!AD9)</f>
        <v>6.21</v>
      </c>
      <c r="H27" s="91"/>
      <c r="I27" s="92">
        <f ca="1">INDIRECT(Calculation!AD10)</f>
        <v>6.49</v>
      </c>
      <c r="J27" s="92">
        <f ca="1">INDIRECT(Calculation!AD$11)</f>
        <v>6.185</v>
      </c>
      <c r="K27" s="91">
        <f ca="1">INDIRECT(Calculation!AD$12)</f>
        <v>5.601</v>
      </c>
      <c r="L27" s="91">
        <f ca="1">INDIRECT(Calculation!AD$13)</f>
        <v>5.686</v>
      </c>
      <c r="M27" s="91"/>
      <c r="N27" s="91">
        <f ca="1">INDIRECT(Calculation!AD14)</f>
        <v>5.71</v>
      </c>
      <c r="O27" s="151">
        <f ca="1">INDIRECT(Calculation!AD15)</f>
        <v>6.526</v>
      </c>
      <c r="P27" s="91">
        <f ca="1">INDIRECT(Calculation!AD$16)</f>
        <v>6.567</v>
      </c>
      <c r="Q27" s="103"/>
      <c r="S27" s="418"/>
      <c r="T27" s="418"/>
    </row>
    <row r="28" spans="1:20" ht="13.5" customHeight="1">
      <c r="A28" s="53"/>
      <c r="B28" s="48"/>
      <c r="C28" s="54" t="s">
        <v>19</v>
      </c>
      <c r="D28" s="54"/>
      <c r="E28" s="112"/>
      <c r="F28" s="91">
        <f ca="1">INDIRECT(Calculation!AE8)</f>
        <v>8.12</v>
      </c>
      <c r="G28" s="91">
        <f ca="1">INDIRECT(Calculation!AE9)</f>
        <v>7.93</v>
      </c>
      <c r="H28" s="91"/>
      <c r="I28" s="92">
        <f ca="1">INDIRECT(Calculation!AE10)</f>
        <v>7.95</v>
      </c>
      <c r="J28" s="92">
        <f ca="1">INDIRECT(Calculation!AE$11)</f>
        <v>7.984</v>
      </c>
      <c r="K28" s="91">
        <f ca="1">INDIRECT(Calculation!AE$12)</f>
        <v>7.771</v>
      </c>
      <c r="L28" s="91">
        <f ca="1">INDIRECT(Calculation!AE$13)</f>
        <v>7.706</v>
      </c>
      <c r="M28" s="91"/>
      <c r="N28" s="91">
        <f ca="1">INDIRECT(Calculation!AE14)</f>
        <v>7.908</v>
      </c>
      <c r="O28" s="151">
        <f ca="1">INDIRECT(Calculation!AE15)</f>
        <v>8.611</v>
      </c>
      <c r="P28" s="91">
        <f ca="1">INDIRECT(Calculation!AE$16)</f>
        <v>8.705</v>
      </c>
      <c r="Q28" s="103"/>
      <c r="S28" s="418"/>
      <c r="T28" s="418"/>
    </row>
    <row r="29" spans="1:20" ht="13.5" customHeight="1">
      <c r="A29" s="53"/>
      <c r="B29" s="76" t="s">
        <v>85</v>
      </c>
      <c r="C29" s="77" t="s">
        <v>14</v>
      </c>
      <c r="D29" s="54"/>
      <c r="E29" s="112"/>
      <c r="F29" s="91">
        <f ca="1">INDIRECT(Calculation!AF8)</f>
        <v>7.98</v>
      </c>
      <c r="G29" s="91">
        <f ca="1">INDIRECT(Calculation!AF9)</f>
        <v>7.88</v>
      </c>
      <c r="H29" s="91"/>
      <c r="I29" s="92">
        <f ca="1">INDIRECT(Calculation!AF10)</f>
        <v>7.98</v>
      </c>
      <c r="J29" s="92">
        <f ca="1">INDIRECT(Calculation!AF$11)</f>
        <v>7.893</v>
      </c>
      <c r="K29" s="91">
        <f ca="1">INDIRECT(Calculation!AF$12)</f>
        <v>7.643</v>
      </c>
      <c r="L29" s="91">
        <f ca="1">INDIRECT(Calculation!AF$13)</f>
        <v>7.567</v>
      </c>
      <c r="M29" s="91"/>
      <c r="N29" s="91">
        <f ca="1">INDIRECT(Calculation!AF14)</f>
        <v>7.71</v>
      </c>
      <c r="O29" s="151">
        <f ca="1">INDIRECT(Calculation!AF15)</f>
        <v>8.328</v>
      </c>
      <c r="P29" s="91">
        <f ca="1">INDIRECT(Calculation!AF$16)</f>
        <v>8.401</v>
      </c>
      <c r="Q29" s="103"/>
      <c r="S29" s="418"/>
      <c r="T29" s="418"/>
    </row>
    <row r="30" spans="1:20" ht="13.5">
      <c r="A30" s="53"/>
      <c r="B30" s="48"/>
      <c r="C30" s="54" t="s">
        <v>122</v>
      </c>
      <c r="D30" s="54"/>
      <c r="E30" s="112"/>
      <c r="F30" s="91">
        <f ca="1">INDIRECT(Calculation!AG8)</f>
        <v>7.96</v>
      </c>
      <c r="G30" s="91">
        <f ca="1">INDIRECT(Calculation!AG9)</f>
        <v>7.91</v>
      </c>
      <c r="H30" s="91"/>
      <c r="I30" s="92">
        <f ca="1">INDIRECT(Calculation!AG10)</f>
        <v>7.9</v>
      </c>
      <c r="J30" s="92">
        <f ca="1">INDIRECT(Calculation!AG$11)</f>
        <v>7.815</v>
      </c>
      <c r="K30" s="91">
        <f ca="1">INDIRECT(Calculation!AG$12)</f>
        <v>7.583</v>
      </c>
      <c r="L30" s="91">
        <f ca="1">INDIRECT(Calculation!AG$13)</f>
        <v>7.529</v>
      </c>
      <c r="M30" s="91"/>
      <c r="N30" s="91">
        <f ca="1">INDIRECT(Calculation!AG14)</f>
        <v>7.697</v>
      </c>
      <c r="O30" s="151">
        <f ca="1">INDIRECT(Calculation!AG15)</f>
        <v>8.286</v>
      </c>
      <c r="P30" s="91">
        <f ca="1">INDIRECT(Calculation!AG$16)</f>
        <v>8.343</v>
      </c>
      <c r="Q30" s="103"/>
      <c r="S30" s="418"/>
      <c r="T30" s="418"/>
    </row>
    <row r="31" spans="1:20" ht="13.5">
      <c r="A31" s="53"/>
      <c r="B31" s="48"/>
      <c r="C31" s="54" t="s">
        <v>123</v>
      </c>
      <c r="D31" s="54"/>
      <c r="E31" s="112"/>
      <c r="F31" s="91">
        <f ca="1">INDIRECT(Calculation!AH8)</f>
        <v>9.63</v>
      </c>
      <c r="G31" s="91">
        <f ca="1">INDIRECT(Calculation!AH9)</f>
        <v>9.55</v>
      </c>
      <c r="H31" s="91"/>
      <c r="I31" s="92">
        <f ca="1">INDIRECT(Calculation!AH10)</f>
        <v>9.58</v>
      </c>
      <c r="J31" s="92">
        <f ca="1">INDIRECT(Calculation!AH$11)</f>
        <v>9.634</v>
      </c>
      <c r="K31" s="91">
        <f ca="1">INDIRECT(Calculation!AH$12)</f>
        <v>9.554</v>
      </c>
      <c r="L31" s="91">
        <f ca="1">INDIRECT(Calculation!AH$13)</f>
        <v>9.558</v>
      </c>
      <c r="M31" s="91"/>
      <c r="N31" s="91">
        <f ca="1">INDIRECT(Calculation!AH14)</f>
        <v>9.443</v>
      </c>
      <c r="O31" s="151">
        <f ca="1">INDIRECT(Calculation!AH15)</f>
        <v>9.898</v>
      </c>
      <c r="P31" s="91">
        <f ca="1">INDIRECT(Calculation!AH$16)</f>
        <v>9.859</v>
      </c>
      <c r="Q31" s="103"/>
      <c r="S31" s="418"/>
      <c r="T31" s="418"/>
    </row>
    <row r="32" spans="1:20" ht="13.5">
      <c r="A32" s="56"/>
      <c r="B32" s="44"/>
      <c r="C32" s="45" t="s">
        <v>124</v>
      </c>
      <c r="D32" s="45"/>
      <c r="E32" s="113"/>
      <c r="F32" s="93">
        <f ca="1">INDIRECT(Calculation!AI8)</f>
        <v>11.56</v>
      </c>
      <c r="G32" s="93">
        <f ca="1">INDIRECT(Calculation!AI9)</f>
        <v>11.73</v>
      </c>
      <c r="H32" s="93"/>
      <c r="I32" s="94">
        <f ca="1">INDIRECT(Calculation!AI10)</f>
        <v>11.73</v>
      </c>
      <c r="J32" s="94">
        <f ca="1">INDIRECT(Calculation!AI$11)</f>
        <v>11.77</v>
      </c>
      <c r="K32" s="93">
        <f ca="1">INDIRECT(Calculation!AI$12)</f>
        <v>11.644</v>
      </c>
      <c r="L32" s="93">
        <f ca="1">INDIRECT(Calculation!AI$13)</f>
        <v>11.632</v>
      </c>
      <c r="M32" s="93"/>
      <c r="N32" s="93">
        <f ca="1">INDIRECT(Calculation!AI14)</f>
        <v>11.699</v>
      </c>
      <c r="O32" s="227">
        <f ca="1">INDIRECT(Calculation!AI15)</f>
        <v>11.79</v>
      </c>
      <c r="P32" s="93">
        <f ca="1">INDIRECT(Calculation!AI$16)</f>
        <v>12.055</v>
      </c>
      <c r="Q32" s="103"/>
      <c r="S32" s="418"/>
      <c r="T32" s="418"/>
    </row>
    <row r="33" spans="1:20" ht="13.5" customHeight="1">
      <c r="A33" s="75" t="s">
        <v>128</v>
      </c>
      <c r="B33" s="48"/>
      <c r="C33" s="54" t="s">
        <v>11</v>
      </c>
      <c r="D33" s="54"/>
      <c r="E33" s="119"/>
      <c r="F33" s="63">
        <f ca="1">INDIRECT(Calculation!AJ8)</f>
        <v>2.964</v>
      </c>
      <c r="G33" s="63">
        <f ca="1">INDIRECT(Calculation!AJ$9)</f>
        <v>3.281</v>
      </c>
      <c r="H33" s="63"/>
      <c r="I33" s="118">
        <f ca="1">INDIRECT(Calculation!AJ$10)</f>
        <v>4.042</v>
      </c>
      <c r="J33" s="118">
        <f ca="1">INDIRECT(Calculation!AJ$11)</f>
        <v>2.944</v>
      </c>
      <c r="K33" s="152">
        <f ca="1">INDIRECT(Calculation!AJ$12)</f>
        <v>2.571</v>
      </c>
      <c r="L33" s="152">
        <f ca="1">INDIRECT(Calculation!AJ$13)</f>
        <v>2.634</v>
      </c>
      <c r="M33" s="152"/>
      <c r="N33" s="152">
        <f ca="1">INDIRECT(Calculation!AJ$14)</f>
        <v>3.907</v>
      </c>
      <c r="O33" s="230">
        <f ca="1">INDIRECT(Calculation!AJ$15)</f>
        <v>2.558</v>
      </c>
      <c r="P33" s="152">
        <f ca="1">INDIRECT(Calculation!AJ$16)</f>
        <v>2.719310062790924</v>
      </c>
      <c r="Q33" s="105"/>
      <c r="S33" s="418"/>
      <c r="T33" s="418"/>
    </row>
    <row r="34" spans="1:20" ht="13.5" customHeight="1">
      <c r="A34" s="53" t="s">
        <v>115</v>
      </c>
      <c r="B34" s="48"/>
      <c r="C34" s="54" t="s">
        <v>12</v>
      </c>
      <c r="D34" s="54"/>
      <c r="E34" s="119"/>
      <c r="F34" s="63">
        <f ca="1">INDIRECT(Calculation!AK8)</f>
        <v>2.538</v>
      </c>
      <c r="G34" s="63">
        <f ca="1">INDIRECT(Calculation!AK$9)</f>
        <v>2.562</v>
      </c>
      <c r="H34" s="63"/>
      <c r="I34" s="118">
        <f ca="1">INDIRECT(Calculation!AK$10)</f>
        <v>2.633</v>
      </c>
      <c r="J34" s="118">
        <f ca="1">INDIRECT(Calculation!AK$11)</f>
        <v>2.456</v>
      </c>
      <c r="K34" s="152">
        <f ca="1">INDIRECT(Calculation!AK$12)</f>
        <v>2.252</v>
      </c>
      <c r="L34" s="152">
        <f ca="1">INDIRECT(Calculation!AK$13)</f>
        <v>2.234</v>
      </c>
      <c r="M34" s="152"/>
      <c r="N34" s="152">
        <f ca="1">INDIRECT(Calculation!AK$14)</f>
        <v>2.481</v>
      </c>
      <c r="O34" s="230">
        <f ca="1">INDIRECT(Calculation!AK$15)</f>
        <v>2.223</v>
      </c>
      <c r="P34" s="152">
        <f ca="1">INDIRECT(Calculation!AK$16)</f>
        <v>2.185514233759853</v>
      </c>
      <c r="Q34" s="105"/>
      <c r="S34" s="418"/>
      <c r="T34" s="418"/>
    </row>
    <row r="35" spans="1:20" ht="13.5" customHeight="1">
      <c r="A35" s="53"/>
      <c r="B35" s="48"/>
      <c r="C35" s="54" t="s">
        <v>13</v>
      </c>
      <c r="D35" s="54"/>
      <c r="E35" s="119"/>
      <c r="F35" s="63">
        <f ca="1">INDIRECT(Calculation!AL8)</f>
        <v>2.026</v>
      </c>
      <c r="G35" s="63">
        <f ca="1">INDIRECT(Calculation!AL$9)</f>
        <v>1.842</v>
      </c>
      <c r="H35" s="63"/>
      <c r="I35" s="118">
        <f ca="1">INDIRECT(Calculation!AL$10)</f>
        <v>1.727</v>
      </c>
      <c r="J35" s="118">
        <f ca="1">INDIRECT(Calculation!AL$11)</f>
        <v>1.676</v>
      </c>
      <c r="K35" s="152">
        <f ca="1">INDIRECT(Calculation!AL$12)</f>
        <v>1.503</v>
      </c>
      <c r="L35" s="152">
        <f ca="1">INDIRECT(Calculation!AL$13)</f>
        <v>1.357</v>
      </c>
      <c r="M35" s="152"/>
      <c r="N35" s="152">
        <f ca="1">INDIRECT(Calculation!AL$14)</f>
        <v>1.36</v>
      </c>
      <c r="O35" s="230">
        <f ca="1">INDIRECT(Calculation!AL$15)</f>
        <v>1.656</v>
      </c>
      <c r="P35" s="152">
        <f ca="1">INDIRECT(Calculation!AL$16)</f>
        <v>1.7441357252828735</v>
      </c>
      <c r="Q35" s="105"/>
      <c r="S35" s="418"/>
      <c r="T35" s="418"/>
    </row>
    <row r="36" spans="1:20" ht="13.5" customHeight="1">
      <c r="A36" s="53"/>
      <c r="B36" s="76" t="s">
        <v>85</v>
      </c>
      <c r="C36" s="77" t="s">
        <v>14</v>
      </c>
      <c r="D36" s="54"/>
      <c r="E36" s="119"/>
      <c r="F36" s="63">
        <f ca="1">INDIRECT(Calculation!AM8)</f>
        <v>2.13</v>
      </c>
      <c r="G36" s="63">
        <f ca="1">INDIRECT(Calculation!AM$9)</f>
        <v>1.953</v>
      </c>
      <c r="H36" s="63"/>
      <c r="I36" s="118">
        <f ca="1">INDIRECT(Calculation!AM$10)</f>
        <v>1.824</v>
      </c>
      <c r="J36" s="118">
        <f ca="1">INDIRECT(Calculation!AM$11)</f>
        <v>1.793</v>
      </c>
      <c r="K36" s="152">
        <f ca="1">INDIRECT(Calculation!AM$12)</f>
        <v>1.641</v>
      </c>
      <c r="L36" s="152">
        <f ca="1">INDIRECT(Calculation!AM$13)</f>
        <v>1.478</v>
      </c>
      <c r="M36" s="152"/>
      <c r="N36" s="152">
        <f ca="1">INDIRECT(Calculation!AM$14)</f>
        <v>1.474</v>
      </c>
      <c r="O36" s="230">
        <f ca="1">INDIRECT(Calculation!AM$15)</f>
        <v>1.741</v>
      </c>
      <c r="P36" s="152">
        <f ca="1">INDIRECT(Calculation!AM$16)</f>
        <v>1.8389429259040269</v>
      </c>
      <c r="Q36" s="105"/>
      <c r="S36" s="418"/>
      <c r="T36" s="418"/>
    </row>
    <row r="37" spans="1:20" ht="13.5" customHeight="1">
      <c r="A37" s="53"/>
      <c r="B37" s="48"/>
      <c r="C37" s="54" t="s">
        <v>127</v>
      </c>
      <c r="D37" s="54"/>
      <c r="E37" s="119"/>
      <c r="F37" s="63">
        <f ca="1">INDIRECT(Calculation!AN8)</f>
        <v>2.241</v>
      </c>
      <c r="G37" s="63">
        <f ca="1">INDIRECT(Calculation!AN$9)</f>
        <v>2.062</v>
      </c>
      <c r="H37" s="63"/>
      <c r="I37" s="118">
        <f ca="1">INDIRECT(Calculation!AN$10)</f>
        <v>1.973</v>
      </c>
      <c r="J37" s="118">
        <f ca="1">INDIRECT(Calculation!AN$11)</f>
        <v>1.933</v>
      </c>
      <c r="K37" s="152">
        <f ca="1">INDIRECT(Calculation!AN$12)</f>
        <v>1.788</v>
      </c>
      <c r="L37" s="152">
        <f ca="1">INDIRECT(Calculation!AN$13)</f>
        <v>1.597</v>
      </c>
      <c r="M37" s="152"/>
      <c r="N37" s="152">
        <f ca="1">INDIRECT(Calculation!AN$14)</f>
        <v>1.624</v>
      </c>
      <c r="O37" s="230">
        <f ca="1">INDIRECT(Calculation!AN$15)</f>
        <v>1.857</v>
      </c>
      <c r="P37" s="152">
        <f ca="1">INDIRECT(Calculation!AN$16)</f>
        <v>1.915507611650205</v>
      </c>
      <c r="Q37" s="105"/>
      <c r="S37" s="418"/>
      <c r="T37" s="418"/>
    </row>
    <row r="38" spans="1:20" ht="13.5" customHeight="1">
      <c r="A38" s="53"/>
      <c r="B38" s="48"/>
      <c r="C38" s="54" t="s">
        <v>21</v>
      </c>
      <c r="D38" s="54"/>
      <c r="E38" s="119"/>
      <c r="F38" s="63">
        <f ca="1">INDIRECT(Calculation!AO8)</f>
        <v>2.005</v>
      </c>
      <c r="G38" s="63">
        <f ca="1">INDIRECT(Calculation!AO$9)</f>
        <v>1.836</v>
      </c>
      <c r="H38" s="63"/>
      <c r="I38" s="118">
        <f ca="1">INDIRECT(Calculation!AO$10)</f>
        <v>1.706</v>
      </c>
      <c r="J38" s="118">
        <f ca="1">INDIRECT(Calculation!AO$11)</f>
        <v>1.666</v>
      </c>
      <c r="K38" s="152">
        <f ca="1">INDIRECT(Calculation!AO$12)</f>
        <v>1.475</v>
      </c>
      <c r="L38" s="152">
        <f ca="1">INDIRECT(Calculation!AO$13)</f>
        <v>1.346</v>
      </c>
      <c r="M38" s="152"/>
      <c r="N38" s="152">
        <f ca="1">INDIRECT(Calculation!AO$14)</f>
        <v>1.354</v>
      </c>
      <c r="O38" s="230">
        <f ca="1">INDIRECT(Calculation!AO$15)</f>
        <v>1.636</v>
      </c>
      <c r="P38" s="152">
        <f ca="1">INDIRECT(Calculation!AO$16)</f>
        <v>1.7623782401578487</v>
      </c>
      <c r="Q38" s="105"/>
      <c r="S38" s="418"/>
      <c r="T38" s="418"/>
    </row>
    <row r="39" spans="1:20" ht="13.5">
      <c r="A39" s="53"/>
      <c r="B39" s="48"/>
      <c r="C39" s="54" t="s">
        <v>122</v>
      </c>
      <c r="D39" s="54"/>
      <c r="E39" s="119"/>
      <c r="F39" s="63">
        <f ca="1">INDIRECT(Calculation!AQ8)</f>
        <v>2.096</v>
      </c>
      <c r="G39" s="63">
        <f ca="1">INDIRECT(Calculation!AQ$9)</f>
        <v>1.955</v>
      </c>
      <c r="H39" s="63"/>
      <c r="I39" s="118">
        <f ca="1">INDIRECT(Calculation!AQ$10)</f>
        <v>1.802</v>
      </c>
      <c r="J39" s="118">
        <f ca="1">INDIRECT(Calculation!AQ$11)</f>
        <v>1.754</v>
      </c>
      <c r="K39" s="152">
        <f ca="1">INDIRECT(Calculation!AQ$12)</f>
        <v>1.586</v>
      </c>
      <c r="L39" s="152">
        <f ca="1">INDIRECT(Calculation!AQ$13)</f>
        <v>1.483</v>
      </c>
      <c r="M39" s="152"/>
      <c r="N39" s="152">
        <f ca="1">INDIRECT(Calculation!AQ$14)</f>
        <v>1.5234</v>
      </c>
      <c r="O39" s="230">
        <f ca="1">INDIRECT(Calculation!AQ$15)</f>
        <v>1.616</v>
      </c>
      <c r="P39" s="152">
        <f ca="1">INDIRECT(Calculation!AQ$16)</f>
        <v>1.7037</v>
      </c>
      <c r="Q39" s="105"/>
      <c r="S39" s="418"/>
      <c r="T39" s="418"/>
    </row>
    <row r="40" spans="1:20" ht="13.5">
      <c r="A40" s="53"/>
      <c r="B40" s="48"/>
      <c r="C40" s="54" t="s">
        <v>123</v>
      </c>
      <c r="D40" s="54"/>
      <c r="E40" s="119"/>
      <c r="F40" s="63">
        <f ca="1">INDIRECT(Calculation!AR8)</f>
        <v>2.743</v>
      </c>
      <c r="G40" s="63">
        <f ca="1">INDIRECT(Calculation!AR$9)</f>
        <v>2.751</v>
      </c>
      <c r="H40" s="63"/>
      <c r="I40" s="118">
        <f ca="1">INDIRECT(Calculation!AR$10)</f>
        <v>2.862</v>
      </c>
      <c r="J40" s="118">
        <f ca="1">INDIRECT(Calculation!AR$11)</f>
        <v>2.573</v>
      </c>
      <c r="K40" s="152">
        <f ca="1">INDIRECT(Calculation!AR$12)</f>
        <v>2.385</v>
      </c>
      <c r="L40" s="152">
        <f ca="1">INDIRECT(Calculation!AR$13)</f>
        <v>2.464</v>
      </c>
      <c r="M40" s="152"/>
      <c r="N40" s="152">
        <f ca="1">INDIRECT(Calculation!AR$14)</f>
        <v>2.831</v>
      </c>
      <c r="O40" s="230">
        <f ca="1">INDIRECT(Calculation!AR$15)</f>
        <v>2.344</v>
      </c>
      <c r="P40" s="152">
        <f ca="1">INDIRECT(Calculation!AR$16)</f>
        <v>2.315</v>
      </c>
      <c r="Q40" s="105"/>
      <c r="S40" s="418"/>
      <c r="T40" s="418"/>
    </row>
    <row r="41" spans="1:20" ht="14.25" customHeight="1" thickBot="1">
      <c r="A41" s="78"/>
      <c r="B41" s="79"/>
      <c r="C41" s="80" t="s">
        <v>124</v>
      </c>
      <c r="D41" s="80"/>
      <c r="E41" s="245"/>
      <c r="F41" s="248">
        <f ca="1">INDIRECT(Calculation!AS8)</f>
        <v>3.758</v>
      </c>
      <c r="G41" s="248">
        <f ca="1">INDIRECT(Calculation!AS$9)</f>
        <v>4.694</v>
      </c>
      <c r="H41" s="248"/>
      <c r="I41" s="246">
        <f ca="1">INDIRECT(Calculation!AS$10)</f>
        <v>8.415</v>
      </c>
      <c r="J41" s="246">
        <f ca="1">INDIRECT(Calculation!AS$11)</f>
        <v>4.243</v>
      </c>
      <c r="K41" s="247">
        <f ca="1">INDIRECT(Calculation!AS$12)</f>
        <v>4.003</v>
      </c>
      <c r="L41" s="247">
        <f ca="1">INDIRECT(Calculation!AS$13)</f>
        <v>4.341</v>
      </c>
      <c r="M41" s="247"/>
      <c r="N41" s="247">
        <f ca="1">INDIRECT(Calculation!AS$14)</f>
        <v>7.109</v>
      </c>
      <c r="O41" s="247">
        <f ca="1">INDIRECT(Calculation!AS$15)</f>
        <v>3.781</v>
      </c>
      <c r="P41" s="247">
        <f ca="1">INDIRECT(Calculation!AS$16)</f>
        <v>3.858</v>
      </c>
      <c r="Q41" s="105"/>
      <c r="S41" s="418"/>
      <c r="T41" s="418"/>
    </row>
    <row r="42" spans="1:17" ht="11.25" customHeight="1" thickTop="1">
      <c r="A42" s="34"/>
      <c r="B42" s="46"/>
      <c r="C42" s="46"/>
      <c r="D42" s="46"/>
      <c r="E42" s="72"/>
      <c r="F42" s="72"/>
      <c r="G42" s="107"/>
      <c r="H42" s="107"/>
      <c r="I42" s="107"/>
      <c r="J42" s="72"/>
      <c r="K42" s="72"/>
      <c r="L42" s="72"/>
      <c r="M42" s="72"/>
      <c r="N42" s="107"/>
      <c r="O42" s="107"/>
      <c r="P42" s="107"/>
      <c r="Q42" s="99"/>
    </row>
    <row r="43" spans="1:16" ht="11.25" customHeight="1" hidden="1">
      <c r="A43" s="142" t="s">
        <v>134</v>
      </c>
      <c r="B43" s="143"/>
      <c r="C43" s="143"/>
      <c r="D43" s="143"/>
      <c r="E43" s="144"/>
      <c r="F43" s="144"/>
      <c r="G43" s="72"/>
      <c r="H43" s="72"/>
      <c r="I43" s="72"/>
      <c r="J43" s="72"/>
      <c r="K43" s="72"/>
      <c r="L43" s="72"/>
      <c r="M43" s="72"/>
      <c r="N43" s="106"/>
      <c r="O43" s="106"/>
      <c r="P43" s="106"/>
    </row>
    <row r="44" spans="1:16" ht="11.25" customHeight="1">
      <c r="A44" s="448" t="s">
        <v>158</v>
      </c>
      <c r="B44" s="448"/>
      <c r="C44" s="448"/>
      <c r="D44" s="46"/>
      <c r="E44" s="46"/>
      <c r="F44" s="46"/>
      <c r="G44" s="46"/>
      <c r="H44" s="46"/>
      <c r="I44" s="46"/>
      <c r="J44" s="46"/>
      <c r="K44" s="46"/>
      <c r="L44" s="46"/>
      <c r="M44" s="46"/>
      <c r="N44" s="34"/>
      <c r="O44" s="34"/>
      <c r="P44" s="34"/>
    </row>
    <row r="45" spans="1:16" ht="11.25" customHeight="1">
      <c r="A45" s="34"/>
      <c r="B45" s="46"/>
      <c r="C45" s="46"/>
      <c r="D45" s="46"/>
      <c r="E45" s="46"/>
      <c r="F45" s="46"/>
      <c r="G45" s="46"/>
      <c r="H45" s="46"/>
      <c r="I45" s="46"/>
      <c r="J45" s="46"/>
      <c r="K45" s="46"/>
      <c r="L45" s="46"/>
      <c r="M45" s="46"/>
      <c r="N45" s="34"/>
      <c r="O45" s="34"/>
      <c r="P45" s="34"/>
    </row>
    <row r="46" spans="1:16" ht="11.25" customHeight="1">
      <c r="A46" s="34"/>
      <c r="B46" s="46"/>
      <c r="C46" s="46"/>
      <c r="D46" s="46"/>
      <c r="E46" s="46"/>
      <c r="F46" s="46"/>
      <c r="G46" s="46"/>
      <c r="H46" s="46"/>
      <c r="I46" s="46"/>
      <c r="J46" s="46"/>
      <c r="K46" s="46"/>
      <c r="L46" s="46"/>
      <c r="M46" s="46"/>
      <c r="N46" s="34"/>
      <c r="O46" s="34"/>
      <c r="P46" s="34"/>
    </row>
    <row r="47" spans="1:16" ht="11.25" customHeight="1">
      <c r="A47" s="34"/>
      <c r="B47" s="46"/>
      <c r="C47" s="46"/>
      <c r="D47" s="46"/>
      <c r="E47" s="46"/>
      <c r="F47" s="46"/>
      <c r="G47" s="46"/>
      <c r="H47" s="46"/>
      <c r="I47" s="46"/>
      <c r="J47" s="46"/>
      <c r="K47" s="46"/>
      <c r="L47" s="46"/>
      <c r="M47" s="46"/>
      <c r="N47" s="34"/>
      <c r="O47" s="34"/>
      <c r="P47" s="34"/>
    </row>
    <row r="48" spans="1:16" ht="11.25" customHeight="1">
      <c r="A48" s="34"/>
      <c r="B48" s="46"/>
      <c r="C48" s="46"/>
      <c r="D48" s="46"/>
      <c r="E48" s="46"/>
      <c r="F48" s="46"/>
      <c r="G48" s="46"/>
      <c r="H48" s="46"/>
      <c r="I48" s="46"/>
      <c r="J48" s="46"/>
      <c r="K48" s="46"/>
      <c r="L48" s="46"/>
      <c r="M48" s="46"/>
      <c r="N48" s="34"/>
      <c r="O48" s="34"/>
      <c r="P48" s="34"/>
    </row>
    <row r="49" spans="1:16" ht="11.25" customHeight="1">
      <c r="A49" s="34"/>
      <c r="B49" s="46"/>
      <c r="C49" s="46"/>
      <c r="D49" s="46"/>
      <c r="E49" s="46"/>
      <c r="F49" s="46"/>
      <c r="G49" s="46"/>
      <c r="H49" s="46"/>
      <c r="I49" s="46"/>
      <c r="J49" s="46"/>
      <c r="K49" s="46"/>
      <c r="L49" s="46"/>
      <c r="M49" s="46"/>
      <c r="N49" s="34"/>
      <c r="O49" s="34"/>
      <c r="P49" s="34"/>
    </row>
    <row r="50" spans="1:16" ht="11.25" customHeight="1">
      <c r="A50" s="34"/>
      <c r="B50" s="46"/>
      <c r="C50" s="46"/>
      <c r="D50" s="46"/>
      <c r="E50" s="46"/>
      <c r="F50" s="46"/>
      <c r="G50" s="46"/>
      <c r="H50" s="46"/>
      <c r="I50" s="46"/>
      <c r="J50" s="46"/>
      <c r="K50" s="46"/>
      <c r="L50" s="46"/>
      <c r="M50" s="46"/>
      <c r="N50" s="34"/>
      <c r="O50" s="34"/>
      <c r="P50" s="34"/>
    </row>
    <row r="51" spans="1:16" ht="11.25" customHeight="1">
      <c r="A51" s="357" t="s">
        <v>189</v>
      </c>
      <c r="B51" s="46"/>
      <c r="C51" s="46"/>
      <c r="D51" s="46"/>
      <c r="E51" s="46"/>
      <c r="F51" s="46"/>
      <c r="G51" s="46"/>
      <c r="H51" s="46"/>
      <c r="I51" s="46"/>
      <c r="J51" s="46"/>
      <c r="K51" s="46"/>
      <c r="L51" s="46"/>
      <c r="M51" s="46"/>
      <c r="N51" s="34"/>
      <c r="O51" s="34"/>
      <c r="P51" s="34"/>
    </row>
    <row r="52" spans="1:16" ht="11.25" customHeight="1">
      <c r="A52" s="34"/>
      <c r="B52" s="46"/>
      <c r="C52" s="46"/>
      <c r="D52" s="46"/>
      <c r="E52" s="46"/>
      <c r="F52" s="46"/>
      <c r="G52" s="46"/>
      <c r="H52" s="46"/>
      <c r="I52" s="46"/>
      <c r="J52" s="46"/>
      <c r="K52" s="46"/>
      <c r="L52" s="46"/>
      <c r="M52" s="46"/>
      <c r="N52" s="34"/>
      <c r="O52" s="34"/>
      <c r="P52" s="34"/>
    </row>
    <row r="53" spans="1:16" ht="11.25" customHeight="1">
      <c r="A53" s="34"/>
      <c r="B53" s="46"/>
      <c r="C53" s="46"/>
      <c r="D53" s="46"/>
      <c r="E53" s="46"/>
      <c r="F53" s="46"/>
      <c r="G53" s="46"/>
      <c r="H53" s="46"/>
      <c r="I53" s="46"/>
      <c r="J53" s="46"/>
      <c r="K53" s="46"/>
      <c r="L53" s="46"/>
      <c r="M53" s="46"/>
      <c r="N53" s="34"/>
      <c r="O53" s="34"/>
      <c r="P53" s="34"/>
    </row>
    <row r="54" spans="1:16" ht="11.25" customHeight="1">
      <c r="A54" s="34"/>
      <c r="B54" s="46"/>
      <c r="C54" s="46"/>
      <c r="D54" s="46"/>
      <c r="E54" s="46"/>
      <c r="F54" s="46"/>
      <c r="G54" s="46"/>
      <c r="H54" s="46"/>
      <c r="I54" s="46"/>
      <c r="J54" s="46"/>
      <c r="K54" s="46"/>
      <c r="L54" s="46"/>
      <c r="M54" s="46"/>
      <c r="N54" s="34"/>
      <c r="O54" s="34"/>
      <c r="P54" s="34"/>
    </row>
    <row r="55" spans="1:16" ht="11.25" customHeight="1">
      <c r="A55" s="34"/>
      <c r="B55" s="46"/>
      <c r="C55" s="46"/>
      <c r="D55" s="46"/>
      <c r="E55" s="46"/>
      <c r="F55" s="46"/>
      <c r="G55" s="46"/>
      <c r="H55" s="46"/>
      <c r="I55" s="46"/>
      <c r="J55" s="46"/>
      <c r="K55" s="46"/>
      <c r="L55" s="46"/>
      <c r="M55" s="46"/>
      <c r="N55" s="34"/>
      <c r="O55" s="34"/>
      <c r="P55" s="34"/>
    </row>
    <row r="56" spans="1:16" ht="11.25" customHeight="1">
      <c r="A56" s="34"/>
      <c r="B56" s="46"/>
      <c r="C56" s="46"/>
      <c r="D56" s="46"/>
      <c r="E56" s="46"/>
      <c r="F56" s="46"/>
      <c r="G56" s="46"/>
      <c r="H56" s="46"/>
      <c r="I56" s="46"/>
      <c r="J56" s="46"/>
      <c r="K56" s="46"/>
      <c r="L56" s="46"/>
      <c r="M56" s="46"/>
      <c r="N56" s="34"/>
      <c r="O56" s="34"/>
      <c r="P56" s="34"/>
    </row>
    <row r="57" spans="1:16" ht="11.25" customHeight="1">
      <c r="A57" s="34"/>
      <c r="B57" s="46"/>
      <c r="C57" s="46"/>
      <c r="D57" s="46"/>
      <c r="E57" s="46"/>
      <c r="F57" s="46"/>
      <c r="G57" s="46"/>
      <c r="H57" s="46"/>
      <c r="I57" s="46"/>
      <c r="J57" s="46"/>
      <c r="K57" s="46"/>
      <c r="L57" s="46"/>
      <c r="M57" s="46"/>
      <c r="N57" s="34"/>
      <c r="O57" s="34"/>
      <c r="P57" s="34"/>
    </row>
    <row r="58" spans="1:16" ht="11.25" customHeight="1">
      <c r="A58" s="34"/>
      <c r="B58" s="46"/>
      <c r="C58" s="46"/>
      <c r="D58" s="46"/>
      <c r="E58" s="46"/>
      <c r="F58" s="46"/>
      <c r="G58" s="46"/>
      <c r="H58" s="46"/>
      <c r="I58" s="46"/>
      <c r="J58" s="46"/>
      <c r="K58" s="46"/>
      <c r="L58" s="46"/>
      <c r="M58" s="46"/>
      <c r="N58" s="34"/>
      <c r="O58" s="34"/>
      <c r="P58" s="34"/>
    </row>
    <row r="59" spans="1:16" ht="11.25" customHeight="1">
      <c r="A59" s="34"/>
      <c r="B59" s="46"/>
      <c r="C59" s="46"/>
      <c r="D59" s="46"/>
      <c r="E59" s="46"/>
      <c r="F59" s="46"/>
      <c r="G59" s="46"/>
      <c r="H59" s="46"/>
      <c r="I59" s="46"/>
      <c r="J59" s="34"/>
      <c r="K59" s="34"/>
      <c r="L59" s="34"/>
      <c r="M59" s="34"/>
      <c r="N59" s="34"/>
      <c r="O59" s="34"/>
      <c r="P59" s="34"/>
    </row>
    <row r="60" spans="1:16" ht="17.25" customHeight="1">
      <c r="A60" s="46"/>
      <c r="B60" s="46"/>
      <c r="C60" s="34"/>
      <c r="D60" s="34"/>
      <c r="E60" s="34"/>
      <c r="F60" s="34"/>
      <c r="G60" s="34"/>
      <c r="H60" s="34"/>
      <c r="I60" s="34"/>
      <c r="J60" s="34"/>
      <c r="K60" s="34"/>
      <c r="L60" s="34"/>
      <c r="M60" s="34"/>
      <c r="N60" s="34"/>
      <c r="O60" s="34"/>
      <c r="P60" s="34"/>
    </row>
    <row r="61" spans="1:16" ht="10.5" customHeight="1">
      <c r="A61" s="46"/>
      <c r="B61" s="46"/>
      <c r="C61" s="34"/>
      <c r="D61" s="34"/>
      <c r="E61" s="34"/>
      <c r="F61" s="34"/>
      <c r="G61" s="34"/>
      <c r="H61" s="34"/>
      <c r="I61" s="34"/>
      <c r="J61" s="34"/>
      <c r="K61" s="34"/>
      <c r="L61" s="34"/>
      <c r="M61" s="34"/>
      <c r="N61" s="34"/>
      <c r="O61" s="34"/>
      <c r="P61" s="34"/>
    </row>
    <row r="62" spans="1:16" ht="10.5" customHeight="1">
      <c r="A62" s="46"/>
      <c r="B62" s="46"/>
      <c r="C62" s="34"/>
      <c r="D62" s="34"/>
      <c r="E62" s="34"/>
      <c r="F62" s="34"/>
      <c r="G62" s="34"/>
      <c r="H62" s="34"/>
      <c r="I62" s="34"/>
      <c r="J62" s="34"/>
      <c r="K62" s="34"/>
      <c r="L62" s="34"/>
      <c r="M62" s="34"/>
      <c r="N62" s="34"/>
      <c r="O62" s="34"/>
      <c r="P62" s="34"/>
    </row>
    <row r="63" spans="1:16" ht="18" customHeight="1">
      <c r="A63" s="46"/>
      <c r="B63" s="46"/>
      <c r="C63" s="34"/>
      <c r="D63" s="34"/>
      <c r="E63" s="34"/>
      <c r="F63" s="34"/>
      <c r="G63" s="34"/>
      <c r="H63" s="34"/>
      <c r="I63" s="34"/>
      <c r="J63" s="34"/>
      <c r="K63" s="34"/>
      <c r="L63" s="34"/>
      <c r="M63" s="34"/>
      <c r="N63" s="34"/>
      <c r="O63" s="34"/>
      <c r="P63" s="34"/>
    </row>
    <row r="64" spans="1:16" ht="10.5" customHeight="1">
      <c r="A64" s="34"/>
      <c r="B64" s="46"/>
      <c r="D64" s="34"/>
      <c r="E64" s="34"/>
      <c r="F64" s="34"/>
      <c r="G64" s="34"/>
      <c r="H64" s="34"/>
      <c r="I64" s="34"/>
      <c r="J64" s="34"/>
      <c r="K64" s="34"/>
      <c r="L64" s="34"/>
      <c r="M64" s="34"/>
      <c r="N64" s="34"/>
      <c r="O64" s="34"/>
      <c r="P64" s="34"/>
    </row>
    <row r="65" spans="1:16" ht="10.5" customHeight="1">
      <c r="A65" s="34"/>
      <c r="B65" s="46"/>
      <c r="D65" s="34"/>
      <c r="E65" s="34"/>
      <c r="F65" s="34"/>
      <c r="G65" s="34"/>
      <c r="H65" s="34"/>
      <c r="I65" s="34"/>
      <c r="J65" s="34"/>
      <c r="K65" s="34"/>
      <c r="L65" s="34"/>
      <c r="M65" s="34"/>
      <c r="N65" s="34"/>
      <c r="O65" s="34"/>
      <c r="P65" s="34"/>
    </row>
    <row r="66" spans="1:16" ht="10.5" customHeight="1">
      <c r="A66" s="46"/>
      <c r="B66" s="46"/>
      <c r="C66" s="34"/>
      <c r="D66" s="34"/>
      <c r="E66" s="34"/>
      <c r="F66" s="34"/>
      <c r="G66" s="34"/>
      <c r="H66" s="34"/>
      <c r="I66" s="34"/>
      <c r="J66" s="34"/>
      <c r="K66" s="34"/>
      <c r="L66" s="34"/>
      <c r="M66" s="34"/>
      <c r="N66" s="34"/>
      <c r="O66" s="34"/>
      <c r="P66" s="34"/>
    </row>
    <row r="67" spans="1:16" ht="10.5" customHeight="1">
      <c r="A67" s="46"/>
      <c r="B67" s="46"/>
      <c r="C67" s="34"/>
      <c r="D67" s="34"/>
      <c r="E67" s="34"/>
      <c r="F67" s="34"/>
      <c r="G67" s="34"/>
      <c r="H67" s="34"/>
      <c r="I67" s="34"/>
      <c r="J67" s="34"/>
      <c r="K67" s="34"/>
      <c r="L67" s="34"/>
      <c r="M67" s="34"/>
      <c r="N67" s="34"/>
      <c r="O67" s="34"/>
      <c r="P67" s="34"/>
    </row>
    <row r="68" spans="1:16" ht="10.5" customHeight="1">
      <c r="A68" s="46"/>
      <c r="B68" s="46"/>
      <c r="C68" s="34"/>
      <c r="D68" s="34"/>
      <c r="E68" s="34"/>
      <c r="F68" s="34"/>
      <c r="G68" s="34"/>
      <c r="H68" s="34"/>
      <c r="I68" s="34"/>
      <c r="J68" s="34"/>
      <c r="K68" s="34"/>
      <c r="L68" s="34"/>
      <c r="M68" s="34"/>
      <c r="N68" s="34"/>
      <c r="O68" s="34"/>
      <c r="P68" s="34"/>
    </row>
    <row r="69" spans="1:15" ht="10.5" customHeight="1">
      <c r="A69" s="30"/>
      <c r="B69" s="46"/>
      <c r="C69" s="30"/>
      <c r="D69" s="30"/>
      <c r="E69" s="32"/>
      <c r="F69" s="32"/>
      <c r="G69" s="32"/>
      <c r="H69" s="32"/>
      <c r="I69" s="444"/>
      <c r="J69" s="444"/>
      <c r="K69" s="444"/>
      <c r="L69" s="444"/>
      <c r="M69" s="32"/>
      <c r="N69" s="30"/>
      <c r="O69" s="32"/>
    </row>
    <row r="70" spans="1:15" ht="10.5" customHeight="1">
      <c r="A70" s="30"/>
      <c r="B70" s="46"/>
      <c r="C70" s="30"/>
      <c r="D70" s="30"/>
      <c r="E70" s="32"/>
      <c r="F70" s="32"/>
      <c r="G70" s="32"/>
      <c r="H70" s="32"/>
      <c r="I70" s="32"/>
      <c r="J70" s="32"/>
      <c r="K70" s="32"/>
      <c r="L70" s="32"/>
      <c r="M70" s="32"/>
      <c r="N70" s="30"/>
      <c r="O70" s="46"/>
    </row>
    <row r="71" spans="1:15" ht="10.5" customHeight="1">
      <c r="A71" s="30"/>
      <c r="B71" s="46"/>
      <c r="C71" s="30"/>
      <c r="D71" s="30"/>
      <c r="E71" s="32"/>
      <c r="F71" s="32"/>
      <c r="G71" s="30"/>
      <c r="H71" s="30"/>
      <c r="I71" s="30"/>
      <c r="J71" s="46"/>
      <c r="K71" s="30"/>
      <c r="L71" s="30"/>
      <c r="M71" s="30"/>
      <c r="N71" s="30"/>
      <c r="O71" s="32"/>
    </row>
    <row r="72" spans="1:15" ht="10.5" customHeight="1">
      <c r="A72" s="34"/>
      <c r="B72" s="46"/>
      <c r="C72" s="34"/>
      <c r="D72" s="34"/>
      <c r="E72" s="34"/>
      <c r="F72" s="34"/>
      <c r="G72" s="34"/>
      <c r="H72" s="34"/>
      <c r="I72" s="34"/>
      <c r="J72" s="34"/>
      <c r="K72" s="34"/>
      <c r="L72" s="34"/>
      <c r="M72" s="34"/>
      <c r="N72" s="34"/>
      <c r="O72" s="34"/>
    </row>
    <row r="73" spans="1:15" ht="10.5" customHeight="1">
      <c r="A73" s="30"/>
      <c r="B73" s="46"/>
      <c r="C73" s="30"/>
      <c r="D73" s="34"/>
      <c r="E73" s="226"/>
      <c r="F73" s="226"/>
      <c r="G73" s="226"/>
      <c r="H73" s="226"/>
      <c r="I73" s="443"/>
      <c r="J73" s="443"/>
      <c r="K73" s="443"/>
      <c r="L73" s="443"/>
      <c r="M73" s="35"/>
      <c r="N73" s="34"/>
      <c r="O73" s="35"/>
    </row>
    <row r="74" spans="1:15" ht="10.5" customHeight="1">
      <c r="A74" s="30"/>
      <c r="B74" s="46"/>
      <c r="C74" s="30"/>
      <c r="D74" s="34"/>
      <c r="E74" s="226"/>
      <c r="F74" s="226"/>
      <c r="G74" s="226"/>
      <c r="H74" s="226"/>
      <c r="I74" s="443"/>
      <c r="J74" s="443"/>
      <c r="K74" s="443"/>
      <c r="L74" s="443"/>
      <c r="M74" s="35"/>
      <c r="N74" s="34"/>
      <c r="O74" s="35"/>
    </row>
    <row r="75" spans="1:15" ht="10.5" customHeight="1">
      <c r="A75" s="30"/>
      <c r="B75" s="46"/>
      <c r="C75" s="30"/>
      <c r="D75" s="34"/>
      <c r="E75" s="35"/>
      <c r="F75" s="35"/>
      <c r="G75" s="35"/>
      <c r="H75" s="35"/>
      <c r="I75" s="443"/>
      <c r="J75" s="443"/>
      <c r="K75" s="443"/>
      <c r="L75" s="443"/>
      <c r="M75" s="35"/>
      <c r="N75" s="34"/>
      <c r="O75" s="35"/>
    </row>
    <row r="76" spans="1:15" ht="10.5" customHeight="1">
      <c r="A76" s="30"/>
      <c r="B76" s="46"/>
      <c r="C76" s="30"/>
      <c r="D76" s="34"/>
      <c r="E76" s="226"/>
      <c r="F76" s="226"/>
      <c r="G76" s="226"/>
      <c r="H76" s="226"/>
      <c r="I76" s="445"/>
      <c r="J76" s="445"/>
      <c r="K76" s="443"/>
      <c r="L76" s="443"/>
      <c r="M76" s="35"/>
      <c r="N76" s="34"/>
      <c r="O76" s="35"/>
    </row>
    <row r="77" spans="1:15" ht="12.75">
      <c r="A77" s="30"/>
      <c r="B77" s="46"/>
      <c r="C77" s="30"/>
      <c r="D77" s="34"/>
      <c r="E77" s="226"/>
      <c r="F77" s="226"/>
      <c r="G77" s="226"/>
      <c r="H77" s="226"/>
      <c r="I77" s="443"/>
      <c r="J77" s="443"/>
      <c r="K77" s="443"/>
      <c r="L77" s="443"/>
      <c r="M77" s="35"/>
      <c r="N77" s="34"/>
      <c r="O77" s="226"/>
    </row>
    <row r="78" spans="1:16" ht="12.75">
      <c r="A78" s="34"/>
      <c r="B78" s="34"/>
      <c r="C78" s="34"/>
      <c r="D78" s="34"/>
      <c r="E78" s="34"/>
      <c r="F78" s="34"/>
      <c r="G78" s="34"/>
      <c r="H78" s="34"/>
      <c r="I78" s="34"/>
      <c r="J78" s="34"/>
      <c r="K78" s="34"/>
      <c r="L78" s="34"/>
      <c r="M78" s="34"/>
      <c r="N78" s="34"/>
      <c r="O78" s="34"/>
      <c r="P78" s="34"/>
    </row>
    <row r="79" spans="1:16" ht="12.75">
      <c r="A79" s="34"/>
      <c r="B79" s="34"/>
      <c r="C79" s="34"/>
      <c r="D79" s="34"/>
      <c r="E79" s="34"/>
      <c r="F79" s="34"/>
      <c r="G79" s="34"/>
      <c r="H79" s="34"/>
      <c r="I79" s="34"/>
      <c r="J79" s="34"/>
      <c r="K79" s="34"/>
      <c r="L79" s="34"/>
      <c r="M79" s="34"/>
      <c r="N79" s="34"/>
      <c r="O79" s="34"/>
      <c r="P79" s="34"/>
    </row>
    <row r="80" spans="1:16" ht="12.75">
      <c r="A80" s="34"/>
      <c r="B80" s="34"/>
      <c r="C80" s="34"/>
      <c r="D80" s="34"/>
      <c r="E80" s="34"/>
      <c r="F80" s="34"/>
      <c r="G80" s="34"/>
      <c r="H80" s="34"/>
      <c r="I80" s="34"/>
      <c r="J80" s="34"/>
      <c r="K80" s="34"/>
      <c r="L80" s="34"/>
      <c r="M80" s="34"/>
      <c r="N80" s="34"/>
      <c r="O80" s="34"/>
      <c r="P80" s="34"/>
    </row>
    <row r="81" spans="1:16" ht="12.75">
      <c r="A81" s="34"/>
      <c r="B81" s="34"/>
      <c r="C81" s="34"/>
      <c r="D81" s="34"/>
      <c r="E81" s="34"/>
      <c r="F81" s="34"/>
      <c r="G81" s="34"/>
      <c r="H81" s="34"/>
      <c r="I81" s="34"/>
      <c r="J81" s="34"/>
      <c r="K81" s="34"/>
      <c r="L81" s="34"/>
      <c r="M81" s="34"/>
      <c r="N81" s="34"/>
      <c r="O81" s="34"/>
      <c r="P81" s="34"/>
    </row>
    <row r="82" spans="1:16" ht="12.75">
      <c r="A82" s="34"/>
      <c r="B82" s="34"/>
      <c r="C82" s="34"/>
      <c r="D82" s="34"/>
      <c r="E82" s="34"/>
      <c r="F82" s="34"/>
      <c r="G82" s="34"/>
      <c r="H82" s="34"/>
      <c r="I82" s="34"/>
      <c r="J82" s="34"/>
      <c r="K82" s="34"/>
      <c r="L82" s="34"/>
      <c r="M82" s="34"/>
      <c r="N82" s="34"/>
      <c r="O82" s="34"/>
      <c r="P82" s="34"/>
    </row>
    <row r="83" spans="1:16" ht="12.75">
      <c r="A83" s="34"/>
      <c r="B83" s="34"/>
      <c r="C83" s="34"/>
      <c r="D83" s="34"/>
      <c r="E83" s="34"/>
      <c r="F83" s="34"/>
      <c r="G83" s="34"/>
      <c r="H83" s="34"/>
      <c r="I83" s="34"/>
      <c r="J83" s="34"/>
      <c r="K83" s="34"/>
      <c r="L83" s="34"/>
      <c r="M83" s="34"/>
      <c r="N83" s="34"/>
      <c r="O83" s="34"/>
      <c r="P83" s="34"/>
    </row>
    <row r="84" spans="1:16" ht="12.75">
      <c r="A84" s="34"/>
      <c r="B84" s="34"/>
      <c r="C84" s="34"/>
      <c r="D84" s="34"/>
      <c r="E84" s="34"/>
      <c r="F84" s="34"/>
      <c r="G84" s="34"/>
      <c r="H84" s="34"/>
      <c r="I84" s="34"/>
      <c r="J84" s="34"/>
      <c r="K84" s="34"/>
      <c r="L84" s="34"/>
      <c r="M84" s="34"/>
      <c r="N84" s="34"/>
      <c r="O84" s="34"/>
      <c r="P84" s="34"/>
    </row>
    <row r="85" spans="1:16" ht="12.75">
      <c r="A85" s="34"/>
      <c r="B85" s="34"/>
      <c r="C85" s="34"/>
      <c r="D85" s="34"/>
      <c r="E85" s="34"/>
      <c r="F85" s="34"/>
      <c r="G85" s="34"/>
      <c r="H85" s="34"/>
      <c r="I85" s="34"/>
      <c r="N85" s="34"/>
      <c r="O85" s="34"/>
      <c r="P85" s="34"/>
    </row>
    <row r="86" spans="1:16" ht="12.75">
      <c r="A86" s="34"/>
      <c r="B86" s="34"/>
      <c r="C86" s="34"/>
      <c r="D86" s="34"/>
      <c r="E86" s="34"/>
      <c r="F86" s="34"/>
      <c r="G86" s="34"/>
      <c r="H86" s="34"/>
      <c r="I86" s="34"/>
      <c r="N86" s="34"/>
      <c r="O86" s="34"/>
      <c r="P86" s="34"/>
    </row>
    <row r="87" spans="7:16" ht="12.75">
      <c r="G87" s="34"/>
      <c r="H87" s="34"/>
      <c r="I87" s="34"/>
      <c r="N87" s="34"/>
      <c r="O87" s="34"/>
      <c r="P87" s="34"/>
    </row>
  </sheetData>
  <sheetProtection/>
  <mergeCells count="16">
    <mergeCell ref="A44:C44"/>
    <mergeCell ref="I69:J69"/>
    <mergeCell ref="I74:J74"/>
    <mergeCell ref="I75:J75"/>
    <mergeCell ref="I77:J77"/>
    <mergeCell ref="I76:J76"/>
    <mergeCell ref="I73:J73"/>
    <mergeCell ref="N4:P4"/>
    <mergeCell ref="K76:L76"/>
    <mergeCell ref="F4:G4"/>
    <mergeCell ref="K69:L69"/>
    <mergeCell ref="K77:L77"/>
    <mergeCell ref="K73:L73"/>
    <mergeCell ref="K74:L74"/>
    <mergeCell ref="K75:L75"/>
    <mergeCell ref="I4:L4"/>
  </mergeCells>
  <hyperlinks>
    <hyperlink ref="A51" location="Contents!A1" display="Return to Contents Page"/>
  </hyperlinks>
  <printOptions horizontalCentered="1"/>
  <pageMargins left="0.7874015748031497" right="0.7874015748031497" top="0.7874015748031497" bottom="0.7874015748031497" header="0.5118110236220472" footer="0.5118110236220472"/>
  <pageSetup fitToHeight="1" fitToWidth="1" horizontalDpi="300" verticalDpi="300" orientation="portrait" paperSize="9" scale="98" r:id="rId1"/>
</worksheet>
</file>

<file path=xl/worksheets/sheet7.xml><?xml version="1.0" encoding="utf-8"?>
<worksheet xmlns="http://schemas.openxmlformats.org/spreadsheetml/2006/main" xmlns:r="http://schemas.openxmlformats.org/officeDocument/2006/relationships">
  <sheetPr codeName="Sheet10">
    <pageSetUpPr fitToPage="1"/>
  </sheetPr>
  <dimension ref="A38:A38"/>
  <sheetViews>
    <sheetView zoomScalePageLayoutView="0" workbookViewId="0" topLeftCell="A1">
      <selection activeCell="Q15" sqref="Q15"/>
    </sheetView>
  </sheetViews>
  <sheetFormatPr defaultColWidth="8.8515625" defaultRowHeight="12.75"/>
  <cols>
    <col min="1" max="16384" width="8.8515625" style="356" customWidth="1"/>
  </cols>
  <sheetData>
    <row r="38" ht="12.75">
      <c r="A38" s="358" t="s">
        <v>189</v>
      </c>
    </row>
  </sheetData>
  <sheetProtection/>
  <hyperlinks>
    <hyperlink ref="A38" location="Contents!A1" display="Return to Contents Page"/>
  </hyperlinks>
  <printOptions/>
  <pageMargins left="0.7086614173228347" right="0.7086614173228347" top="0.7480314960629921" bottom="0.7480314960629921" header="0.31496062992125984" footer="0.31496062992125984"/>
  <pageSetup fitToHeight="1" fitToWidth="1" horizontalDpi="600" verticalDpi="600" orientation="landscape" paperSize="9" r:id="rId2"/>
  <drawing r:id="rId1"/>
</worksheet>
</file>

<file path=xl/worksheets/sheet8.xml><?xml version="1.0" encoding="utf-8"?>
<worksheet xmlns="http://schemas.openxmlformats.org/spreadsheetml/2006/main" xmlns:r="http://schemas.openxmlformats.org/officeDocument/2006/relationships">
  <sheetPr codeName="Sheet13">
    <pageSetUpPr fitToPage="1"/>
  </sheetPr>
  <dimension ref="A1:R71"/>
  <sheetViews>
    <sheetView showGridLines="0" workbookViewId="0" topLeftCell="A1">
      <selection activeCell="P23" sqref="P23"/>
    </sheetView>
  </sheetViews>
  <sheetFormatPr defaultColWidth="8.8515625" defaultRowHeight="12.75"/>
  <cols>
    <col min="1" max="1" width="15.00390625" style="382" customWidth="1"/>
    <col min="2" max="2" width="6.57421875" style="382" customWidth="1"/>
    <col min="3" max="3" width="12.421875" style="382" customWidth="1"/>
    <col min="4" max="4" width="12.140625" style="382" customWidth="1"/>
    <col min="5" max="6" width="1.8515625" style="382" customWidth="1"/>
    <col min="7" max="7" width="12.421875" style="382" customWidth="1"/>
    <col min="8" max="8" width="2.421875" style="382" customWidth="1"/>
    <col min="9" max="9" width="11.57421875" style="382" customWidth="1"/>
    <col min="10" max="10" width="1.8515625" style="382" customWidth="1"/>
    <col min="11" max="11" width="9.57421875" style="382" customWidth="1"/>
    <col min="12" max="12" width="0.13671875" style="383" customWidth="1"/>
    <col min="13" max="13" width="2.421875" style="382" customWidth="1"/>
    <col min="14" max="16384" width="8.8515625" style="382" customWidth="1"/>
  </cols>
  <sheetData>
    <row r="1" ht="15.75" customHeight="1">
      <c r="A1" s="381" t="s">
        <v>154</v>
      </c>
    </row>
    <row r="2" ht="6.75" customHeight="1"/>
    <row r="3" spans="1:11" ht="12.75">
      <c r="A3" s="384"/>
      <c r="B3" s="384"/>
      <c r="C3" s="384"/>
      <c r="D3" s="384"/>
      <c r="E3" s="384"/>
      <c r="F3" s="384"/>
      <c r="G3" s="384"/>
      <c r="H3" s="384"/>
      <c r="I3" s="384"/>
      <c r="J3" s="384"/>
      <c r="K3" s="384"/>
    </row>
    <row r="4" spans="1:11" ht="12.75">
      <c r="A4" s="384"/>
      <c r="B4" s="384"/>
      <c r="C4" s="384"/>
      <c r="D4" s="384"/>
      <c r="E4" s="384"/>
      <c r="F4" s="384"/>
      <c r="G4" s="384"/>
      <c r="H4" s="384"/>
      <c r="I4" s="384"/>
      <c r="J4" s="384"/>
      <c r="K4" s="384"/>
    </row>
    <row r="5" spans="1:11" ht="12.75">
      <c r="A5" s="384"/>
      <c r="B5" s="384"/>
      <c r="C5" s="384"/>
      <c r="D5" s="384"/>
      <c r="E5" s="384"/>
      <c r="F5" s="384"/>
      <c r="G5" s="384"/>
      <c r="H5" s="384"/>
      <c r="I5" s="384"/>
      <c r="J5" s="384"/>
      <c r="K5" s="384"/>
    </row>
    <row r="6" spans="1:11" ht="12.75">
      <c r="A6" s="384"/>
      <c r="B6" s="384"/>
      <c r="C6" s="384"/>
      <c r="D6" s="384"/>
      <c r="E6" s="384"/>
      <c r="F6" s="384"/>
      <c r="G6" s="384"/>
      <c r="H6" s="384"/>
      <c r="I6" s="384"/>
      <c r="J6" s="384"/>
      <c r="K6" s="384"/>
    </row>
    <row r="7" spans="1:11" ht="12.75">
      <c r="A7" s="384"/>
      <c r="B7" s="384"/>
      <c r="C7" s="384"/>
      <c r="D7" s="384"/>
      <c r="E7" s="384"/>
      <c r="F7" s="384"/>
      <c r="G7" s="384"/>
      <c r="H7" s="384"/>
      <c r="I7" s="384"/>
      <c r="J7" s="384"/>
      <c r="K7" s="384"/>
    </row>
    <row r="8" spans="1:15" ht="12.75">
      <c r="A8" s="384"/>
      <c r="B8" s="384"/>
      <c r="C8" s="384"/>
      <c r="D8" s="384"/>
      <c r="E8" s="384"/>
      <c r="F8" s="384"/>
      <c r="G8" s="384"/>
      <c r="H8" s="384"/>
      <c r="I8" s="384"/>
      <c r="J8" s="384"/>
      <c r="K8" s="384"/>
      <c r="O8" s="385"/>
    </row>
    <row r="9" spans="1:11" ht="12.75">
      <c r="A9" s="384"/>
      <c r="B9" s="384"/>
      <c r="C9" s="384"/>
      <c r="D9" s="384"/>
      <c r="E9" s="384"/>
      <c r="F9" s="384"/>
      <c r="G9" s="384"/>
      <c r="H9" s="384"/>
      <c r="I9" s="384"/>
      <c r="J9" s="384"/>
      <c r="K9" s="384"/>
    </row>
    <row r="10" spans="1:11" ht="12.75">
      <c r="A10" s="384"/>
      <c r="B10" s="384"/>
      <c r="C10" s="384"/>
      <c r="D10" s="384"/>
      <c r="E10" s="384"/>
      <c r="F10" s="384"/>
      <c r="G10" s="384"/>
      <c r="H10" s="384"/>
      <c r="I10" s="384"/>
      <c r="J10" s="384"/>
      <c r="K10" s="384"/>
    </row>
    <row r="11" spans="1:11" ht="12.75">
      <c r="A11" s="384"/>
      <c r="B11" s="384"/>
      <c r="C11" s="384"/>
      <c r="D11" s="384"/>
      <c r="E11" s="384"/>
      <c r="F11" s="384"/>
      <c r="G11" s="384"/>
      <c r="H11" s="384"/>
      <c r="I11" s="384"/>
      <c r="J11" s="384"/>
      <c r="K11" s="384"/>
    </row>
    <row r="12" spans="1:11" ht="12.75">
      <c r="A12" s="384"/>
      <c r="B12" s="384"/>
      <c r="C12" s="384"/>
      <c r="D12" s="384"/>
      <c r="E12" s="384"/>
      <c r="F12" s="384"/>
      <c r="G12" s="384"/>
      <c r="H12" s="384"/>
      <c r="I12" s="384"/>
      <c r="J12" s="384"/>
      <c r="K12" s="384"/>
    </row>
    <row r="13" spans="1:11" ht="12.75">
      <c r="A13" s="384"/>
      <c r="B13" s="384"/>
      <c r="C13" s="384"/>
      <c r="D13" s="384"/>
      <c r="E13" s="384"/>
      <c r="F13" s="384"/>
      <c r="G13" s="384"/>
      <c r="H13" s="384"/>
      <c r="I13" s="384"/>
      <c r="J13" s="384"/>
      <c r="K13" s="384"/>
    </row>
    <row r="14" spans="1:11" ht="12.75">
      <c r="A14" s="384"/>
      <c r="B14" s="384"/>
      <c r="C14" s="384"/>
      <c r="D14" s="384"/>
      <c r="E14" s="384"/>
      <c r="F14" s="384"/>
      <c r="G14" s="384"/>
      <c r="H14" s="384"/>
      <c r="I14" s="384"/>
      <c r="J14" s="384"/>
      <c r="K14" s="384"/>
    </row>
    <row r="15" spans="1:11" ht="12.75">
      <c r="A15" s="384"/>
      <c r="B15" s="384"/>
      <c r="C15" s="384"/>
      <c r="D15" s="384"/>
      <c r="E15" s="384"/>
      <c r="F15" s="384"/>
      <c r="G15" s="384"/>
      <c r="H15" s="384"/>
      <c r="I15" s="384"/>
      <c r="J15" s="384"/>
      <c r="K15" s="384"/>
    </row>
    <row r="16" spans="1:11" ht="12.75">
      <c r="A16" s="384"/>
      <c r="B16" s="384"/>
      <c r="C16" s="384"/>
      <c r="D16" s="384"/>
      <c r="E16" s="384"/>
      <c r="F16" s="384"/>
      <c r="G16" s="384"/>
      <c r="H16" s="384"/>
      <c r="I16" s="384"/>
      <c r="J16" s="384"/>
      <c r="K16" s="384"/>
    </row>
    <row r="17" spans="1:11" ht="12.75">
      <c r="A17" s="384"/>
      <c r="B17" s="384"/>
      <c r="C17" s="384"/>
      <c r="D17" s="384"/>
      <c r="E17" s="384"/>
      <c r="F17" s="384"/>
      <c r="G17" s="384"/>
      <c r="H17" s="384"/>
      <c r="I17" s="384"/>
      <c r="J17" s="384"/>
      <c r="K17" s="384"/>
    </row>
    <row r="18" spans="1:11" ht="12.75">
      <c r="A18" s="384"/>
      <c r="B18" s="384"/>
      <c r="C18" s="384"/>
      <c r="D18" s="384"/>
      <c r="E18" s="384"/>
      <c r="F18" s="384"/>
      <c r="G18" s="384"/>
      <c r="H18" s="384"/>
      <c r="I18" s="384"/>
      <c r="J18" s="384"/>
      <c r="K18" s="384"/>
    </row>
    <row r="19" spans="1:11" ht="12.75">
      <c r="A19" s="384"/>
      <c r="B19" s="384"/>
      <c r="C19" s="384"/>
      <c r="D19" s="384"/>
      <c r="E19" s="384"/>
      <c r="F19" s="384"/>
      <c r="G19" s="384"/>
      <c r="H19" s="384"/>
      <c r="I19" s="384"/>
      <c r="J19" s="384"/>
      <c r="K19" s="384"/>
    </row>
    <row r="20" spans="1:11" ht="12.75">
      <c r="A20" s="384"/>
      <c r="B20" s="384"/>
      <c r="C20" s="384"/>
      <c r="D20" s="384"/>
      <c r="E20" s="384"/>
      <c r="F20" s="384"/>
      <c r="G20" s="384"/>
      <c r="H20" s="384"/>
      <c r="I20" s="384"/>
      <c r="J20" s="384"/>
      <c r="K20" s="384"/>
    </row>
    <row r="21" spans="1:12" s="384" customFormat="1" ht="15" customHeight="1">
      <c r="A21" s="386"/>
      <c r="B21" s="386"/>
      <c r="C21" s="386"/>
      <c r="D21" s="386"/>
      <c r="E21" s="386"/>
      <c r="F21" s="386"/>
      <c r="G21" s="386"/>
      <c r="H21" s="386"/>
      <c r="I21" s="386"/>
      <c r="J21" s="386"/>
      <c r="K21" s="386"/>
      <c r="L21" s="387"/>
    </row>
    <row r="22" spans="1:12" s="384" customFormat="1" ht="12">
      <c r="A22" s="386"/>
      <c r="B22" s="386"/>
      <c r="C22" s="386"/>
      <c r="D22" s="386"/>
      <c r="E22" s="386"/>
      <c r="F22" s="386"/>
      <c r="G22" s="386"/>
      <c r="H22" s="386"/>
      <c r="I22" s="386"/>
      <c r="J22" s="386"/>
      <c r="K22" s="386"/>
      <c r="L22" s="387"/>
    </row>
    <row r="23" spans="1:12" s="384" customFormat="1" ht="11.25" customHeight="1">
      <c r="A23" s="386"/>
      <c r="B23" s="386"/>
      <c r="C23" s="386"/>
      <c r="D23" s="386"/>
      <c r="E23" s="386"/>
      <c r="F23" s="386"/>
      <c r="G23" s="386"/>
      <c r="H23" s="386"/>
      <c r="I23" s="386"/>
      <c r="J23" s="386"/>
      <c r="K23" s="386"/>
      <c r="L23" s="387"/>
    </row>
    <row r="24" spans="1:12" s="384" customFormat="1" ht="19.5" customHeight="1">
      <c r="A24" s="388"/>
      <c r="B24" s="386"/>
      <c r="C24" s="386"/>
      <c r="D24" s="386"/>
      <c r="E24" s="386"/>
      <c r="F24" s="386"/>
      <c r="G24" s="386"/>
      <c r="H24" s="386"/>
      <c r="I24" s="386"/>
      <c r="J24" s="386"/>
      <c r="K24" s="386"/>
      <c r="L24" s="387"/>
    </row>
    <row r="25" spans="1:12" s="384" customFormat="1" ht="19.5" customHeight="1">
      <c r="A25" s="388"/>
      <c r="B25" s="386"/>
      <c r="C25" s="386"/>
      <c r="D25" s="386"/>
      <c r="E25" s="386"/>
      <c r="F25" s="386"/>
      <c r="G25" s="386"/>
      <c r="H25" s="386"/>
      <c r="I25" s="386"/>
      <c r="J25" s="386"/>
      <c r="K25" s="386"/>
      <c r="L25" s="387"/>
    </row>
    <row r="26" spans="1:12" s="384" customFormat="1" ht="17.25" customHeight="1">
      <c r="A26" s="388"/>
      <c r="B26" s="386"/>
      <c r="C26" s="389" t="s">
        <v>90</v>
      </c>
      <c r="D26" s="388"/>
      <c r="E26" s="386"/>
      <c r="F26" s="386"/>
      <c r="G26" s="387"/>
      <c r="H26" s="386"/>
      <c r="I26" s="386"/>
      <c r="J26" s="386"/>
      <c r="K26" s="386"/>
      <c r="L26" s="387"/>
    </row>
    <row r="27" spans="1:12" s="384" customFormat="1" ht="3.75" customHeight="1">
      <c r="A27" s="390"/>
      <c r="B27" s="391"/>
      <c r="C27" s="391"/>
      <c r="D27" s="392"/>
      <c r="E27" s="391"/>
      <c r="F27" s="391"/>
      <c r="G27" s="391"/>
      <c r="H27" s="391"/>
      <c r="I27" s="391"/>
      <c r="J27" s="391"/>
      <c r="K27" s="391"/>
      <c r="L27" s="387"/>
    </row>
    <row r="28" spans="1:12" s="384" customFormat="1" ht="12">
      <c r="A28" s="389" t="s">
        <v>81</v>
      </c>
      <c r="B28" s="389"/>
      <c r="C28" s="393" t="s">
        <v>13</v>
      </c>
      <c r="D28" s="457" t="s">
        <v>18</v>
      </c>
      <c r="E28" s="457"/>
      <c r="F28" s="457" t="s">
        <v>156</v>
      </c>
      <c r="G28" s="457"/>
      <c r="H28" s="457" t="s">
        <v>12</v>
      </c>
      <c r="I28" s="457"/>
      <c r="J28" s="389"/>
      <c r="K28" s="393" t="s">
        <v>11</v>
      </c>
      <c r="L28" s="394"/>
    </row>
    <row r="29" spans="1:12" s="384" customFormat="1" ht="12">
      <c r="A29" s="389"/>
      <c r="B29" s="389"/>
      <c r="C29" s="395"/>
      <c r="D29" s="393"/>
      <c r="E29" s="393"/>
      <c r="F29" s="457" t="s">
        <v>133</v>
      </c>
      <c r="G29" s="457"/>
      <c r="H29" s="393"/>
      <c r="I29" s="393"/>
      <c r="J29" s="389"/>
      <c r="K29" s="395"/>
      <c r="L29" s="394"/>
    </row>
    <row r="30" spans="1:12" s="384" customFormat="1" ht="12">
      <c r="A30" s="396"/>
      <c r="B30" s="456" t="s">
        <v>91</v>
      </c>
      <c r="C30" s="456"/>
      <c r="D30" s="456" t="s">
        <v>91</v>
      </c>
      <c r="E30" s="456"/>
      <c r="F30" s="396"/>
      <c r="G30" s="390"/>
      <c r="H30" s="396"/>
      <c r="I30" s="396"/>
      <c r="J30" s="456" t="s">
        <v>92</v>
      </c>
      <c r="K30" s="456"/>
      <c r="L30" s="394"/>
    </row>
    <row r="31" spans="1:12" s="384" customFormat="1" ht="6" customHeight="1">
      <c r="A31" s="386"/>
      <c r="B31" s="386"/>
      <c r="C31" s="388"/>
      <c r="D31" s="386"/>
      <c r="E31" s="386"/>
      <c r="F31" s="386"/>
      <c r="G31" s="386"/>
      <c r="H31" s="386"/>
      <c r="I31" s="386"/>
      <c r="J31" s="386"/>
      <c r="K31" s="388"/>
      <c r="L31" s="394"/>
    </row>
    <row r="32" spans="1:12" s="384" customFormat="1" ht="12">
      <c r="A32" s="389" t="s">
        <v>93</v>
      </c>
      <c r="B32" s="386"/>
      <c r="C32" s="397">
        <v>7600</v>
      </c>
      <c r="D32" s="449" t="s">
        <v>98</v>
      </c>
      <c r="E32" s="449"/>
      <c r="F32" s="449" t="s">
        <v>98</v>
      </c>
      <c r="G32" s="449"/>
      <c r="H32" s="449" t="s">
        <v>136</v>
      </c>
      <c r="I32" s="449"/>
      <c r="J32" s="386"/>
      <c r="K32" s="388">
        <v>760</v>
      </c>
      <c r="L32" s="394"/>
    </row>
    <row r="33" spans="1:12" s="384" customFormat="1" ht="12">
      <c r="A33" s="389" t="s">
        <v>94</v>
      </c>
      <c r="B33" s="386"/>
      <c r="C33" s="397">
        <v>4900</v>
      </c>
      <c r="D33" s="449" t="s">
        <v>98</v>
      </c>
      <c r="E33" s="449"/>
      <c r="F33" s="449" t="s">
        <v>98</v>
      </c>
      <c r="G33" s="449"/>
      <c r="H33" s="449" t="s">
        <v>99</v>
      </c>
      <c r="I33" s="449"/>
      <c r="J33" s="386"/>
      <c r="K33" s="388">
        <v>490</v>
      </c>
      <c r="L33" s="394"/>
    </row>
    <row r="34" spans="1:12" s="384" customFormat="1" ht="12">
      <c r="A34" s="389" t="s">
        <v>95</v>
      </c>
      <c r="B34" s="386"/>
      <c r="C34" s="397">
        <v>175</v>
      </c>
      <c r="D34" s="449" t="s">
        <v>98</v>
      </c>
      <c r="E34" s="449"/>
      <c r="F34" s="449" t="s">
        <v>98</v>
      </c>
      <c r="G34" s="449"/>
      <c r="H34" s="449" t="s">
        <v>100</v>
      </c>
      <c r="I34" s="449"/>
      <c r="J34" s="386"/>
      <c r="K34" s="388">
        <v>35</v>
      </c>
      <c r="L34" s="394"/>
    </row>
    <row r="35" spans="1:12" s="384" customFormat="1" ht="12">
      <c r="A35" s="389" t="s">
        <v>96</v>
      </c>
      <c r="B35" s="386"/>
      <c r="C35" s="397">
        <v>8800</v>
      </c>
      <c r="D35" s="455">
        <v>150000</v>
      </c>
      <c r="E35" s="455"/>
      <c r="F35" s="455" t="s">
        <v>137</v>
      </c>
      <c r="G35" s="455"/>
      <c r="H35" s="449" t="s">
        <v>101</v>
      </c>
      <c r="I35" s="449"/>
      <c r="J35" s="386"/>
      <c r="K35" s="388">
        <v>880</v>
      </c>
      <c r="L35" s="394"/>
    </row>
    <row r="36" spans="1:12" s="384" customFormat="1" ht="12">
      <c r="A36" s="389" t="s">
        <v>97</v>
      </c>
      <c r="B36" s="386"/>
      <c r="C36" s="397">
        <v>8800</v>
      </c>
      <c r="D36" s="449" t="s">
        <v>103</v>
      </c>
      <c r="E36" s="449"/>
      <c r="F36" s="449" t="s">
        <v>98</v>
      </c>
      <c r="G36" s="449"/>
      <c r="H36" s="449" t="s">
        <v>102</v>
      </c>
      <c r="I36" s="449"/>
      <c r="J36" s="386"/>
      <c r="K36" s="398">
        <v>1500</v>
      </c>
      <c r="L36" s="394"/>
    </row>
    <row r="37" spans="1:12" s="384" customFormat="1" ht="3.75" customHeight="1">
      <c r="A37" s="391"/>
      <c r="B37" s="391"/>
      <c r="C37" s="391"/>
      <c r="D37" s="391"/>
      <c r="E37" s="391"/>
      <c r="F37" s="391"/>
      <c r="G37" s="391"/>
      <c r="H37" s="391"/>
      <c r="I37" s="391"/>
      <c r="J37" s="391"/>
      <c r="K37" s="391"/>
      <c r="L37" s="387"/>
    </row>
    <row r="38" spans="1:12" s="384" customFormat="1" ht="12">
      <c r="A38" s="386" t="s">
        <v>148</v>
      </c>
      <c r="B38" s="386"/>
      <c r="C38" s="386"/>
      <c r="D38" s="386"/>
      <c r="E38" s="386"/>
      <c r="F38" s="386"/>
      <c r="G38" s="386"/>
      <c r="H38" s="386"/>
      <c r="I38" s="386"/>
      <c r="J38" s="386"/>
      <c r="K38" s="386"/>
      <c r="L38" s="387"/>
    </row>
    <row r="39" spans="1:12" s="384" customFormat="1" ht="12">
      <c r="A39" s="386" t="s">
        <v>117</v>
      </c>
      <c r="B39" s="386"/>
      <c r="C39" s="386"/>
      <c r="D39" s="386"/>
      <c r="E39" s="386"/>
      <c r="F39" s="386"/>
      <c r="G39" s="386"/>
      <c r="H39" s="386"/>
      <c r="I39" s="386"/>
      <c r="J39" s="386"/>
      <c r="K39" s="386"/>
      <c r="L39" s="394"/>
    </row>
    <row r="40" ht="6.75" customHeight="1"/>
    <row r="41" spans="1:12" s="384" customFormat="1" ht="12">
      <c r="A41" s="384" t="s">
        <v>249</v>
      </c>
      <c r="L41" s="394"/>
    </row>
    <row r="42" spans="1:12" s="384" customFormat="1" ht="12">
      <c r="A42" s="384" t="s">
        <v>250</v>
      </c>
      <c r="L42" s="394"/>
    </row>
    <row r="43" spans="1:12" s="384" customFormat="1" ht="12">
      <c r="A43" s="426" t="s">
        <v>248</v>
      </c>
      <c r="L43" s="394"/>
    </row>
    <row r="44" spans="1:12" s="384" customFormat="1" ht="12">
      <c r="A44" s="384" t="s">
        <v>146</v>
      </c>
      <c r="L44" s="394"/>
    </row>
    <row r="45" spans="1:12" s="384" customFormat="1" ht="12">
      <c r="A45" s="384" t="s">
        <v>150</v>
      </c>
      <c r="L45" s="394"/>
    </row>
    <row r="46" spans="1:12" s="384" customFormat="1" ht="12">
      <c r="A46" s="384" t="s">
        <v>152</v>
      </c>
      <c r="L46" s="394"/>
    </row>
    <row r="47" spans="1:14" s="384" customFormat="1" ht="12.75">
      <c r="A47" s="384" t="s">
        <v>151</v>
      </c>
      <c r="D47" s="382"/>
      <c r="E47" s="382"/>
      <c r="F47" s="382"/>
      <c r="G47" s="382"/>
      <c r="H47" s="382"/>
      <c r="I47" s="382"/>
      <c r="J47" s="382"/>
      <c r="K47" s="382"/>
      <c r="L47" s="382"/>
      <c r="M47" s="382"/>
      <c r="N47" s="382"/>
    </row>
    <row r="48" ht="3.75" customHeight="1"/>
    <row r="49" spans="1:12" ht="12.75">
      <c r="A49" s="399" t="s">
        <v>184</v>
      </c>
      <c r="B49" s="399"/>
      <c r="C49" s="399"/>
      <c r="D49" s="399"/>
      <c r="E49" s="399"/>
      <c r="F49" s="399"/>
      <c r="G49" s="399"/>
      <c r="H49" s="386"/>
      <c r="I49" s="386"/>
      <c r="J49" s="386"/>
      <c r="K49" s="386"/>
      <c r="L49" s="400"/>
    </row>
    <row r="50" spans="1:14" ht="3" customHeight="1">
      <c r="A50" s="399"/>
      <c r="B50" s="399"/>
      <c r="C50" s="399"/>
      <c r="D50" s="399"/>
      <c r="E50" s="399"/>
      <c r="F50" s="399"/>
      <c r="G50" s="399"/>
      <c r="H50" s="386"/>
      <c r="I50" s="386"/>
      <c r="J50" s="386"/>
      <c r="K50" s="386"/>
      <c r="L50" s="400"/>
      <c r="M50" s="401"/>
      <c r="N50" s="401"/>
    </row>
    <row r="51" spans="1:14" ht="14.25">
      <c r="A51" s="402" t="s">
        <v>81</v>
      </c>
      <c r="B51" s="450" t="s">
        <v>185</v>
      </c>
      <c r="C51" s="451"/>
      <c r="D51" s="452" t="s">
        <v>186</v>
      </c>
      <c r="E51" s="452"/>
      <c r="F51" s="452"/>
      <c r="G51" s="452"/>
      <c r="H51" s="452"/>
      <c r="I51" s="452"/>
      <c r="J51" s="452"/>
      <c r="K51" s="452"/>
      <c r="L51" s="452"/>
      <c r="M51" s="403"/>
      <c r="N51" s="401"/>
    </row>
    <row r="52" spans="1:14" ht="12.75">
      <c r="A52" s="404"/>
      <c r="B52" s="404"/>
      <c r="C52" s="404"/>
      <c r="D52" s="405" t="s">
        <v>236</v>
      </c>
      <c r="E52" s="405"/>
      <c r="G52" s="405" t="s">
        <v>251</v>
      </c>
      <c r="I52" s="405" t="s">
        <v>254</v>
      </c>
      <c r="K52" s="405" t="s">
        <v>256</v>
      </c>
      <c r="M52" s="406"/>
      <c r="N52" s="401"/>
    </row>
    <row r="53" spans="1:14" ht="12.75">
      <c r="A53" s="385" t="s">
        <v>138</v>
      </c>
      <c r="B53" s="407" t="s">
        <v>237</v>
      </c>
      <c r="C53" s="407"/>
      <c r="D53" s="408" t="s">
        <v>226</v>
      </c>
      <c r="E53" s="385"/>
      <c r="G53" s="408" t="s">
        <v>226</v>
      </c>
      <c r="I53" s="408" t="s">
        <v>226</v>
      </c>
      <c r="K53" s="408" t="s">
        <v>226</v>
      </c>
      <c r="M53" s="258"/>
      <c r="N53" s="401"/>
    </row>
    <row r="54" spans="1:18" ht="12.75">
      <c r="A54" s="385" t="s">
        <v>113</v>
      </c>
      <c r="B54" s="407" t="s">
        <v>238</v>
      </c>
      <c r="C54" s="407"/>
      <c r="D54" s="409" t="s">
        <v>246</v>
      </c>
      <c r="G54" s="409" t="s">
        <v>252</v>
      </c>
      <c r="I54" s="409" t="s">
        <v>255</v>
      </c>
      <c r="K54" s="409" t="s">
        <v>235</v>
      </c>
      <c r="L54" s="410"/>
      <c r="M54" s="401"/>
      <c r="N54" s="401"/>
      <c r="O54" s="431"/>
      <c r="P54" s="431"/>
      <c r="Q54" s="431"/>
      <c r="R54" s="431"/>
    </row>
    <row r="55" spans="1:18" ht="12.75">
      <c r="A55" s="385" t="s">
        <v>139</v>
      </c>
      <c r="B55" s="407" t="s">
        <v>239</v>
      </c>
      <c r="C55" s="407"/>
      <c r="D55" s="411" t="s">
        <v>227</v>
      </c>
      <c r="E55" s="385"/>
      <c r="G55" s="411" t="s">
        <v>253</v>
      </c>
      <c r="I55" s="411" t="s">
        <v>227</v>
      </c>
      <c r="K55" s="385" t="s">
        <v>257</v>
      </c>
      <c r="M55" s="412"/>
      <c r="N55" s="401"/>
      <c r="O55" s="431"/>
      <c r="P55" s="431"/>
      <c r="Q55" s="431"/>
      <c r="R55" s="431"/>
    </row>
    <row r="56" spans="1:14" ht="12.75">
      <c r="A56" s="385" t="s">
        <v>140</v>
      </c>
      <c r="B56" s="407" t="s">
        <v>240</v>
      </c>
      <c r="C56" s="407"/>
      <c r="D56" s="453" t="s">
        <v>77</v>
      </c>
      <c r="E56" s="454"/>
      <c r="F56" s="453" t="s">
        <v>77</v>
      </c>
      <c r="G56" s="453"/>
      <c r="I56" s="413" t="s">
        <v>77</v>
      </c>
      <c r="J56" s="413"/>
      <c r="K56" s="413" t="s">
        <v>77</v>
      </c>
      <c r="M56" s="412"/>
      <c r="N56" s="401"/>
    </row>
    <row r="57" spans="1:14" ht="2.25" customHeight="1">
      <c r="A57" s="414"/>
      <c r="B57" s="415"/>
      <c r="C57" s="415"/>
      <c r="D57" s="415"/>
      <c r="E57" s="415"/>
      <c r="F57" s="415"/>
      <c r="G57" s="415"/>
      <c r="H57" s="391"/>
      <c r="I57" s="391"/>
      <c r="J57" s="391"/>
      <c r="K57" s="391"/>
      <c r="L57" s="416"/>
      <c r="M57" s="401"/>
      <c r="N57" s="401"/>
    </row>
    <row r="58" ht="12.75" customHeight="1">
      <c r="A58" s="384" t="s">
        <v>247</v>
      </c>
    </row>
    <row r="59" ht="12.75">
      <c r="A59" s="384" t="s">
        <v>264</v>
      </c>
    </row>
    <row r="61" ht="12.75" customHeight="1"/>
    <row r="62" ht="5.25" customHeight="1"/>
    <row r="71" ht="12.75">
      <c r="A71" s="255" t="s">
        <v>189</v>
      </c>
    </row>
  </sheetData>
  <sheetProtection/>
  <mergeCells count="26">
    <mergeCell ref="D28:E28"/>
    <mergeCell ref="F28:G28"/>
    <mergeCell ref="H28:I28"/>
    <mergeCell ref="F29:G29"/>
    <mergeCell ref="B30:C30"/>
    <mergeCell ref="D30:E30"/>
    <mergeCell ref="J30:K30"/>
    <mergeCell ref="D32:E32"/>
    <mergeCell ref="F32:G32"/>
    <mergeCell ref="H32:I32"/>
    <mergeCell ref="D33:E33"/>
    <mergeCell ref="F33:G33"/>
    <mergeCell ref="H33:I33"/>
    <mergeCell ref="D34:E34"/>
    <mergeCell ref="F34:G34"/>
    <mergeCell ref="H34:I34"/>
    <mergeCell ref="D35:E35"/>
    <mergeCell ref="F35:G35"/>
    <mergeCell ref="H35:I35"/>
    <mergeCell ref="D36:E36"/>
    <mergeCell ref="F36:G36"/>
    <mergeCell ref="H36:I36"/>
    <mergeCell ref="B51:C51"/>
    <mergeCell ref="D51:L51"/>
    <mergeCell ref="D56:E56"/>
    <mergeCell ref="F56:G56"/>
  </mergeCells>
  <hyperlinks>
    <hyperlink ref="A71" location="Contents!A1" display="Return to Contents Page"/>
  </hyperlinks>
  <printOptions/>
  <pageMargins left="0.7874015748031497" right="0.7874015748031497" top="0.7874015748031497" bottom="0.7874015748031497" header="0.5118110236220472" footer="0.5118110236220472"/>
  <pageSetup fitToHeight="1" fitToWidth="1" horizontalDpi="600" verticalDpi="600" orientation="portrait" paperSize="9" scale="96" r:id="rId2"/>
  <drawing r:id="rId1"/>
</worksheet>
</file>

<file path=xl/worksheets/sheet9.xml><?xml version="1.0" encoding="utf-8"?>
<worksheet xmlns="http://schemas.openxmlformats.org/spreadsheetml/2006/main" xmlns:r="http://schemas.openxmlformats.org/officeDocument/2006/relationships">
  <sheetPr codeName="Sheet12">
    <pageSetUpPr fitToPage="1"/>
  </sheetPr>
  <dimension ref="A1:B43"/>
  <sheetViews>
    <sheetView zoomScalePageLayoutView="0" workbookViewId="0" topLeftCell="A10">
      <selection activeCell="G41" sqref="G41"/>
    </sheetView>
  </sheetViews>
  <sheetFormatPr defaultColWidth="9.140625" defaultRowHeight="12.75"/>
  <cols>
    <col min="1" max="16384" width="9.140625" style="258" customWidth="1"/>
  </cols>
  <sheetData>
    <row r="1" ht="15.75">
      <c r="A1" s="257" t="s">
        <v>172</v>
      </c>
    </row>
    <row r="2" spans="1:2" ht="14.25">
      <c r="A2" s="259"/>
      <c r="B2" s="259"/>
    </row>
    <row r="3" spans="1:2" ht="14.25">
      <c r="A3" s="259"/>
      <c r="B3" s="259"/>
    </row>
    <row r="4" spans="1:2" ht="14.25">
      <c r="A4" s="259"/>
      <c r="B4" s="259"/>
    </row>
    <row r="5" ht="14.25">
      <c r="A5" s="259"/>
    </row>
    <row r="6" spans="1:2" ht="14.25">
      <c r="A6" s="259"/>
      <c r="B6" s="259"/>
    </row>
    <row r="7" ht="14.25">
      <c r="A7" s="259"/>
    </row>
    <row r="8" spans="1:2" ht="14.25">
      <c r="A8" s="259"/>
      <c r="B8" s="259"/>
    </row>
    <row r="9" ht="14.25">
      <c r="A9" s="259"/>
    </row>
    <row r="10" spans="1:2" ht="14.25">
      <c r="A10" s="259"/>
      <c r="B10" s="259"/>
    </row>
    <row r="11" ht="14.25">
      <c r="A11" s="259"/>
    </row>
    <row r="12" spans="1:2" ht="14.25">
      <c r="A12" s="259"/>
      <c r="B12" s="259"/>
    </row>
    <row r="13" ht="14.25">
      <c r="A13" s="259"/>
    </row>
    <row r="14" spans="1:2" ht="14.25">
      <c r="A14" s="259"/>
      <c r="B14" s="259"/>
    </row>
    <row r="43" ht="12.75">
      <c r="A43" s="358" t="s">
        <v>189</v>
      </c>
    </row>
  </sheetData>
  <sheetProtection/>
  <hyperlinks>
    <hyperlink ref="A43" location="Contents!A1" display="Return to Contents Page"/>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73"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Energy trends</dc:title>
  <dc:subject/>
  <dc:creator>Anis Ismail</dc:creator>
  <cp:keywords/>
  <dc:description/>
  <cp:lastModifiedBy>Pullan Reuben (Analysis)</cp:lastModifiedBy>
  <cp:lastPrinted>2017-06-23T11:02:29Z</cp:lastPrinted>
  <dcterms:created xsi:type="dcterms:W3CDTF">2000-02-09T13:47:19Z</dcterms:created>
  <dcterms:modified xsi:type="dcterms:W3CDTF">2017-06-23T13:52:17Z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