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ustomer Comms Requirements Briefs\2019\19-100 to 199\19-168 CS Livestock keeping templates - updates\Artwork Files\"/>
    </mc:Choice>
  </mc:AlternateContent>
  <workbookProtection workbookPassword="C281" lockStructure="1"/>
  <bookViews>
    <workbookView xWindow="600" yWindow="45" windowWidth="14235" windowHeight="7740"/>
  </bookViews>
  <sheets>
    <sheet name="Record" sheetId="1" r:id="rId1"/>
    <sheet name="Lists" sheetId="3" state="hidden" r:id="rId2"/>
  </sheets>
  <definedNames>
    <definedName name="LU_LUT">Lists!$B$3:$D$90</definedName>
    <definedName name="_xlnm.Print_Titles" localSheetId="0">Record!$2:$5</definedName>
    <definedName name="ST_YEAR">Lists!$G$2:$G$13</definedName>
    <definedName name="YEAR_LIST" localSheetId="1">Lists!$G$3:$O$13</definedName>
  </definedNames>
  <calcPr calcId="152511" calcOnSave="0"/>
</workbook>
</file>

<file path=xl/calcChain.xml><?xml version="1.0" encoding="utf-8"?>
<calcChain xmlns="http://schemas.openxmlformats.org/spreadsheetml/2006/main">
  <c r="V3" i="1" l="1"/>
  <c r="R60" i="1" s="1"/>
  <c r="V5" i="1"/>
  <c r="V4" i="1"/>
  <c r="T17" i="1"/>
  <c r="T18" i="1" s="1"/>
  <c r="S17" i="1"/>
  <c r="S18" i="1" s="1"/>
  <c r="R17" i="1"/>
  <c r="R19" i="1" s="1"/>
  <c r="Q17" i="1"/>
  <c r="Q19" i="1" s="1"/>
  <c r="Q139" i="1" s="1"/>
  <c r="P17" i="1"/>
  <c r="P19" i="1" s="1"/>
  <c r="P159" i="1" s="1"/>
  <c r="O17" i="1"/>
  <c r="O19" i="1" s="1"/>
  <c r="M17" i="1"/>
  <c r="M19" i="1" s="1"/>
  <c r="N17" i="1"/>
  <c r="N18" i="1" s="1"/>
  <c r="J156" i="1"/>
  <c r="J136" i="1"/>
  <c r="J116" i="1"/>
  <c r="J96" i="1"/>
  <c r="J76" i="1"/>
  <c r="J56" i="1"/>
  <c r="J36" i="1"/>
  <c r="J14" i="1"/>
  <c r="P61" i="1" l="1"/>
  <c r="N102" i="1"/>
  <c r="P104" i="1"/>
  <c r="P101" i="1"/>
  <c r="Q124" i="1"/>
  <c r="G6" i="1"/>
  <c r="R141" i="1"/>
  <c r="T141" i="1"/>
  <c r="N40" i="1"/>
  <c r="S120" i="1"/>
  <c r="N80" i="1"/>
  <c r="P41" i="1"/>
  <c r="Q41" i="1"/>
  <c r="R44" i="1"/>
  <c r="P85" i="1"/>
  <c r="T66" i="1"/>
  <c r="M25" i="1"/>
  <c r="N62" i="1"/>
  <c r="S125" i="1"/>
  <c r="R62" i="1"/>
  <c r="O43" i="1"/>
  <c r="M144" i="1"/>
  <c r="T160" i="1"/>
  <c r="S140" i="1"/>
  <c r="T22" i="1"/>
  <c r="N166" i="1"/>
  <c r="Q125" i="1"/>
  <c r="M85" i="1"/>
  <c r="O22" i="1"/>
  <c r="N165" i="1"/>
  <c r="S124" i="1"/>
  <c r="S83" i="1"/>
  <c r="M40" i="1"/>
  <c r="Q163" i="1"/>
  <c r="T122" i="1"/>
  <c r="M81" i="1"/>
  <c r="Q62" i="1"/>
  <c r="Q64" i="1"/>
  <c r="Q66" i="1"/>
  <c r="R81" i="1"/>
  <c r="R83" i="1"/>
  <c r="O61" i="1"/>
  <c r="O63" i="1"/>
  <c r="O65" i="1"/>
  <c r="P60" i="1"/>
  <c r="P82" i="1"/>
  <c r="P84" i="1"/>
  <c r="P86" i="1"/>
  <c r="Q101" i="1"/>
  <c r="Q103" i="1"/>
  <c r="Q105" i="1"/>
  <c r="R100" i="1"/>
  <c r="R122" i="1"/>
  <c r="R124" i="1"/>
  <c r="R126" i="1"/>
  <c r="S141" i="1"/>
  <c r="S143" i="1"/>
  <c r="S145" i="1"/>
  <c r="T140" i="1"/>
  <c r="T162" i="1"/>
  <c r="T164" i="1"/>
  <c r="T166" i="1"/>
  <c r="O41" i="1"/>
  <c r="P63" i="1"/>
  <c r="Q60" i="1"/>
  <c r="Q84" i="1"/>
  <c r="R80" i="1"/>
  <c r="O103" i="1"/>
  <c r="T105" i="1"/>
  <c r="S121" i="1"/>
  <c r="P124" i="1"/>
  <c r="N120" i="1"/>
  <c r="T142" i="1"/>
  <c r="Q145" i="1"/>
  <c r="O161" i="1"/>
  <c r="M164" i="1"/>
  <c r="R166" i="1"/>
  <c r="R41" i="1"/>
  <c r="R43" i="1"/>
  <c r="R45" i="1"/>
  <c r="S40" i="1"/>
  <c r="R22" i="1"/>
  <c r="R24" i="1"/>
  <c r="R26" i="1"/>
  <c r="S26" i="1"/>
  <c r="M24" i="1"/>
  <c r="P21" i="1"/>
  <c r="S45" i="1"/>
  <c r="M43" i="1"/>
  <c r="S160" i="1"/>
  <c r="N164" i="1"/>
  <c r="Q140" i="1"/>
  <c r="T143" i="1"/>
  <c r="P120" i="1"/>
  <c r="Q123" i="1"/>
  <c r="T106" i="1"/>
  <c r="P103" i="1"/>
  <c r="R86" i="1"/>
  <c r="M82" i="1"/>
  <c r="R63" i="1"/>
  <c r="Q26" i="1"/>
  <c r="T23" i="1"/>
  <c r="O21" i="1"/>
  <c r="Q45" i="1"/>
  <c r="T42" i="1"/>
  <c r="O164" i="1"/>
  <c r="Q21" i="1"/>
  <c r="Q120" i="1"/>
  <c r="O100" i="1"/>
  <c r="P40" i="1"/>
  <c r="Q162" i="1"/>
  <c r="M122" i="1"/>
  <c r="R66" i="1"/>
  <c r="Q46" i="1"/>
  <c r="R161" i="1"/>
  <c r="O121" i="1"/>
  <c r="N65" i="1"/>
  <c r="O45" i="1"/>
  <c r="R146" i="1"/>
  <c r="O106" i="1"/>
  <c r="M61" i="1"/>
  <c r="M63" i="1"/>
  <c r="M65" i="1"/>
  <c r="N60" i="1"/>
  <c r="N82" i="1"/>
  <c r="N84" i="1"/>
  <c r="S61" i="1"/>
  <c r="S63" i="1"/>
  <c r="S65" i="1"/>
  <c r="T60" i="1"/>
  <c r="T82" i="1"/>
  <c r="T84" i="1"/>
  <c r="T86" i="1"/>
  <c r="M102" i="1"/>
  <c r="M104" i="1"/>
  <c r="M106" i="1"/>
  <c r="N121" i="1"/>
  <c r="N123" i="1"/>
  <c r="N125" i="1"/>
  <c r="O120" i="1"/>
  <c r="O142" i="1"/>
  <c r="O144" i="1"/>
  <c r="O146" i="1"/>
  <c r="P161" i="1"/>
  <c r="P163" i="1"/>
  <c r="P165" i="1"/>
  <c r="Q160" i="1"/>
  <c r="N61" i="1"/>
  <c r="P64" i="1"/>
  <c r="Q81" i="1"/>
  <c r="Q85" i="1"/>
  <c r="O101" i="1"/>
  <c r="T103" i="1"/>
  <c r="R106" i="1"/>
  <c r="P122" i="1"/>
  <c r="M125" i="1"/>
  <c r="T120" i="1"/>
  <c r="Q143" i="1"/>
  <c r="N146" i="1"/>
  <c r="M162" i="1"/>
  <c r="R164" i="1"/>
  <c r="P160" i="1"/>
  <c r="N42" i="1"/>
  <c r="N44" i="1"/>
  <c r="N46" i="1"/>
  <c r="N21" i="1"/>
  <c r="N23" i="1"/>
  <c r="N25" i="1"/>
  <c r="O20" i="1"/>
  <c r="M26" i="1"/>
  <c r="P23" i="1"/>
  <c r="T40" i="1"/>
  <c r="M45" i="1"/>
  <c r="P42" i="1"/>
  <c r="S166" i="1"/>
  <c r="N163" i="1"/>
  <c r="Q146" i="1"/>
  <c r="M143" i="1"/>
  <c r="T26" i="1"/>
  <c r="T45" i="1"/>
  <c r="T41" i="1"/>
  <c r="S101" i="1"/>
  <c r="N41" i="1"/>
  <c r="T80" i="1"/>
  <c r="N160" i="1"/>
  <c r="M86" i="1"/>
  <c r="M64" i="1"/>
  <c r="N81" i="1"/>
  <c r="N85" i="1"/>
  <c r="S64" i="1"/>
  <c r="T81" i="1"/>
  <c r="T85" i="1"/>
  <c r="M103" i="1"/>
  <c r="N100" i="1"/>
  <c r="N124" i="1"/>
  <c r="O141" i="1"/>
  <c r="O145" i="1"/>
  <c r="P162" i="1"/>
  <c r="P166" i="1"/>
  <c r="P62" i="1"/>
  <c r="Q83" i="1"/>
  <c r="R102" i="1"/>
  <c r="M121" i="1"/>
  <c r="P126" i="1"/>
  <c r="T144" i="1"/>
  <c r="O163" i="1"/>
  <c r="M41" i="1"/>
  <c r="N45" i="1"/>
  <c r="N22" i="1"/>
  <c r="N26" i="1"/>
  <c r="S24" i="1"/>
  <c r="P46" i="1"/>
  <c r="M60" i="1"/>
  <c r="Q161" i="1"/>
  <c r="N141" i="1"/>
  <c r="S122" i="1"/>
  <c r="N105" i="1"/>
  <c r="S80" i="1"/>
  <c r="S60" i="1"/>
  <c r="M20" i="1"/>
  <c r="Q24" i="1"/>
  <c r="R40" i="1"/>
  <c r="O44" i="1"/>
  <c r="M100" i="1"/>
  <c r="S164" i="1"/>
  <c r="N161" i="1"/>
  <c r="Q144" i="1"/>
  <c r="M141" i="1"/>
  <c r="O124" i="1"/>
  <c r="S100" i="1"/>
  <c r="N104" i="1"/>
  <c r="P80" i="1"/>
  <c r="M83" i="1"/>
  <c r="R64" i="1"/>
  <c r="N20" i="1"/>
  <c r="P24" i="1"/>
  <c r="S21" i="1"/>
  <c r="M46" i="1"/>
  <c r="P43" i="1"/>
  <c r="M120" i="1"/>
  <c r="Q164" i="1"/>
  <c r="M161" i="1"/>
  <c r="P144" i="1"/>
  <c r="R120" i="1"/>
  <c r="M124" i="1"/>
  <c r="Q100" i="1"/>
  <c r="S103" i="1"/>
  <c r="O80" i="1"/>
  <c r="S82" i="1"/>
  <c r="N64" i="1"/>
  <c r="M145" i="1"/>
  <c r="Q61" i="1"/>
  <c r="R82" i="1"/>
  <c r="O62" i="1"/>
  <c r="P83" i="1"/>
  <c r="Q80" i="1"/>
  <c r="Q104" i="1"/>
  <c r="R125" i="1"/>
  <c r="S142" i="1"/>
  <c r="S146" i="1"/>
  <c r="M160" i="1"/>
  <c r="P65" i="1"/>
  <c r="N86" i="1"/>
  <c r="M123" i="1"/>
  <c r="Q141" i="1"/>
  <c r="T146" i="1"/>
  <c r="R42" i="1"/>
  <c r="R46" i="1"/>
  <c r="S20" i="1"/>
  <c r="S22" i="1"/>
  <c r="P44" i="1"/>
  <c r="R145" i="1"/>
  <c r="O126" i="1"/>
  <c r="O104" i="1"/>
  <c r="S85" i="1"/>
  <c r="P20" i="1"/>
  <c r="O23" i="1"/>
  <c r="T46" i="1"/>
  <c r="R160" i="1"/>
  <c r="S163" i="1"/>
  <c r="R143" i="1"/>
  <c r="T126" i="1"/>
  <c r="P123" i="1"/>
  <c r="N103" i="1"/>
  <c r="Q86" i="1"/>
  <c r="S81" i="1"/>
  <c r="P26" i="1"/>
  <c r="S23" i="1"/>
  <c r="P45" i="1"/>
  <c r="S42" i="1"/>
  <c r="O160" i="1"/>
  <c r="R163" i="1"/>
  <c r="N140" i="1"/>
  <c r="P143" i="1"/>
  <c r="S126" i="1"/>
  <c r="O123" i="1"/>
  <c r="T102" i="1"/>
  <c r="O86" i="1"/>
  <c r="O81" i="1"/>
  <c r="R103" i="1"/>
  <c r="O24" i="1"/>
  <c r="P142" i="1"/>
  <c r="T24" i="1"/>
  <c r="P141" i="1"/>
  <c r="Q23" i="1"/>
  <c r="M62" i="1"/>
  <c r="N83" i="1"/>
  <c r="S62" i="1"/>
  <c r="T83" i="1"/>
  <c r="M101" i="1"/>
  <c r="M105" i="1"/>
  <c r="N126" i="1"/>
  <c r="P140" i="1"/>
  <c r="P164" i="1"/>
  <c r="P66" i="1"/>
  <c r="S86" i="1"/>
  <c r="S123" i="1"/>
  <c r="N142" i="1"/>
  <c r="M166" i="1"/>
  <c r="N43" i="1"/>
  <c r="N24" i="1"/>
  <c r="Q20" i="1"/>
  <c r="S43" i="1"/>
  <c r="M165" i="1"/>
  <c r="P125" i="1"/>
  <c r="T100" i="1"/>
  <c r="S84" i="1"/>
  <c r="T64" i="1"/>
  <c r="Q22" i="1"/>
  <c r="O46" i="1"/>
  <c r="Q166" i="1"/>
  <c r="M163" i="1"/>
  <c r="R142" i="1"/>
  <c r="M126" i="1"/>
  <c r="S105" i="1"/>
  <c r="O102" i="1"/>
  <c r="R85" i="1"/>
  <c r="T61" i="1"/>
  <c r="S25" i="1"/>
  <c r="Q40" i="1"/>
  <c r="S44" i="1"/>
  <c r="M42" i="1"/>
  <c r="O166" i="1"/>
  <c r="S162" i="1"/>
  <c r="Q142" i="1"/>
  <c r="T125" i="1"/>
  <c r="O122" i="1"/>
  <c r="T123" i="1"/>
  <c r="T63" i="1"/>
  <c r="T145" i="1"/>
  <c r="R20" i="1"/>
  <c r="O26" i="1"/>
  <c r="N143" i="1"/>
  <c r="Q65" i="1"/>
  <c r="O66" i="1"/>
  <c r="R121" i="1"/>
  <c r="T163" i="1"/>
  <c r="R104" i="1"/>
  <c r="O165" i="1"/>
  <c r="R23" i="1"/>
  <c r="S165" i="1"/>
  <c r="T121" i="1"/>
  <c r="N66" i="1"/>
  <c r="Q43" i="1"/>
  <c r="O140" i="1"/>
  <c r="S106" i="1"/>
  <c r="N63" i="1"/>
  <c r="M21" i="1"/>
  <c r="P106" i="1"/>
  <c r="T62" i="1"/>
  <c r="Q25" i="1"/>
  <c r="Q126" i="1"/>
  <c r="M66" i="1"/>
  <c r="S66" i="1"/>
  <c r="N122" i="1"/>
  <c r="O143" i="1"/>
  <c r="M80" i="1"/>
  <c r="O105" i="1"/>
  <c r="R140" i="1"/>
  <c r="O40" i="1"/>
  <c r="M22" i="1"/>
  <c r="R144" i="1"/>
  <c r="P102" i="1"/>
  <c r="T25" i="1"/>
  <c r="O42" i="1"/>
  <c r="P146" i="1"/>
  <c r="Q122" i="1"/>
  <c r="O60" i="1"/>
  <c r="M23" i="1"/>
  <c r="M146" i="1"/>
  <c r="R105" i="1"/>
  <c r="S104" i="1"/>
  <c r="T20" i="1"/>
  <c r="T44" i="1"/>
  <c r="M142" i="1"/>
  <c r="P100" i="1"/>
  <c r="R123" i="1"/>
  <c r="Q63" i="1"/>
  <c r="R61" i="1"/>
  <c r="S161" i="1"/>
  <c r="Q121" i="1"/>
  <c r="T21" i="1"/>
  <c r="R101" i="1"/>
  <c r="O162" i="1"/>
  <c r="R25" i="1"/>
  <c r="R162" i="1"/>
  <c r="T101" i="1"/>
  <c r="T161" i="1"/>
  <c r="Q106" i="1"/>
  <c r="O64" i="1"/>
  <c r="S102" i="1"/>
  <c r="P105" i="1"/>
  <c r="M84" i="1"/>
  <c r="N145" i="1"/>
  <c r="M44" i="1"/>
  <c r="T104" i="1"/>
  <c r="P145" i="1"/>
  <c r="O83" i="1"/>
  <c r="P25" i="1"/>
  <c r="M140" i="1"/>
  <c r="T165" i="1"/>
  <c r="P81" i="1"/>
  <c r="T43" i="1"/>
  <c r="O82" i="1"/>
  <c r="O85" i="1"/>
  <c r="P121" i="1"/>
  <c r="S46" i="1"/>
  <c r="T65" i="1"/>
  <c r="N162" i="1"/>
  <c r="R65" i="1"/>
  <c r="N101" i="1"/>
  <c r="T124" i="1"/>
  <c r="Q165" i="1"/>
  <c r="P22" i="1"/>
  <c r="O84" i="1"/>
  <c r="O125" i="1"/>
  <c r="R165" i="1"/>
  <c r="O25" i="1"/>
  <c r="N106" i="1"/>
  <c r="S41" i="1"/>
  <c r="R21" i="1"/>
  <c r="N144" i="1"/>
  <c r="Q82" i="1"/>
  <c r="S144" i="1"/>
  <c r="Q102" i="1"/>
  <c r="R84" i="1"/>
  <c r="Q42" i="1"/>
  <c r="Q44" i="1"/>
  <c r="G19" i="1"/>
  <c r="G39" i="1" s="1"/>
  <c r="R18" i="1"/>
  <c r="T19" i="1"/>
  <c r="T119" i="1" s="1"/>
  <c r="N19" i="1"/>
  <c r="N159" i="1" s="1"/>
  <c r="R139" i="1"/>
  <c r="I19" i="1"/>
  <c r="I139" i="1" s="1"/>
  <c r="R159" i="1"/>
  <c r="R99" i="1"/>
  <c r="P18" i="1"/>
  <c r="M18" i="1"/>
  <c r="Q18" i="1"/>
  <c r="D19" i="1"/>
  <c r="D99" i="1" s="1"/>
  <c r="M159" i="1"/>
  <c r="M79" i="1"/>
  <c r="O159" i="1"/>
  <c r="O99" i="1"/>
  <c r="O39" i="1"/>
  <c r="P59" i="1"/>
  <c r="P79" i="1"/>
  <c r="P139" i="1"/>
  <c r="P99" i="1"/>
  <c r="P39" i="1"/>
  <c r="O18" i="1"/>
  <c r="R39" i="1"/>
  <c r="R59" i="1"/>
  <c r="S19" i="1"/>
  <c r="S139" i="1" s="1"/>
  <c r="Q59" i="1"/>
  <c r="Q79" i="1"/>
  <c r="Q119" i="1"/>
  <c r="Q39" i="1"/>
  <c r="Q99" i="1"/>
  <c r="H19" i="1"/>
  <c r="Q159" i="1"/>
  <c r="M99" i="1"/>
  <c r="M119" i="1"/>
  <c r="M59" i="1"/>
  <c r="M39" i="1"/>
  <c r="O79" i="1"/>
  <c r="O119" i="1"/>
  <c r="O59" i="1"/>
  <c r="F19" i="1"/>
  <c r="M139" i="1"/>
  <c r="O139" i="1"/>
  <c r="P119" i="1"/>
  <c r="R119" i="1"/>
  <c r="R79" i="1"/>
  <c r="T39" i="1" l="1"/>
  <c r="D59" i="1"/>
  <c r="G59" i="1"/>
  <c r="I159" i="1"/>
  <c r="G119" i="1"/>
  <c r="U22" i="1"/>
  <c r="V22" i="1" s="1"/>
  <c r="N139" i="1"/>
  <c r="I99" i="1"/>
  <c r="U84" i="1"/>
  <c r="V84" i="1" s="1"/>
  <c r="U24" i="1"/>
  <c r="V24" i="1" s="1"/>
  <c r="U41" i="1"/>
  <c r="V41" i="1" s="1"/>
  <c r="N79" i="1"/>
  <c r="G159" i="1"/>
  <c r="G79" i="1"/>
  <c r="G99" i="1"/>
  <c r="G139" i="1"/>
  <c r="U163" i="1"/>
  <c r="V163" i="1" s="1"/>
  <c r="U45" i="1"/>
  <c r="V45" i="1" s="1"/>
  <c r="U164" i="1"/>
  <c r="V164" i="1" s="1"/>
  <c r="U103" i="1"/>
  <c r="V103" i="1" s="1"/>
  <c r="U144" i="1"/>
  <c r="V144" i="1" s="1"/>
  <c r="U124" i="1"/>
  <c r="V124" i="1" s="1"/>
  <c r="U86" i="1"/>
  <c r="V86" i="1" s="1"/>
  <c r="I119" i="1"/>
  <c r="U142" i="1"/>
  <c r="V142" i="1" s="1"/>
  <c r="U122" i="1"/>
  <c r="V122" i="1" s="1"/>
  <c r="U63" i="1"/>
  <c r="V63" i="1" s="1"/>
  <c r="U66" i="1"/>
  <c r="V66" i="1" s="1"/>
  <c r="U83" i="1"/>
  <c r="V83" i="1" s="1"/>
  <c r="U160" i="1"/>
  <c r="V160" i="1" s="1"/>
  <c r="U145" i="1"/>
  <c r="V145" i="1" s="1"/>
  <c r="U121" i="1"/>
  <c r="V121" i="1" s="1"/>
  <c r="U125" i="1"/>
  <c r="V125" i="1" s="1"/>
  <c r="U65" i="1"/>
  <c r="V65" i="1" s="1"/>
  <c r="U166" i="1"/>
  <c r="V166" i="1" s="1"/>
  <c r="U105" i="1"/>
  <c r="V105" i="1" s="1"/>
  <c r="U82" i="1"/>
  <c r="V82" i="1" s="1"/>
  <c r="U161" i="1"/>
  <c r="V161" i="1" s="1"/>
  <c r="U42" i="1"/>
  <c r="V42" i="1" s="1"/>
  <c r="U126" i="1"/>
  <c r="V126" i="1" s="1"/>
  <c r="U46" i="1"/>
  <c r="V46" i="1" s="1"/>
  <c r="U101" i="1"/>
  <c r="V101" i="1" s="1"/>
  <c r="N59" i="1"/>
  <c r="U140" i="1"/>
  <c r="V140" i="1" s="1"/>
  <c r="U104" i="1"/>
  <c r="V104" i="1" s="1"/>
  <c r="U40" i="1"/>
  <c r="V40" i="1" s="1"/>
  <c r="U143" i="1"/>
  <c r="V143" i="1" s="1"/>
  <c r="U21" i="1"/>
  <c r="V21" i="1" s="1"/>
  <c r="U23" i="1"/>
  <c r="V23" i="1" s="1"/>
  <c r="U26" i="1"/>
  <c r="V26" i="1" s="1"/>
  <c r="U102" i="1"/>
  <c r="V102" i="1" s="1"/>
  <c r="U64" i="1"/>
  <c r="V64" i="1" s="1"/>
  <c r="U165" i="1"/>
  <c r="V165" i="1" s="1"/>
  <c r="U43" i="1"/>
  <c r="V43" i="1" s="1"/>
  <c r="U123" i="1"/>
  <c r="V123" i="1" s="1"/>
  <c r="U80" i="1"/>
  <c r="V80" i="1" s="1"/>
  <c r="U120" i="1"/>
  <c r="V120" i="1" s="1"/>
  <c r="U141" i="1"/>
  <c r="V141" i="1" s="1"/>
  <c r="U100" i="1"/>
  <c r="V100" i="1" s="1"/>
  <c r="U20" i="1"/>
  <c r="V20" i="1" s="1"/>
  <c r="U62" i="1"/>
  <c r="V62" i="1" s="1"/>
  <c r="U25" i="1"/>
  <c r="V25" i="1" s="1"/>
  <c r="U162" i="1"/>
  <c r="V162" i="1" s="1"/>
  <c r="U61" i="1"/>
  <c r="V61" i="1" s="1"/>
  <c r="U106" i="1"/>
  <c r="V106" i="1" s="1"/>
  <c r="U60" i="1"/>
  <c r="V60" i="1" s="1"/>
  <c r="U81" i="1"/>
  <c r="V81" i="1" s="1"/>
  <c r="U85" i="1"/>
  <c r="V85" i="1" s="1"/>
  <c r="U44" i="1"/>
  <c r="V44" i="1" s="1"/>
  <c r="D79" i="1"/>
  <c r="I79" i="1"/>
  <c r="U146" i="1"/>
  <c r="V146" i="1" s="1"/>
  <c r="S59" i="1"/>
  <c r="I39" i="1"/>
  <c r="D139" i="1"/>
  <c r="S119" i="1"/>
  <c r="S39" i="1"/>
  <c r="E19" i="1"/>
  <c r="N99" i="1"/>
  <c r="T59" i="1"/>
  <c r="K19" i="1"/>
  <c r="T79" i="1"/>
  <c r="N39" i="1"/>
  <c r="D39" i="1"/>
  <c r="T139" i="1"/>
  <c r="T159" i="1"/>
  <c r="T99" i="1"/>
  <c r="N119" i="1"/>
  <c r="D159" i="1"/>
  <c r="D119" i="1"/>
  <c r="I59" i="1"/>
  <c r="S99" i="1"/>
  <c r="S159" i="1"/>
  <c r="J19" i="1"/>
  <c r="S79" i="1"/>
  <c r="H119" i="1"/>
  <c r="H139" i="1"/>
  <c r="H59" i="1"/>
  <c r="H79" i="1"/>
  <c r="H159" i="1"/>
  <c r="H39" i="1"/>
  <c r="H99" i="1"/>
  <c r="F39" i="1"/>
  <c r="F139" i="1"/>
  <c r="F119" i="1"/>
  <c r="F159" i="1"/>
  <c r="F99" i="1"/>
  <c r="F59" i="1"/>
  <c r="F79" i="1"/>
  <c r="E99" i="1" l="1"/>
  <c r="E159" i="1"/>
  <c r="E139" i="1"/>
  <c r="E39" i="1"/>
  <c r="E59" i="1"/>
  <c r="E119" i="1"/>
  <c r="E79" i="1"/>
  <c r="K39" i="1"/>
  <c r="K139" i="1"/>
  <c r="K119" i="1"/>
  <c r="K159" i="1"/>
  <c r="K79" i="1"/>
  <c r="K59" i="1"/>
  <c r="K99" i="1"/>
  <c r="J139" i="1"/>
  <c r="J59" i="1"/>
  <c r="J159" i="1"/>
  <c r="J39" i="1"/>
  <c r="J79" i="1"/>
  <c r="J99" i="1"/>
  <c r="J119" i="1"/>
</calcChain>
</file>

<file path=xl/sharedStrings.xml><?xml version="1.0" encoding="utf-8"?>
<sst xmlns="http://schemas.openxmlformats.org/spreadsheetml/2006/main" count="234" uniqueCount="55">
  <si>
    <t>Date range</t>
  </si>
  <si>
    <t xml:space="preserve">Date on </t>
  </si>
  <si>
    <t xml:space="preserve">Date off </t>
  </si>
  <si>
    <t>Total LU</t>
  </si>
  <si>
    <t>Conversion factor</t>
  </si>
  <si>
    <t>Parcel name</t>
  </si>
  <si>
    <t>Area (ha)</t>
  </si>
  <si>
    <t xml:space="preserve">Land parcels managed together under the same option and prescription </t>
  </si>
  <si>
    <t>Total Area of option (ha):</t>
  </si>
  <si>
    <t>Agreement Holder name:</t>
  </si>
  <si>
    <t>Form completed by:</t>
  </si>
  <si>
    <t>Form completed date:</t>
  </si>
  <si>
    <t>Total LU/ Hectare</t>
  </si>
  <si>
    <t>(Select)</t>
  </si>
  <si>
    <t>Record for Calendar Year:</t>
  </si>
  <si>
    <t>Prescription:</t>
  </si>
  <si>
    <t>Table 1</t>
  </si>
  <si>
    <t>Option Code:</t>
  </si>
  <si>
    <t>Table 2</t>
  </si>
  <si>
    <t>Table 3</t>
  </si>
  <si>
    <t>Table 4</t>
  </si>
  <si>
    <t>Table 5</t>
  </si>
  <si>
    <t>Table 6</t>
  </si>
  <si>
    <t>Table 7</t>
  </si>
  <si>
    <t>Table 8</t>
  </si>
  <si>
    <t>Parcel number</t>
  </si>
  <si>
    <t>(Option for land parcels listed below)</t>
  </si>
  <si>
    <r>
      <t xml:space="preserve">Conversion to Livestock Units </t>
    </r>
    <r>
      <rPr>
        <sz val="11"/>
        <color indexed="8"/>
        <rFont val="Arial"/>
        <family val="2"/>
      </rPr>
      <t>(automatically calculated)</t>
    </r>
  </si>
  <si>
    <r>
      <t>Number of animals</t>
    </r>
    <r>
      <rPr>
        <sz val="11"/>
        <color indexed="8"/>
        <rFont val="Arial"/>
        <family val="2"/>
      </rPr>
      <t xml:space="preserve"> (Please enter data in the table below)</t>
    </r>
  </si>
  <si>
    <t>Agreement reference:</t>
  </si>
  <si>
    <t>Agreement start year:</t>
  </si>
  <si>
    <t>LU LUT</t>
  </si>
  <si>
    <t>Description</t>
  </si>
  <si>
    <t>LU</t>
  </si>
  <si>
    <t>Year LUT</t>
  </si>
  <si>
    <t>NOT USED</t>
  </si>
  <si>
    <t>Countryside Stewardship: Livestock Record - Parcel Level</t>
  </si>
  <si>
    <t>Cattle over 2 years (1.0)</t>
  </si>
  <si>
    <t>Cattle over 6 months to 2 years (0.6)</t>
  </si>
  <si>
    <t>Lowland ewe and lamb; ram (0.12)</t>
  </si>
  <si>
    <t>Hill ewe and lamb; hogg; teg (0.08)</t>
  </si>
  <si>
    <t>Ram and teg over 6 months (0.15)</t>
  </si>
  <si>
    <t>Horse (1.0)</t>
  </si>
  <si>
    <t>Pony / Donkey (0.8)</t>
  </si>
  <si>
    <t>Goat (0.12)</t>
  </si>
  <si>
    <t>Cattle over 2 years 1.0</t>
  </si>
  <si>
    <t>Cattle over 6 months to 2 years 0.6</t>
  </si>
  <si>
    <t>Ram; Lowland ewe and lamb 0.12</t>
  </si>
  <si>
    <t>Store Lamb; hogg; teg; Hill ewe and lamb 0.08</t>
  </si>
  <si>
    <t>Horse 1.0</t>
  </si>
  <si>
    <t>Pony / Donkey 0.8</t>
  </si>
  <si>
    <t>Goat 0.12</t>
  </si>
  <si>
    <t>Note: All data entry is to be done in the white cells.</t>
  </si>
  <si>
    <r>
      <rPr>
        <b/>
        <sz val="11"/>
        <color indexed="10"/>
        <rFont val="Arial"/>
        <family val="2"/>
      </rPr>
      <t>Agreement start year</t>
    </r>
    <r>
      <rPr>
        <sz val="11"/>
        <color indexed="10"/>
        <rFont val="Arial"/>
        <family val="2"/>
      </rPr>
      <t xml:space="preserve"> must be selected to set the livestock unit conversion rate and enable the calculations.</t>
    </r>
  </si>
  <si>
    <t>(Version 2 - Jul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</si>
</sst>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9"/>
      <color theme="1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color theme="1"/>
      <name val="Arial"/>
      <family val="2"/>
    </font>
    <font>
      <sz val="10"/>
      <color rgb="FF574123"/>
      <name val="Tahoma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sz val="60"/>
      <color theme="1"/>
      <name val="Arial"/>
      <family val="2"/>
    </font>
    <font>
      <sz val="12"/>
      <color theme="0" tint="-4.9989318521683403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54">
    <xf numFmtId="0" fontId="0" fillId="0" borderId="0" xfId="0"/>
    <xf numFmtId="0" fontId="0" fillId="2" borderId="0" xfId="0" applyFill="1" applyBorder="1" applyProtection="1"/>
    <xf numFmtId="0" fontId="0" fillId="0" borderId="0" xfId="0" applyProtection="1"/>
    <xf numFmtId="0" fontId="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 indent="1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0" fillId="2" borderId="2" xfId="0" applyFill="1" applyBorder="1" applyProtection="1"/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13" fillId="2" borderId="3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14" fontId="12" fillId="2" borderId="0" xfId="0" applyNumberFormat="1" applyFont="1" applyFill="1" applyBorder="1" applyAlignment="1" applyProtection="1">
      <alignment horizontal="center" vertical="top"/>
    </xf>
    <xf numFmtId="0" fontId="13" fillId="2" borderId="3" xfId="0" applyFont="1" applyFill="1" applyBorder="1" applyAlignment="1" applyProtection="1">
      <alignment horizontal="right" vertical="top"/>
    </xf>
    <xf numFmtId="0" fontId="13" fillId="2" borderId="0" xfId="0" applyFont="1" applyFill="1" applyBorder="1" applyAlignment="1" applyProtection="1">
      <alignment horizontal="right" vertical="top"/>
    </xf>
    <xf numFmtId="0" fontId="13" fillId="2" borderId="4" xfId="0" applyFont="1" applyFill="1" applyBorder="1" applyAlignment="1" applyProtection="1">
      <alignment vertical="top"/>
    </xf>
    <xf numFmtId="0" fontId="13" fillId="2" borderId="5" xfId="0" applyFont="1" applyFill="1" applyBorder="1" applyAlignment="1" applyProtection="1">
      <alignment vertical="top"/>
    </xf>
    <xf numFmtId="0" fontId="12" fillId="2" borderId="2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0" fillId="2" borderId="3" xfId="0" applyFill="1" applyBorder="1" applyProtection="1"/>
    <xf numFmtId="2" fontId="13" fillId="3" borderId="5" xfId="0" applyNumberFormat="1" applyFont="1" applyFill="1" applyBorder="1" applyAlignment="1" applyProtection="1">
      <alignment horizontal="center" vertical="top"/>
    </xf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14" fillId="2" borderId="0" xfId="0" applyFont="1" applyFill="1" applyBorder="1" applyProtection="1"/>
    <xf numFmtId="0" fontId="14" fillId="2" borderId="6" xfId="0" applyFont="1" applyFill="1" applyBorder="1" applyProtection="1"/>
    <xf numFmtId="0" fontId="12" fillId="4" borderId="7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8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left"/>
    </xf>
    <xf numFmtId="0" fontId="13" fillId="3" borderId="10" xfId="0" applyFont="1" applyFill="1" applyBorder="1" applyAlignment="1" applyProtection="1">
      <alignment horizontal="center"/>
    </xf>
    <xf numFmtId="0" fontId="13" fillId="5" borderId="5" xfId="0" applyFont="1" applyFill="1" applyBorder="1" applyAlignment="1" applyProtection="1">
      <alignment vertical="center"/>
    </xf>
    <xf numFmtId="0" fontId="16" fillId="6" borderId="10" xfId="0" applyFont="1" applyFill="1" applyBorder="1" applyAlignment="1" applyProtection="1">
      <alignment horizontal="center" vertical="top" wrapText="1"/>
    </xf>
    <xf numFmtId="2" fontId="17" fillId="6" borderId="5" xfId="0" applyNumberFormat="1" applyFont="1" applyFill="1" applyBorder="1" applyProtection="1"/>
    <xf numFmtId="2" fontId="12" fillId="6" borderId="5" xfId="0" applyNumberFormat="1" applyFont="1" applyFill="1" applyBorder="1" applyProtection="1"/>
    <xf numFmtId="0" fontId="12" fillId="4" borderId="11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left" vertical="top"/>
    </xf>
    <xf numFmtId="0" fontId="12" fillId="3" borderId="8" xfId="0" applyFont="1" applyFill="1" applyBorder="1" applyProtection="1"/>
    <xf numFmtId="0" fontId="12" fillId="3" borderId="9" xfId="0" applyFont="1" applyFill="1" applyBorder="1" applyProtection="1"/>
    <xf numFmtId="0" fontId="0" fillId="3" borderId="9" xfId="0" applyFill="1" applyBorder="1" applyProtection="1"/>
    <xf numFmtId="0" fontId="0" fillId="3" borderId="4" xfId="0" applyFill="1" applyBorder="1" applyProtection="1"/>
    <xf numFmtId="0" fontId="0" fillId="0" borderId="0" xfId="0" applyBorder="1" applyProtection="1"/>
    <xf numFmtId="2" fontId="13" fillId="3" borderId="11" xfId="0" applyNumberFormat="1" applyFont="1" applyFill="1" applyBorder="1" applyAlignment="1" applyProtection="1">
      <alignment horizontal="center" vertical="top"/>
    </xf>
    <xf numFmtId="0" fontId="12" fillId="4" borderId="2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/>
    </xf>
    <xf numFmtId="0" fontId="13" fillId="5" borderId="10" xfId="0" applyFont="1" applyFill="1" applyBorder="1" applyAlignment="1" applyProtection="1">
      <alignment vertical="center"/>
    </xf>
    <xf numFmtId="0" fontId="18" fillId="3" borderId="12" xfId="0" applyFont="1" applyFill="1" applyBorder="1" applyProtection="1"/>
    <xf numFmtId="0" fontId="12" fillId="3" borderId="13" xfId="0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12" fillId="4" borderId="13" xfId="0" applyFont="1" applyFill="1" applyBorder="1" applyAlignment="1" applyProtection="1">
      <alignment horizontal="center"/>
    </xf>
    <xf numFmtId="0" fontId="19" fillId="6" borderId="10" xfId="0" applyFont="1" applyFill="1" applyBorder="1" applyAlignment="1" applyProtection="1">
      <alignment horizontal="center" vertical="top" wrapText="1"/>
    </xf>
    <xf numFmtId="0" fontId="12" fillId="3" borderId="12" xfId="0" applyFont="1" applyFill="1" applyBorder="1" applyProtection="1"/>
    <xf numFmtId="0" fontId="0" fillId="3" borderId="13" xfId="0" applyFill="1" applyBorder="1" applyProtection="1"/>
    <xf numFmtId="0" fontId="0" fillId="3" borderId="6" xfId="0" applyFill="1" applyBorder="1" applyProtection="1"/>
    <xf numFmtId="0" fontId="13" fillId="2" borderId="5" xfId="0" applyFont="1" applyFill="1" applyBorder="1" applyAlignment="1" applyProtection="1">
      <alignment vertical="top"/>
    </xf>
    <xf numFmtId="0" fontId="20" fillId="0" borderId="0" xfId="0" quotePrefix="1" applyFont="1"/>
    <xf numFmtId="0" fontId="9" fillId="4" borderId="7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vertical="top"/>
    </xf>
    <xf numFmtId="0" fontId="21" fillId="7" borderId="8" xfId="0" applyFont="1" applyFill="1" applyBorder="1" applyAlignment="1" applyProtection="1">
      <alignment vertical="center"/>
    </xf>
    <xf numFmtId="0" fontId="0" fillId="7" borderId="9" xfId="0" applyFill="1" applyBorder="1" applyProtection="1"/>
    <xf numFmtId="0" fontId="13" fillId="4" borderId="5" xfId="0" applyFont="1" applyFill="1" applyBorder="1" applyAlignment="1" applyProtection="1">
      <alignment horizontal="center"/>
    </xf>
    <xf numFmtId="0" fontId="0" fillId="2" borderId="0" xfId="0" applyFill="1" applyProtection="1"/>
    <xf numFmtId="0" fontId="13" fillId="5" borderId="5" xfId="0" applyFont="1" applyFill="1" applyBorder="1" applyAlignment="1" applyProtection="1">
      <alignment horizontal="center" vertical="top"/>
    </xf>
    <xf numFmtId="0" fontId="13" fillId="6" borderId="8" xfId="0" applyFont="1" applyFill="1" applyBorder="1" applyAlignment="1" applyProtection="1">
      <alignment horizontal="center"/>
    </xf>
    <xf numFmtId="0" fontId="13" fillId="6" borderId="9" xfId="0" applyFont="1" applyFill="1" applyBorder="1" applyAlignment="1" applyProtection="1">
      <alignment horizontal="center"/>
    </xf>
    <xf numFmtId="0" fontId="13" fillId="6" borderId="4" xfId="0" applyFont="1" applyFill="1" applyBorder="1" applyAlignment="1" applyProtection="1">
      <alignment horizontal="center"/>
    </xf>
    <xf numFmtId="0" fontId="13" fillId="6" borderId="2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vertical="top" wrapText="1"/>
      <protection locked="0"/>
    </xf>
    <xf numFmtId="2" fontId="12" fillId="2" borderId="0" xfId="0" applyNumberFormat="1" applyFont="1" applyFill="1" applyBorder="1" applyAlignment="1" applyProtection="1">
      <alignment vertical="top" wrapText="1"/>
      <protection locked="0"/>
    </xf>
    <xf numFmtId="2" fontId="13" fillId="2" borderId="0" xfId="0" applyNumberFormat="1" applyFont="1" applyFill="1" applyBorder="1" applyAlignment="1" applyProtection="1">
      <alignment horizontal="center" vertical="top"/>
    </xf>
    <xf numFmtId="0" fontId="13" fillId="4" borderId="7" xfId="0" applyFont="1" applyFill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/>
    </xf>
    <xf numFmtId="0" fontId="13" fillId="6" borderId="14" xfId="0" applyFont="1" applyFill="1" applyBorder="1" applyAlignment="1" applyProtection="1">
      <alignment horizontal="center"/>
    </xf>
    <xf numFmtId="0" fontId="22" fillId="8" borderId="5" xfId="2" applyFont="1" applyFill="1" applyBorder="1"/>
    <xf numFmtId="0" fontId="0" fillId="0" borderId="0" xfId="0"/>
    <xf numFmtId="0" fontId="12" fillId="2" borderId="0" xfId="0" applyFont="1" applyFill="1" applyBorder="1" applyProtection="1"/>
    <xf numFmtId="0" fontId="12" fillId="4" borderId="7" xfId="0" applyFont="1" applyFill="1" applyBorder="1" applyAlignment="1" applyProtection="1">
      <alignment horizontal="center"/>
    </xf>
    <xf numFmtId="0" fontId="9" fillId="0" borderId="5" xfId="2" applyFill="1" applyBorder="1"/>
    <xf numFmtId="164" fontId="9" fillId="0" borderId="5" xfId="2" applyNumberFormat="1" applyBorder="1"/>
    <xf numFmtId="0" fontId="12" fillId="6" borderId="0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13" fillId="3" borderId="5" xfId="0" applyFont="1" applyFill="1" applyBorder="1" applyAlignment="1" applyProtection="1">
      <alignment horizontal="center"/>
    </xf>
    <xf numFmtId="0" fontId="19" fillId="9" borderId="10" xfId="0" applyFont="1" applyFill="1" applyBorder="1" applyAlignment="1" applyProtection="1">
      <alignment horizontal="center" vertical="top" wrapText="1"/>
    </xf>
    <xf numFmtId="0" fontId="19" fillId="9" borderId="5" xfId="0" applyFont="1" applyFill="1" applyBorder="1" applyAlignment="1" applyProtection="1">
      <alignment horizontal="center" vertical="top" wrapText="1"/>
    </xf>
    <xf numFmtId="0" fontId="22" fillId="0" borderId="0" xfId="2" applyFont="1" applyFill="1" applyBorder="1"/>
    <xf numFmtId="2" fontId="9" fillId="0" borderId="0" xfId="2" applyNumberFormat="1" applyBorder="1"/>
    <xf numFmtId="0" fontId="9" fillId="0" borderId="0" xfId="2" applyFill="1" applyBorder="1"/>
    <xf numFmtId="0" fontId="12" fillId="0" borderId="0" xfId="2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9" fillId="0" borderId="5" xfId="2" applyBorder="1"/>
    <xf numFmtId="2" fontId="9" fillId="0" borderId="5" xfId="2" applyNumberFormat="1" applyBorder="1"/>
    <xf numFmtId="0" fontId="9" fillId="0" borderId="5" xfId="2" applyBorder="1" applyAlignment="1">
      <alignment vertical="top" wrapText="1"/>
    </xf>
    <xf numFmtId="0" fontId="9" fillId="10" borderId="5" xfId="2" applyFill="1" applyBorder="1" applyAlignment="1">
      <alignment vertical="top" wrapText="1"/>
    </xf>
    <xf numFmtId="0" fontId="0" fillId="0" borderId="0" xfId="0" applyFont="1"/>
    <xf numFmtId="0" fontId="22" fillId="8" borderId="0" xfId="2" applyFont="1" applyFill="1" applyBorder="1"/>
    <xf numFmtId="164" fontId="9" fillId="0" borderId="0" xfId="2" applyNumberFormat="1" applyFill="1" applyBorder="1"/>
    <xf numFmtId="0" fontId="22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2" borderId="1" xfId="0" applyFont="1" applyFill="1" applyBorder="1" applyAlignment="1" applyProtection="1">
      <alignment horizontal="left" wrapText="1"/>
    </xf>
    <xf numFmtId="0" fontId="24" fillId="7" borderId="9" xfId="0" applyFont="1" applyFill="1" applyBorder="1" applyAlignment="1" applyProtection="1">
      <alignment horizontal="left" vertical="center"/>
    </xf>
    <xf numFmtId="0" fontId="9" fillId="7" borderId="4" xfId="0" applyFont="1" applyFill="1" applyBorder="1" applyAlignment="1" applyProtection="1">
      <alignment horizontal="right" vertical="center"/>
    </xf>
    <xf numFmtId="0" fontId="10" fillId="2" borderId="0" xfId="0" quotePrefix="1" applyFont="1" applyFill="1" applyBorder="1" applyAlignment="1" applyProtection="1">
      <alignment vertical="center"/>
    </xf>
    <xf numFmtId="2" fontId="17" fillId="6" borderId="5" xfId="0" applyNumberFormat="1" applyFont="1" applyFill="1" applyBorder="1" applyProtection="1"/>
    <xf numFmtId="0" fontId="25" fillId="0" borderId="0" xfId="0" applyFont="1" applyProtection="1"/>
    <xf numFmtId="2" fontId="17" fillId="6" borderId="5" xfId="0" quotePrefix="1" applyNumberFormat="1" applyFont="1" applyFill="1" applyBorder="1" applyProtection="1"/>
    <xf numFmtId="0" fontId="26" fillId="2" borderId="14" xfId="0" quotePrefix="1" applyFont="1" applyFill="1" applyBorder="1" applyProtection="1"/>
    <xf numFmtId="0" fontId="26" fillId="2" borderId="2" xfId="0" quotePrefix="1" applyFont="1" applyFill="1" applyBorder="1" applyProtection="1"/>
    <xf numFmtId="2" fontId="12" fillId="11" borderId="5" xfId="0" applyNumberFormat="1" applyFont="1" applyFill="1" applyBorder="1" applyAlignment="1" applyProtection="1">
      <alignment vertical="top" wrapText="1"/>
      <protection locked="0"/>
    </xf>
    <xf numFmtId="14" fontId="12" fillId="11" borderId="5" xfId="0" applyNumberFormat="1" applyFont="1" applyFill="1" applyBorder="1" applyProtection="1">
      <protection locked="0"/>
    </xf>
    <xf numFmtId="1" fontId="12" fillId="11" borderId="5" xfId="0" applyNumberFormat="1" applyFont="1" applyFill="1" applyBorder="1" applyProtection="1">
      <protection locked="0"/>
    </xf>
    <xf numFmtId="2" fontId="12" fillId="11" borderId="11" xfId="0" applyNumberFormat="1" applyFont="1" applyFill="1" applyBorder="1" applyAlignment="1" applyProtection="1">
      <alignment vertical="top" wrapText="1"/>
      <protection locked="0"/>
    </xf>
    <xf numFmtId="0" fontId="12" fillId="11" borderId="5" xfId="0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 applyProtection="1">
      <alignment vertical="top"/>
    </xf>
    <xf numFmtId="0" fontId="11" fillId="2" borderId="3" xfId="0" applyFont="1" applyFill="1" applyBorder="1" applyAlignment="1" applyProtection="1">
      <alignment horizontal="left" vertical="center" wrapText="1" indent="1"/>
    </xf>
    <xf numFmtId="0" fontId="11" fillId="2" borderId="0" xfId="0" applyFont="1" applyFill="1" applyBorder="1" applyAlignment="1" applyProtection="1">
      <alignment horizontal="left" vertical="center" wrapText="1" indent="1"/>
    </xf>
    <xf numFmtId="0" fontId="13" fillId="6" borderId="8" xfId="0" applyFont="1" applyFill="1" applyBorder="1" applyAlignment="1" applyProtection="1">
      <alignment horizontal="center"/>
    </xf>
    <xf numFmtId="0" fontId="13" fillId="6" borderId="9" xfId="0" applyFont="1" applyFill="1" applyBorder="1" applyAlignment="1" applyProtection="1">
      <alignment horizontal="center"/>
    </xf>
    <xf numFmtId="0" fontId="13" fillId="6" borderId="4" xfId="0" applyFont="1" applyFill="1" applyBorder="1" applyAlignment="1" applyProtection="1">
      <alignment horizontal="center"/>
    </xf>
    <xf numFmtId="0" fontId="12" fillId="11" borderId="8" xfId="0" applyFont="1" applyFill="1" applyBorder="1" applyAlignment="1" applyProtection="1">
      <alignment vertical="top"/>
      <protection locked="0"/>
    </xf>
    <xf numFmtId="0" fontId="12" fillId="11" borderId="9" xfId="0" applyFont="1" applyFill="1" applyBorder="1" applyAlignment="1" applyProtection="1">
      <alignment vertical="top"/>
      <protection locked="0"/>
    </xf>
    <xf numFmtId="0" fontId="12" fillId="11" borderId="4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horizontal="right" vertical="top"/>
    </xf>
    <xf numFmtId="0" fontId="13" fillId="2" borderId="15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right" vertical="top" indent="1"/>
    </xf>
    <xf numFmtId="0" fontId="13" fillId="2" borderId="14" xfId="0" applyFont="1" applyFill="1" applyBorder="1" applyAlignment="1" applyProtection="1">
      <alignment horizontal="right" vertical="top" indent="1"/>
    </xf>
    <xf numFmtId="0" fontId="13" fillId="2" borderId="3" xfId="0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 vertical="top" wrapText="1"/>
    </xf>
    <xf numFmtId="0" fontId="13" fillId="5" borderId="5" xfId="0" applyFont="1" applyFill="1" applyBorder="1" applyAlignment="1" applyProtection="1">
      <alignment horizontal="center" vertical="top"/>
    </xf>
    <xf numFmtId="0" fontId="0" fillId="11" borderId="5" xfId="0" applyFill="1" applyBorder="1" applyAlignment="1" applyProtection="1">
      <alignment horizontal="left" vertical="center"/>
      <protection locked="0"/>
    </xf>
    <xf numFmtId="0" fontId="13" fillId="11" borderId="5" xfId="0" applyFont="1" applyFill="1" applyBorder="1" applyAlignment="1" applyProtection="1">
      <alignment horizontal="center" vertical="center"/>
      <protection locked="0"/>
    </xf>
    <xf numFmtId="0" fontId="12" fillId="11" borderId="5" xfId="0" applyFont="1" applyFill="1" applyBorder="1" applyAlignment="1" applyProtection="1">
      <alignment vertical="center"/>
      <protection locked="0"/>
    </xf>
    <xf numFmtId="1" fontId="13" fillId="11" borderId="5" xfId="0" applyNumberFormat="1" applyFont="1" applyFill="1" applyBorder="1" applyAlignment="1" applyProtection="1">
      <alignment horizontal="center" vertical="center"/>
      <protection locked="0"/>
    </xf>
    <xf numFmtId="0" fontId="12" fillId="11" borderId="16" xfId="0" applyFont="1" applyFill="1" applyBorder="1" applyAlignment="1" applyProtection="1">
      <alignment horizontal="left" vertical="top" wrapText="1"/>
      <protection locked="0"/>
    </xf>
    <xf numFmtId="0" fontId="12" fillId="11" borderId="17" xfId="0" applyFont="1" applyFill="1" applyBorder="1" applyAlignment="1" applyProtection="1">
      <alignment horizontal="left" vertical="top" wrapText="1"/>
      <protection locked="0"/>
    </xf>
    <xf numFmtId="0" fontId="12" fillId="11" borderId="18" xfId="0" applyFont="1" applyFill="1" applyBorder="1" applyAlignment="1" applyProtection="1">
      <alignment horizontal="left" vertical="top" wrapText="1"/>
      <protection locked="0"/>
    </xf>
    <xf numFmtId="0" fontId="12" fillId="11" borderId="19" xfId="0" applyFont="1" applyFill="1" applyBorder="1" applyAlignment="1" applyProtection="1">
      <alignment horizontal="left" vertical="top" wrapText="1"/>
      <protection locked="0"/>
    </xf>
    <xf numFmtId="0" fontId="12" fillId="11" borderId="0" xfId="0" applyFont="1" applyFill="1" applyBorder="1" applyAlignment="1" applyProtection="1">
      <alignment horizontal="left" vertical="top" wrapText="1"/>
      <protection locked="0"/>
    </xf>
    <xf numFmtId="0" fontId="12" fillId="11" borderId="20" xfId="0" applyFont="1" applyFill="1" applyBorder="1" applyAlignment="1" applyProtection="1">
      <alignment horizontal="left" vertical="top" wrapText="1"/>
      <protection locked="0"/>
    </xf>
    <xf numFmtId="0" fontId="12" fillId="11" borderId="21" xfId="0" applyFont="1" applyFill="1" applyBorder="1" applyAlignment="1" applyProtection="1">
      <alignment horizontal="left" vertical="top" wrapText="1"/>
      <protection locked="0"/>
    </xf>
    <xf numFmtId="0" fontId="12" fillId="11" borderId="22" xfId="0" applyFont="1" applyFill="1" applyBorder="1" applyAlignment="1" applyProtection="1">
      <alignment horizontal="left" vertical="top" wrapText="1"/>
      <protection locked="0"/>
    </xf>
    <xf numFmtId="0" fontId="12" fillId="11" borderId="23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right" vertical="top" indent="1"/>
    </xf>
    <xf numFmtId="0" fontId="13" fillId="2" borderId="2" xfId="0" applyFont="1" applyFill="1" applyBorder="1" applyAlignment="1" applyProtection="1">
      <alignment horizontal="right" vertical="top" indent="1"/>
    </xf>
    <xf numFmtId="14" fontId="0" fillId="11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35718</xdr:rowOff>
    </xdr:from>
    <xdr:to>
      <xdr:col>5</xdr:col>
      <xdr:colOff>452438</xdr:colOff>
      <xdr:row>0</xdr:row>
      <xdr:rowOff>985721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35718"/>
          <a:ext cx="3452812" cy="950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X168"/>
  <sheetViews>
    <sheetView showGridLine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D3" sqref="D3:F3"/>
    </sheetView>
  </sheetViews>
  <sheetFormatPr defaultColWidth="0" defaultRowHeight="15" zeroHeight="1" x14ac:dyDescent="0.2"/>
  <cols>
    <col min="1" max="1" width="1.77734375" style="2" customWidth="1"/>
    <col min="2" max="3" width="10.77734375" style="2" customWidth="1"/>
    <col min="4" max="6" width="6.77734375" style="2" customWidth="1"/>
    <col min="7" max="7" width="9" style="2" customWidth="1"/>
    <col min="8" max="9" width="6.77734375" style="2" customWidth="1"/>
    <col min="10" max="10" width="7.77734375" style="2" bestFit="1" customWidth="1"/>
    <col min="11" max="11" width="6.77734375" style="2" customWidth="1"/>
    <col min="12" max="12" width="2" style="2" customWidth="1"/>
    <col min="13" max="20" width="6.77734375" style="2" customWidth="1"/>
    <col min="21" max="21" width="6.88671875" style="2" customWidth="1"/>
    <col min="22" max="22" width="8.88671875" style="2" customWidth="1"/>
    <col min="23" max="23" width="1.77734375" style="2" customWidth="1"/>
    <col min="24" max="16384" width="0" style="2" hidden="1"/>
  </cols>
  <sheetData>
    <row r="1" spans="2:24" ht="78" customHeight="1" x14ac:dyDescent="0.2"/>
    <row r="2" spans="2:24" ht="26.25" customHeight="1" x14ac:dyDescent="0.2">
      <c r="B2" s="60" t="s">
        <v>36</v>
      </c>
      <c r="C2" s="61"/>
      <c r="D2" s="61"/>
      <c r="E2" s="61"/>
      <c r="F2" s="61"/>
      <c r="G2" s="61"/>
      <c r="H2" s="61"/>
      <c r="I2" s="61"/>
      <c r="J2" s="61"/>
      <c r="K2" s="102" t="s">
        <v>52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103" t="s">
        <v>54</v>
      </c>
    </row>
    <row r="3" spans="2:24" ht="24" customHeight="1" x14ac:dyDescent="0.2">
      <c r="B3" s="125" t="s">
        <v>14</v>
      </c>
      <c r="C3" s="126"/>
      <c r="D3" s="135" t="s">
        <v>13</v>
      </c>
      <c r="E3" s="135"/>
      <c r="F3" s="135"/>
      <c r="G3" s="63"/>
      <c r="H3" s="101"/>
      <c r="I3" s="101"/>
      <c r="J3" s="101"/>
      <c r="K3" s="101"/>
      <c r="L3" s="101"/>
      <c r="M3" s="4"/>
      <c r="N3" s="3"/>
      <c r="O3" s="3"/>
      <c r="P3" s="5" t="s">
        <v>9</v>
      </c>
      <c r="Q3" s="134"/>
      <c r="R3" s="134"/>
      <c r="S3" s="134"/>
      <c r="T3" s="134"/>
      <c r="U3" s="134"/>
      <c r="V3" s="108">
        <f>IF(D5="(Select)",1,2)</f>
        <v>1</v>
      </c>
    </row>
    <row r="4" spans="2:24" ht="22.5" customHeight="1" x14ac:dyDescent="0.2">
      <c r="B4" s="127" t="s">
        <v>29</v>
      </c>
      <c r="C4" s="128"/>
      <c r="D4" s="136"/>
      <c r="E4" s="136"/>
      <c r="F4" s="136"/>
      <c r="G4" s="116" t="s">
        <v>53</v>
      </c>
      <c r="H4" s="117"/>
      <c r="I4" s="117"/>
      <c r="J4" s="117"/>
      <c r="K4" s="117"/>
      <c r="L4" s="117"/>
      <c r="M4" s="117"/>
      <c r="N4" s="6"/>
      <c r="O4" s="6"/>
      <c r="P4" s="7" t="s">
        <v>10</v>
      </c>
      <c r="Q4" s="134"/>
      <c r="R4" s="134"/>
      <c r="S4" s="134"/>
      <c r="T4" s="134"/>
      <c r="U4" s="134"/>
      <c r="V4" s="109">
        <f>IF(D5="(Select)",1,2)</f>
        <v>1</v>
      </c>
    </row>
    <row r="5" spans="2:24" ht="21.75" customHeight="1" x14ac:dyDescent="0.2">
      <c r="B5" s="127" t="s">
        <v>30</v>
      </c>
      <c r="C5" s="128"/>
      <c r="D5" s="137" t="s">
        <v>13</v>
      </c>
      <c r="E5" s="137"/>
      <c r="F5" s="137"/>
      <c r="G5" s="116"/>
      <c r="H5" s="117"/>
      <c r="I5" s="117"/>
      <c r="J5" s="117"/>
      <c r="K5" s="117"/>
      <c r="L5" s="117"/>
      <c r="M5" s="117"/>
      <c r="N5" s="6"/>
      <c r="O5" s="6"/>
      <c r="P5" s="7" t="s">
        <v>11</v>
      </c>
      <c r="Q5" s="149"/>
      <c r="R5" s="134"/>
      <c r="S5" s="134"/>
      <c r="T5" s="134"/>
      <c r="U5" s="134"/>
      <c r="V5" s="109">
        <f>IF(SUM(D20:K26)&gt;0,1,2)</f>
        <v>2</v>
      </c>
    </row>
    <row r="6" spans="2:24" ht="15.75" x14ac:dyDescent="0.2">
      <c r="B6" s="11"/>
      <c r="C6" s="12"/>
      <c r="D6" s="13"/>
      <c r="E6" s="13"/>
      <c r="F6" s="13"/>
      <c r="G6" s="104" t="str">
        <f>IF(AND(V4=1,V5=1),"Please select Agreement Start to enable calculations","")</f>
        <v/>
      </c>
      <c r="H6" s="9"/>
      <c r="I6" s="9"/>
      <c r="J6" s="9"/>
      <c r="K6" s="9"/>
      <c r="L6" s="10"/>
      <c r="M6" s="10"/>
      <c r="N6" s="10"/>
      <c r="O6" s="10"/>
      <c r="P6" s="1"/>
      <c r="Q6" s="1"/>
      <c r="R6" s="1"/>
      <c r="S6" s="1"/>
      <c r="T6" s="1"/>
      <c r="U6" s="1"/>
      <c r="V6" s="8"/>
    </row>
    <row r="7" spans="2:24" ht="15.75" thickBot="1" x14ac:dyDescent="0.25">
      <c r="B7" s="38" t="s">
        <v>16</v>
      </c>
      <c r="C7" s="15" t="s">
        <v>17</v>
      </c>
      <c r="D7" s="121"/>
      <c r="E7" s="122"/>
      <c r="F7" s="123"/>
      <c r="G7" s="9" t="s">
        <v>26</v>
      </c>
      <c r="H7" s="9"/>
      <c r="I7" s="9"/>
      <c r="J7" s="9"/>
      <c r="K7" s="9"/>
      <c r="L7" s="10"/>
      <c r="M7" s="124"/>
      <c r="N7" s="124"/>
      <c r="O7" s="10"/>
      <c r="P7" s="10"/>
      <c r="Q7" s="10"/>
      <c r="R7" s="10"/>
      <c r="S7" s="10"/>
      <c r="T7" s="10"/>
      <c r="U7" s="10"/>
      <c r="V7" s="8"/>
    </row>
    <row r="8" spans="2:24" ht="15.75" thickTop="1" x14ac:dyDescent="0.2">
      <c r="B8" s="14"/>
      <c r="C8" s="15"/>
      <c r="D8" s="56" t="s">
        <v>25</v>
      </c>
      <c r="E8" s="56"/>
      <c r="F8" s="115" t="s">
        <v>5</v>
      </c>
      <c r="G8" s="115"/>
      <c r="H8" s="115"/>
      <c r="I8" s="115"/>
      <c r="J8" s="56" t="s">
        <v>6</v>
      </c>
      <c r="K8" s="12"/>
      <c r="L8" s="10"/>
      <c r="M8" s="124" t="s">
        <v>15</v>
      </c>
      <c r="N8" s="124"/>
      <c r="O8" s="138"/>
      <c r="P8" s="139"/>
      <c r="Q8" s="139"/>
      <c r="R8" s="139"/>
      <c r="S8" s="139"/>
      <c r="T8" s="139"/>
      <c r="U8" s="140"/>
      <c r="V8" s="8"/>
    </row>
    <row r="9" spans="2:24" x14ac:dyDescent="0.2">
      <c r="B9" s="131" t="s">
        <v>7</v>
      </c>
      <c r="C9" s="132"/>
      <c r="D9" s="114"/>
      <c r="E9" s="114"/>
      <c r="F9" s="114"/>
      <c r="G9" s="114"/>
      <c r="H9" s="114"/>
      <c r="I9" s="114"/>
      <c r="J9" s="110"/>
      <c r="K9" s="69"/>
      <c r="L9" s="19"/>
      <c r="M9" s="1"/>
      <c r="N9" s="1"/>
      <c r="O9" s="141"/>
      <c r="P9" s="142"/>
      <c r="Q9" s="142"/>
      <c r="R9" s="142"/>
      <c r="S9" s="142"/>
      <c r="T9" s="142"/>
      <c r="U9" s="143"/>
      <c r="V9" s="18"/>
    </row>
    <row r="10" spans="2:24" x14ac:dyDescent="0.2">
      <c r="B10" s="131"/>
      <c r="C10" s="132"/>
      <c r="D10" s="114"/>
      <c r="E10" s="114"/>
      <c r="F10" s="114"/>
      <c r="G10" s="114"/>
      <c r="H10" s="114"/>
      <c r="I10" s="114"/>
      <c r="J10" s="110"/>
      <c r="K10" s="70"/>
      <c r="L10" s="19"/>
      <c r="M10" s="19"/>
      <c r="N10" s="19"/>
      <c r="O10" s="141"/>
      <c r="P10" s="142"/>
      <c r="Q10" s="142"/>
      <c r="R10" s="142"/>
      <c r="S10" s="142"/>
      <c r="T10" s="142"/>
      <c r="U10" s="143"/>
      <c r="V10" s="18"/>
      <c r="X10" s="43"/>
    </row>
    <row r="11" spans="2:24" x14ac:dyDescent="0.2">
      <c r="B11" s="131"/>
      <c r="C11" s="132"/>
      <c r="D11" s="114"/>
      <c r="E11" s="114"/>
      <c r="F11" s="114"/>
      <c r="G11" s="114"/>
      <c r="H11" s="114"/>
      <c r="I11" s="114"/>
      <c r="J11" s="110"/>
      <c r="K11" s="70"/>
      <c r="L11" s="19"/>
      <c r="M11" s="19"/>
      <c r="N11" s="19"/>
      <c r="O11" s="141"/>
      <c r="P11" s="142"/>
      <c r="Q11" s="142"/>
      <c r="R11" s="142"/>
      <c r="S11" s="142"/>
      <c r="T11" s="142"/>
      <c r="U11" s="143"/>
      <c r="V11" s="18"/>
    </row>
    <row r="12" spans="2:24" x14ac:dyDescent="0.2">
      <c r="B12" s="131"/>
      <c r="C12" s="132"/>
      <c r="D12" s="114"/>
      <c r="E12" s="114"/>
      <c r="F12" s="114"/>
      <c r="G12" s="114"/>
      <c r="H12" s="114"/>
      <c r="I12" s="114"/>
      <c r="J12" s="110"/>
      <c r="K12" s="70"/>
      <c r="L12" s="19"/>
      <c r="M12" s="19"/>
      <c r="N12" s="19"/>
      <c r="O12" s="141"/>
      <c r="P12" s="142"/>
      <c r="Q12" s="142"/>
      <c r="R12" s="142"/>
      <c r="S12" s="142"/>
      <c r="T12" s="142"/>
      <c r="U12" s="143"/>
      <c r="V12" s="18"/>
    </row>
    <row r="13" spans="2:24" x14ac:dyDescent="0.2">
      <c r="B13" s="131"/>
      <c r="C13" s="132"/>
      <c r="D13" s="114"/>
      <c r="E13" s="114"/>
      <c r="F13" s="114"/>
      <c r="G13" s="114"/>
      <c r="H13" s="114"/>
      <c r="I13" s="114"/>
      <c r="J13" s="110"/>
      <c r="K13" s="70"/>
      <c r="L13" s="19"/>
      <c r="M13" s="19"/>
      <c r="N13" s="19"/>
      <c r="O13" s="141"/>
      <c r="P13" s="142"/>
      <c r="Q13" s="142"/>
      <c r="R13" s="142"/>
      <c r="S13" s="142"/>
      <c r="T13" s="142"/>
      <c r="U13" s="143"/>
      <c r="V13" s="18"/>
    </row>
    <row r="14" spans="2:24" ht="15.75" thickBot="1" x14ac:dyDescent="0.25">
      <c r="B14" s="20"/>
      <c r="C14" s="1"/>
      <c r="D14" s="1"/>
      <c r="E14" s="1"/>
      <c r="F14" s="1"/>
      <c r="G14" s="129" t="s">
        <v>8</v>
      </c>
      <c r="H14" s="129"/>
      <c r="I14" s="130"/>
      <c r="J14" s="21" t="str">
        <f>IF(SUM(J9:J13)&gt;0,SUM(J9:J13),"")</f>
        <v/>
      </c>
      <c r="K14" s="71"/>
      <c r="L14" s="10"/>
      <c r="M14" s="10"/>
      <c r="N14" s="10"/>
      <c r="O14" s="144"/>
      <c r="P14" s="145"/>
      <c r="Q14" s="145"/>
      <c r="R14" s="145"/>
      <c r="S14" s="145"/>
      <c r="T14" s="145"/>
      <c r="U14" s="146"/>
      <c r="V14" s="8"/>
    </row>
    <row r="15" spans="2:24" ht="16.5" thickTop="1" x14ac:dyDescent="0.25">
      <c r="B15" s="22"/>
      <c r="C15" s="23"/>
      <c r="D15" s="10"/>
      <c r="E15" s="10"/>
      <c r="F15" s="10"/>
      <c r="G15" s="10"/>
      <c r="H15" s="10"/>
      <c r="I15" s="10"/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24"/>
      <c r="V15" s="25"/>
    </row>
    <row r="16" spans="2:24" ht="15.75" customHeight="1" x14ac:dyDescent="0.25">
      <c r="B16" s="133" t="s">
        <v>0</v>
      </c>
      <c r="C16" s="133"/>
      <c r="D16" s="118" t="s">
        <v>28</v>
      </c>
      <c r="E16" s="119"/>
      <c r="F16" s="119"/>
      <c r="G16" s="119"/>
      <c r="H16" s="119"/>
      <c r="I16" s="119"/>
      <c r="J16" s="119"/>
      <c r="K16" s="120"/>
      <c r="L16" s="62"/>
      <c r="M16" s="118" t="s">
        <v>27</v>
      </c>
      <c r="N16" s="119"/>
      <c r="O16" s="119"/>
      <c r="P16" s="119"/>
      <c r="Q16" s="119"/>
      <c r="R16" s="119"/>
      <c r="S16" s="119"/>
      <c r="T16" s="119"/>
      <c r="U16" s="119"/>
      <c r="V16" s="120"/>
    </row>
    <row r="17" spans="2:24" ht="15.75" hidden="1" customHeight="1" x14ac:dyDescent="0.25">
      <c r="B17" s="64"/>
      <c r="C17" s="64"/>
      <c r="D17" s="65"/>
      <c r="E17" s="66"/>
      <c r="F17" s="66"/>
      <c r="G17" s="66"/>
      <c r="H17" s="66"/>
      <c r="I17" s="66"/>
      <c r="J17" s="67"/>
      <c r="K17" s="68"/>
      <c r="L17" s="72"/>
      <c r="M17" s="81" t="e">
        <f>VLOOKUP($D$5,Lists!YEAR_LIST,2,FALSE)</f>
        <v>#N/A</v>
      </c>
      <c r="N17" s="81" t="e">
        <f>VLOOKUP($D$5,Lists!YEAR_LIST,3,FALSE)</f>
        <v>#N/A</v>
      </c>
      <c r="O17" s="81" t="e">
        <f>VLOOKUP($D$5,Lists!YEAR_LIST,4,FALSE)</f>
        <v>#N/A</v>
      </c>
      <c r="P17" s="81" t="e">
        <f>VLOOKUP($D$5,Lists!YEAR_LIST,5,FALSE)</f>
        <v>#N/A</v>
      </c>
      <c r="Q17" s="81" t="e">
        <f>VLOOKUP($D$5,Lists!YEAR_LIST,6,FALSE)</f>
        <v>#N/A</v>
      </c>
      <c r="R17" s="81" t="e">
        <f>VLOOKUP($D$5,Lists!YEAR_LIST,7,FALSE)</f>
        <v>#N/A</v>
      </c>
      <c r="S17" s="81" t="e">
        <f>VLOOKUP($D$5,Lists!YEAR_LIST,8,FALSE)</f>
        <v>#N/A</v>
      </c>
      <c r="T17" s="81" t="e">
        <f>VLOOKUP($D$5,Lists!YEAR_LIST,9,FALSE)</f>
        <v>#N/A</v>
      </c>
      <c r="U17" s="73"/>
      <c r="V17" s="74"/>
    </row>
    <row r="18" spans="2:24" ht="15.75" hidden="1" customHeight="1" x14ac:dyDescent="0.25">
      <c r="B18" s="27"/>
      <c r="C18" s="27"/>
      <c r="D18" s="28"/>
      <c r="E18" s="29"/>
      <c r="F18" s="29"/>
      <c r="G18" s="29"/>
      <c r="H18" s="29"/>
      <c r="I18" s="29"/>
      <c r="J18" s="30"/>
      <c r="K18" s="84"/>
      <c r="L18" s="26"/>
      <c r="M18" s="83" t="str">
        <f t="shared" ref="M18:T18" si="0">IF(ISNA(VLOOKUP(M$17,LU_LUT,3,FALSE)),"",VLOOKUP(M$17,LU_LUT,3,FALSE))</f>
        <v/>
      </c>
      <c r="N18" s="83" t="str">
        <f t="shared" si="0"/>
        <v/>
      </c>
      <c r="O18" s="83" t="str">
        <f t="shared" si="0"/>
        <v/>
      </c>
      <c r="P18" s="83" t="str">
        <f t="shared" si="0"/>
        <v/>
      </c>
      <c r="Q18" s="83" t="str">
        <f t="shared" si="0"/>
        <v/>
      </c>
      <c r="R18" s="83" t="str">
        <f t="shared" si="0"/>
        <v/>
      </c>
      <c r="S18" s="83" t="str">
        <f t="shared" si="0"/>
        <v/>
      </c>
      <c r="T18" s="83" t="str">
        <f t="shared" si="0"/>
        <v/>
      </c>
      <c r="U18" s="31" t="s">
        <v>4</v>
      </c>
      <c r="V18" s="32"/>
    </row>
    <row r="19" spans="2:24" ht="73.5" customHeight="1" x14ac:dyDescent="0.95">
      <c r="B19" s="47" t="s">
        <v>1</v>
      </c>
      <c r="C19" s="47" t="s">
        <v>2</v>
      </c>
      <c r="D19" s="85" t="str">
        <f>M19</f>
        <v/>
      </c>
      <c r="E19" s="85" t="str">
        <f t="shared" ref="E19:K19" si="1">N19</f>
        <v/>
      </c>
      <c r="F19" s="85" t="str">
        <f t="shared" si="1"/>
        <v/>
      </c>
      <c r="G19" s="85" t="str">
        <f t="shared" si="1"/>
        <v/>
      </c>
      <c r="H19" s="85" t="str">
        <f t="shared" si="1"/>
        <v/>
      </c>
      <c r="I19" s="85" t="str">
        <f t="shared" si="1"/>
        <v/>
      </c>
      <c r="J19" s="85" t="str">
        <f t="shared" si="1"/>
        <v/>
      </c>
      <c r="K19" s="86" t="str">
        <f t="shared" si="1"/>
        <v/>
      </c>
      <c r="L19" s="58"/>
      <c r="M19" s="82" t="str">
        <f t="shared" ref="M19:T19" si="2">IF(ISNA(VLOOKUP(M$17,LU_LUT,2,FALSE)),"",VLOOKUP(M$17,LU_LUT,2,FALSE))</f>
        <v/>
      </c>
      <c r="N19" s="82" t="str">
        <f t="shared" si="2"/>
        <v/>
      </c>
      <c r="O19" s="82" t="str">
        <f t="shared" si="2"/>
        <v/>
      </c>
      <c r="P19" s="82" t="str">
        <f t="shared" si="2"/>
        <v/>
      </c>
      <c r="Q19" s="82" t="str">
        <f t="shared" si="2"/>
        <v/>
      </c>
      <c r="R19" s="82" t="str">
        <f t="shared" si="2"/>
        <v/>
      </c>
      <c r="S19" s="82" t="str">
        <f t="shared" si="2"/>
        <v/>
      </c>
      <c r="T19" s="82" t="str">
        <f t="shared" si="2"/>
        <v/>
      </c>
      <c r="U19" s="34" t="s">
        <v>3</v>
      </c>
      <c r="V19" s="34" t="s">
        <v>12</v>
      </c>
      <c r="W19" s="106"/>
    </row>
    <row r="20" spans="2:24" ht="15.75" customHeight="1" x14ac:dyDescent="0.2">
      <c r="B20" s="111"/>
      <c r="C20" s="111"/>
      <c r="D20" s="112"/>
      <c r="E20" s="112"/>
      <c r="F20" s="112"/>
      <c r="G20" s="112"/>
      <c r="H20" s="112"/>
      <c r="I20" s="112"/>
      <c r="J20" s="112"/>
      <c r="K20" s="112"/>
      <c r="L20" s="45"/>
      <c r="M20" s="107" t="str">
        <f>IF(AND(D20&gt;0,$V$3=2),D20*M$18,"")</f>
        <v/>
      </c>
      <c r="N20" s="35" t="str">
        <f t="shared" ref="N20:T20" si="3">IF(AND(E20&gt;0,$V$3=2),E20*N$18,"")</f>
        <v/>
      </c>
      <c r="O20" s="35" t="str">
        <f t="shared" si="3"/>
        <v/>
      </c>
      <c r="P20" s="35" t="str">
        <f t="shared" si="3"/>
        <v/>
      </c>
      <c r="Q20" s="35" t="str">
        <f t="shared" si="3"/>
        <v/>
      </c>
      <c r="R20" s="35" t="str">
        <f t="shared" si="3"/>
        <v/>
      </c>
      <c r="S20" s="35" t="str">
        <f t="shared" si="3"/>
        <v/>
      </c>
      <c r="T20" s="35" t="str">
        <f t="shared" si="3"/>
        <v/>
      </c>
      <c r="U20" s="36" t="str">
        <f>IF(SUM(M20:T20)&gt;0,SUM(M20:T20),"")</f>
        <v/>
      </c>
      <c r="V20" s="36" t="str">
        <f t="shared" ref="V20:V26" si="4">IF(ISERROR($U20/$J$14),"",($U20/$J$14))</f>
        <v/>
      </c>
      <c r="X20" s="57"/>
    </row>
    <row r="21" spans="2:24" x14ac:dyDescent="0.2">
      <c r="B21" s="111"/>
      <c r="C21" s="111"/>
      <c r="D21" s="112"/>
      <c r="E21" s="112"/>
      <c r="F21" s="112"/>
      <c r="G21" s="112"/>
      <c r="H21" s="112"/>
      <c r="I21" s="112"/>
      <c r="J21" s="112"/>
      <c r="K21" s="112"/>
      <c r="L21" s="45"/>
      <c r="M21" s="107" t="str">
        <f t="shared" ref="M21:M26" si="5">IF(AND(D21&gt;0,$V$3=2),D21*M$18,"")</f>
        <v/>
      </c>
      <c r="N21" s="105" t="str">
        <f t="shared" ref="N21:N26" si="6">IF(AND(E21&gt;0,$V$3=2),E21*N$18,"")</f>
        <v/>
      </c>
      <c r="O21" s="105" t="str">
        <f t="shared" ref="O21:O26" si="7">IF(AND(F21&gt;0,$V$3=2),F21*O$18,"")</f>
        <v/>
      </c>
      <c r="P21" s="105" t="str">
        <f t="shared" ref="P21:P26" si="8">IF(AND(G21&gt;0,$V$3=2),G21*P$18,"")</f>
        <v/>
      </c>
      <c r="Q21" s="105" t="str">
        <f t="shared" ref="Q21:Q26" si="9">IF(AND(H21&gt;0,$V$3=2),H21*Q$18,"")</f>
        <v/>
      </c>
      <c r="R21" s="105" t="str">
        <f t="shared" ref="R21:R26" si="10">IF(AND(I21&gt;0,$V$3=2),I21*R$18,"")</f>
        <v/>
      </c>
      <c r="S21" s="105" t="str">
        <f t="shared" ref="S21:S26" si="11">IF(AND(J21&gt;0,$V$3=2),J21*S$18,"")</f>
        <v/>
      </c>
      <c r="T21" s="105" t="str">
        <f t="shared" ref="T21:T26" si="12">IF(AND(K21&gt;0,$V$3=2),K21*T$18,"")</f>
        <v/>
      </c>
      <c r="U21" s="36" t="str">
        <f t="shared" ref="U21:U26" si="13">IF(SUM(M21:T21)&gt;0,SUM(M21:T21),"")</f>
        <v/>
      </c>
      <c r="V21" s="36" t="str">
        <f t="shared" si="4"/>
        <v/>
      </c>
    </row>
    <row r="22" spans="2:24" x14ac:dyDescent="0.2">
      <c r="B22" s="111"/>
      <c r="C22" s="111"/>
      <c r="D22" s="112"/>
      <c r="E22" s="112"/>
      <c r="F22" s="112"/>
      <c r="G22" s="112"/>
      <c r="H22" s="112"/>
      <c r="I22" s="112"/>
      <c r="J22" s="112"/>
      <c r="K22" s="112"/>
      <c r="L22" s="45"/>
      <c r="M22" s="107" t="str">
        <f t="shared" si="5"/>
        <v/>
      </c>
      <c r="N22" s="105" t="str">
        <f t="shared" si="6"/>
        <v/>
      </c>
      <c r="O22" s="105" t="str">
        <f t="shared" si="7"/>
        <v/>
      </c>
      <c r="P22" s="105" t="str">
        <f t="shared" si="8"/>
        <v/>
      </c>
      <c r="Q22" s="105" t="str">
        <f t="shared" si="9"/>
        <v/>
      </c>
      <c r="R22" s="105" t="str">
        <f t="shared" si="10"/>
        <v/>
      </c>
      <c r="S22" s="105" t="str">
        <f t="shared" si="11"/>
        <v/>
      </c>
      <c r="T22" s="105" t="str">
        <f t="shared" si="12"/>
        <v/>
      </c>
      <c r="U22" s="36" t="str">
        <f t="shared" si="13"/>
        <v/>
      </c>
      <c r="V22" s="36" t="str">
        <f t="shared" si="4"/>
        <v/>
      </c>
    </row>
    <row r="23" spans="2:24" x14ac:dyDescent="0.2">
      <c r="B23" s="111"/>
      <c r="C23" s="111"/>
      <c r="D23" s="112"/>
      <c r="E23" s="112"/>
      <c r="F23" s="112"/>
      <c r="G23" s="112"/>
      <c r="H23" s="112"/>
      <c r="I23" s="112"/>
      <c r="J23" s="112"/>
      <c r="K23" s="112"/>
      <c r="L23" s="45"/>
      <c r="M23" s="107" t="str">
        <f t="shared" si="5"/>
        <v/>
      </c>
      <c r="N23" s="105" t="str">
        <f t="shared" si="6"/>
        <v/>
      </c>
      <c r="O23" s="105" t="str">
        <f t="shared" si="7"/>
        <v/>
      </c>
      <c r="P23" s="105" t="str">
        <f t="shared" si="8"/>
        <v/>
      </c>
      <c r="Q23" s="105" t="str">
        <f t="shared" si="9"/>
        <v/>
      </c>
      <c r="R23" s="105" t="str">
        <f t="shared" si="10"/>
        <v/>
      </c>
      <c r="S23" s="105" t="str">
        <f t="shared" si="11"/>
        <v/>
      </c>
      <c r="T23" s="105" t="str">
        <f t="shared" si="12"/>
        <v/>
      </c>
      <c r="U23" s="36" t="str">
        <f t="shared" si="13"/>
        <v/>
      </c>
      <c r="V23" s="36" t="str">
        <f t="shared" si="4"/>
        <v/>
      </c>
    </row>
    <row r="24" spans="2:24" x14ac:dyDescent="0.2">
      <c r="B24" s="111"/>
      <c r="C24" s="111"/>
      <c r="D24" s="112"/>
      <c r="E24" s="112"/>
      <c r="F24" s="112"/>
      <c r="G24" s="112"/>
      <c r="H24" s="112"/>
      <c r="I24" s="112"/>
      <c r="J24" s="112"/>
      <c r="K24" s="112"/>
      <c r="L24" s="45"/>
      <c r="M24" s="107" t="str">
        <f t="shared" si="5"/>
        <v/>
      </c>
      <c r="N24" s="105" t="str">
        <f t="shared" si="6"/>
        <v/>
      </c>
      <c r="O24" s="105" t="str">
        <f t="shared" si="7"/>
        <v/>
      </c>
      <c r="P24" s="105" t="str">
        <f t="shared" si="8"/>
        <v/>
      </c>
      <c r="Q24" s="105" t="str">
        <f t="shared" si="9"/>
        <v/>
      </c>
      <c r="R24" s="105" t="str">
        <f t="shared" si="10"/>
        <v/>
      </c>
      <c r="S24" s="105" t="str">
        <f t="shared" si="11"/>
        <v/>
      </c>
      <c r="T24" s="105" t="str">
        <f t="shared" si="12"/>
        <v/>
      </c>
      <c r="U24" s="36" t="str">
        <f t="shared" si="13"/>
        <v/>
      </c>
      <c r="V24" s="36" t="str">
        <f t="shared" si="4"/>
        <v/>
      </c>
    </row>
    <row r="25" spans="2:24" x14ac:dyDescent="0.2">
      <c r="B25" s="111"/>
      <c r="C25" s="111"/>
      <c r="D25" s="112"/>
      <c r="E25" s="112"/>
      <c r="F25" s="112"/>
      <c r="G25" s="112"/>
      <c r="H25" s="112"/>
      <c r="I25" s="112"/>
      <c r="J25" s="112"/>
      <c r="K25" s="112"/>
      <c r="L25" s="45"/>
      <c r="M25" s="107" t="str">
        <f t="shared" si="5"/>
        <v/>
      </c>
      <c r="N25" s="105" t="str">
        <f t="shared" si="6"/>
        <v/>
      </c>
      <c r="O25" s="105" t="str">
        <f t="shared" si="7"/>
        <v/>
      </c>
      <c r="P25" s="105" t="str">
        <f t="shared" si="8"/>
        <v/>
      </c>
      <c r="Q25" s="105" t="str">
        <f t="shared" si="9"/>
        <v/>
      </c>
      <c r="R25" s="105" t="str">
        <f t="shared" si="10"/>
        <v/>
      </c>
      <c r="S25" s="105" t="str">
        <f t="shared" si="11"/>
        <v/>
      </c>
      <c r="T25" s="105" t="str">
        <f t="shared" si="12"/>
        <v/>
      </c>
      <c r="U25" s="36" t="str">
        <f t="shared" si="13"/>
        <v/>
      </c>
      <c r="V25" s="36" t="str">
        <f t="shared" si="4"/>
        <v/>
      </c>
    </row>
    <row r="26" spans="2:24" x14ac:dyDescent="0.2">
      <c r="B26" s="111"/>
      <c r="C26" s="111"/>
      <c r="D26" s="112"/>
      <c r="E26" s="112"/>
      <c r="F26" s="112"/>
      <c r="G26" s="112"/>
      <c r="H26" s="112"/>
      <c r="I26" s="112"/>
      <c r="J26" s="112"/>
      <c r="K26" s="112"/>
      <c r="L26" s="46"/>
      <c r="M26" s="107" t="str">
        <f t="shared" si="5"/>
        <v/>
      </c>
      <c r="N26" s="105" t="str">
        <f t="shared" si="6"/>
        <v/>
      </c>
      <c r="O26" s="105" t="str">
        <f t="shared" si="7"/>
        <v/>
      </c>
      <c r="P26" s="105" t="str">
        <f t="shared" si="8"/>
        <v/>
      </c>
      <c r="Q26" s="105" t="str">
        <f t="shared" si="9"/>
        <v/>
      </c>
      <c r="R26" s="105" t="str">
        <f t="shared" si="10"/>
        <v/>
      </c>
      <c r="S26" s="105" t="str">
        <f t="shared" si="11"/>
        <v/>
      </c>
      <c r="T26" s="105" t="str">
        <f t="shared" si="12"/>
        <v/>
      </c>
      <c r="U26" s="36" t="str">
        <f t="shared" si="13"/>
        <v/>
      </c>
      <c r="V26" s="36" t="str">
        <f t="shared" si="4"/>
        <v/>
      </c>
    </row>
    <row r="27" spans="2:24" ht="15.75" x14ac:dyDescent="0.25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2"/>
    </row>
    <row r="28" spans="2:24" x14ac:dyDescent="0.2">
      <c r="B28" s="11"/>
      <c r="C28" s="12"/>
      <c r="D28" s="13"/>
      <c r="E28" s="13"/>
      <c r="F28" s="13"/>
      <c r="G28" s="9"/>
      <c r="H28" s="9"/>
      <c r="I28" s="9"/>
      <c r="J28" s="9"/>
      <c r="K28" s="9"/>
      <c r="L28" s="10"/>
      <c r="M28" s="10"/>
      <c r="N28" s="10"/>
      <c r="O28" s="10"/>
      <c r="P28" s="1"/>
      <c r="Q28" s="1"/>
      <c r="R28" s="1"/>
      <c r="S28" s="1"/>
      <c r="T28" s="1"/>
      <c r="U28" s="1"/>
      <c r="V28" s="8"/>
    </row>
    <row r="29" spans="2:24" ht="15.75" thickBot="1" x14ac:dyDescent="0.25">
      <c r="B29" s="38" t="s">
        <v>18</v>
      </c>
      <c r="C29" s="15" t="s">
        <v>17</v>
      </c>
      <c r="D29" s="121"/>
      <c r="E29" s="122"/>
      <c r="F29" s="123"/>
      <c r="G29" s="9" t="s">
        <v>26</v>
      </c>
      <c r="H29" s="9"/>
      <c r="I29" s="9"/>
      <c r="J29" s="9"/>
      <c r="K29" s="9"/>
      <c r="L29" s="10"/>
      <c r="M29" s="124"/>
      <c r="N29" s="124"/>
      <c r="O29" s="10"/>
      <c r="P29" s="10"/>
      <c r="Q29" s="10"/>
      <c r="R29" s="10"/>
      <c r="S29" s="10"/>
      <c r="T29" s="10"/>
      <c r="U29" s="10"/>
      <c r="V29" s="8"/>
    </row>
    <row r="30" spans="2:24" ht="15.75" thickTop="1" x14ac:dyDescent="0.2">
      <c r="B30" s="14"/>
      <c r="C30" s="15"/>
      <c r="D30" s="59" t="s">
        <v>25</v>
      </c>
      <c r="E30" s="16"/>
      <c r="F30" s="115" t="s">
        <v>5</v>
      </c>
      <c r="G30" s="115"/>
      <c r="H30" s="115"/>
      <c r="I30" s="115"/>
      <c r="J30" s="17" t="s">
        <v>6</v>
      </c>
      <c r="K30" s="12"/>
      <c r="L30" s="10"/>
      <c r="M30" s="124" t="s">
        <v>15</v>
      </c>
      <c r="N30" s="124"/>
      <c r="O30" s="138"/>
      <c r="P30" s="139"/>
      <c r="Q30" s="139"/>
      <c r="R30" s="139"/>
      <c r="S30" s="139"/>
      <c r="T30" s="139"/>
      <c r="U30" s="140"/>
      <c r="V30" s="8"/>
    </row>
    <row r="31" spans="2:24" x14ac:dyDescent="0.2">
      <c r="B31" s="131" t="s">
        <v>7</v>
      </c>
      <c r="C31" s="132"/>
      <c r="D31" s="114"/>
      <c r="E31" s="114"/>
      <c r="F31" s="114"/>
      <c r="G31" s="114"/>
      <c r="H31" s="114"/>
      <c r="I31" s="114"/>
      <c r="J31" s="110"/>
      <c r="K31" s="70"/>
      <c r="L31" s="19"/>
      <c r="M31" s="1"/>
      <c r="N31" s="1"/>
      <c r="O31" s="141"/>
      <c r="P31" s="142"/>
      <c r="Q31" s="142"/>
      <c r="R31" s="142"/>
      <c r="S31" s="142"/>
      <c r="T31" s="142"/>
      <c r="U31" s="143"/>
      <c r="V31" s="18"/>
    </row>
    <row r="32" spans="2:24" x14ac:dyDescent="0.2">
      <c r="B32" s="131"/>
      <c r="C32" s="132"/>
      <c r="D32" s="114"/>
      <c r="E32" s="114"/>
      <c r="F32" s="114"/>
      <c r="G32" s="114"/>
      <c r="H32" s="114"/>
      <c r="I32" s="114"/>
      <c r="J32" s="110"/>
      <c r="K32" s="70"/>
      <c r="L32" s="19"/>
      <c r="M32" s="19"/>
      <c r="N32" s="19"/>
      <c r="O32" s="141"/>
      <c r="P32" s="142"/>
      <c r="Q32" s="142"/>
      <c r="R32" s="142"/>
      <c r="S32" s="142"/>
      <c r="T32" s="142"/>
      <c r="U32" s="143"/>
      <c r="V32" s="18"/>
    </row>
    <row r="33" spans="2:23" x14ac:dyDescent="0.2">
      <c r="B33" s="131"/>
      <c r="C33" s="132"/>
      <c r="D33" s="114"/>
      <c r="E33" s="114"/>
      <c r="F33" s="114"/>
      <c r="G33" s="114"/>
      <c r="H33" s="114"/>
      <c r="I33" s="114"/>
      <c r="J33" s="110"/>
      <c r="K33" s="70"/>
      <c r="L33" s="19"/>
      <c r="M33" s="19"/>
      <c r="N33" s="19"/>
      <c r="O33" s="141"/>
      <c r="P33" s="142"/>
      <c r="Q33" s="142"/>
      <c r="R33" s="142"/>
      <c r="S33" s="142"/>
      <c r="T33" s="142"/>
      <c r="U33" s="143"/>
      <c r="V33" s="18"/>
    </row>
    <row r="34" spans="2:23" x14ac:dyDescent="0.2">
      <c r="B34" s="131"/>
      <c r="C34" s="132"/>
      <c r="D34" s="114"/>
      <c r="E34" s="114"/>
      <c r="F34" s="114"/>
      <c r="G34" s="114"/>
      <c r="H34" s="114"/>
      <c r="I34" s="114"/>
      <c r="J34" s="110"/>
      <c r="K34" s="70"/>
      <c r="L34" s="19"/>
      <c r="M34" s="19"/>
      <c r="N34" s="19"/>
      <c r="O34" s="141"/>
      <c r="P34" s="142"/>
      <c r="Q34" s="142"/>
      <c r="R34" s="142"/>
      <c r="S34" s="142"/>
      <c r="T34" s="142"/>
      <c r="U34" s="143"/>
      <c r="V34" s="18"/>
    </row>
    <row r="35" spans="2:23" x14ac:dyDescent="0.2">
      <c r="B35" s="131"/>
      <c r="C35" s="132"/>
      <c r="D35" s="114"/>
      <c r="E35" s="114"/>
      <c r="F35" s="114"/>
      <c r="G35" s="114"/>
      <c r="H35" s="114"/>
      <c r="I35" s="114"/>
      <c r="J35" s="110"/>
      <c r="K35" s="70"/>
      <c r="L35" s="19"/>
      <c r="M35" s="19"/>
      <c r="N35" s="19"/>
      <c r="O35" s="141"/>
      <c r="P35" s="142"/>
      <c r="Q35" s="142"/>
      <c r="R35" s="142"/>
      <c r="S35" s="142"/>
      <c r="T35" s="142"/>
      <c r="U35" s="143"/>
      <c r="V35" s="18"/>
    </row>
    <row r="36" spans="2:23" ht="15.75" thickBot="1" x14ac:dyDescent="0.25">
      <c r="B36" s="20"/>
      <c r="C36" s="1"/>
      <c r="D36" s="1"/>
      <c r="E36" s="1"/>
      <c r="F36" s="1"/>
      <c r="G36" s="147" t="s">
        <v>8</v>
      </c>
      <c r="H36" s="147"/>
      <c r="I36" s="148"/>
      <c r="J36" s="44" t="str">
        <f>IF(SUM(J31:J35)&gt;0,SUM(J31:J35),"")</f>
        <v/>
      </c>
      <c r="K36" s="71"/>
      <c r="L36" s="10"/>
      <c r="M36" s="10"/>
      <c r="N36" s="10"/>
      <c r="O36" s="144"/>
      <c r="P36" s="145"/>
      <c r="Q36" s="145"/>
      <c r="R36" s="145"/>
      <c r="S36" s="145"/>
      <c r="T36" s="145"/>
      <c r="U36" s="146"/>
      <c r="V36" s="8"/>
    </row>
    <row r="37" spans="2:23" ht="16.5" thickTop="1" x14ac:dyDescent="0.25">
      <c r="B37" s="22"/>
      <c r="C37" s="23"/>
      <c r="D37" s="10"/>
      <c r="E37" s="10"/>
      <c r="F37" s="10"/>
      <c r="G37" s="10"/>
      <c r="H37" s="10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24"/>
      <c r="V37" s="25"/>
    </row>
    <row r="38" spans="2:23" ht="15.75" x14ac:dyDescent="0.25">
      <c r="B38" s="133" t="s">
        <v>0</v>
      </c>
      <c r="C38" s="133"/>
      <c r="D38" s="118" t="s">
        <v>28</v>
      </c>
      <c r="E38" s="119"/>
      <c r="F38" s="119"/>
      <c r="G38" s="119"/>
      <c r="H38" s="119"/>
      <c r="I38" s="119"/>
      <c r="J38" s="119"/>
      <c r="K38" s="120"/>
      <c r="L38" s="26"/>
      <c r="M38" s="118" t="s">
        <v>27</v>
      </c>
      <c r="N38" s="119"/>
      <c r="O38" s="119"/>
      <c r="P38" s="119"/>
      <c r="Q38" s="119"/>
      <c r="R38" s="119"/>
      <c r="S38" s="119"/>
      <c r="T38" s="119"/>
      <c r="U38" s="119"/>
      <c r="V38" s="120"/>
    </row>
    <row r="39" spans="2:23" ht="75" x14ac:dyDescent="0.95">
      <c r="B39" s="47" t="s">
        <v>1</v>
      </c>
      <c r="C39" s="47" t="s">
        <v>2</v>
      </c>
      <c r="D39" s="85" t="str">
        <f>D$19</f>
        <v/>
      </c>
      <c r="E39" s="85" t="str">
        <f t="shared" ref="E39:K39" si="14">E$19</f>
        <v/>
      </c>
      <c r="F39" s="85" t="str">
        <f t="shared" si="14"/>
        <v/>
      </c>
      <c r="G39" s="85" t="str">
        <f t="shared" si="14"/>
        <v/>
      </c>
      <c r="H39" s="85" t="str">
        <f t="shared" si="14"/>
        <v/>
      </c>
      <c r="I39" s="85" t="str">
        <f t="shared" si="14"/>
        <v/>
      </c>
      <c r="J39" s="85" t="str">
        <f t="shared" si="14"/>
        <v/>
      </c>
      <c r="K39" s="85" t="str">
        <f t="shared" si="14"/>
        <v/>
      </c>
      <c r="L39" s="26"/>
      <c r="M39" s="52" t="str">
        <f>M$19</f>
        <v/>
      </c>
      <c r="N39" s="52" t="str">
        <f t="shared" ref="N39:T39" si="15">N$19</f>
        <v/>
      </c>
      <c r="O39" s="52" t="str">
        <f t="shared" si="15"/>
        <v/>
      </c>
      <c r="P39" s="52" t="str">
        <f t="shared" si="15"/>
        <v/>
      </c>
      <c r="Q39" s="52" t="str">
        <f t="shared" si="15"/>
        <v/>
      </c>
      <c r="R39" s="52" t="str">
        <f t="shared" si="15"/>
        <v/>
      </c>
      <c r="S39" s="52" t="str">
        <f t="shared" si="15"/>
        <v/>
      </c>
      <c r="T39" s="52" t="str">
        <f t="shared" si="15"/>
        <v/>
      </c>
      <c r="U39" s="34" t="s">
        <v>3</v>
      </c>
      <c r="V39" s="34" t="s">
        <v>12</v>
      </c>
      <c r="W39" s="106"/>
    </row>
    <row r="40" spans="2:23" x14ac:dyDescent="0.2">
      <c r="B40" s="111"/>
      <c r="C40" s="111"/>
      <c r="D40" s="112"/>
      <c r="E40" s="112"/>
      <c r="F40" s="112"/>
      <c r="G40" s="112"/>
      <c r="H40" s="112"/>
      <c r="I40" s="112"/>
      <c r="J40" s="112"/>
      <c r="K40" s="112"/>
      <c r="L40" s="50"/>
      <c r="M40" s="107" t="str">
        <f>IF(AND(D40&gt;0,$V$3=2),D40*M$18,"")</f>
        <v/>
      </c>
      <c r="N40" s="35" t="str">
        <f t="shared" ref="N40:T40" si="16">IF(AND(E40&gt;0,$V$3=2),E40*N$18,"")</f>
        <v/>
      </c>
      <c r="O40" s="35" t="str">
        <f t="shared" si="16"/>
        <v/>
      </c>
      <c r="P40" s="35" t="str">
        <f t="shared" si="16"/>
        <v/>
      </c>
      <c r="Q40" s="35" t="str">
        <f t="shared" si="16"/>
        <v/>
      </c>
      <c r="R40" s="35" t="str">
        <f t="shared" si="16"/>
        <v/>
      </c>
      <c r="S40" s="35" t="str">
        <f t="shared" si="16"/>
        <v/>
      </c>
      <c r="T40" s="35" t="str">
        <f t="shared" si="16"/>
        <v/>
      </c>
      <c r="U40" s="36" t="str">
        <f>IF(SUM(M40:T40)&gt;0,SUM(M40:T40),"")</f>
        <v/>
      </c>
      <c r="V40" s="36" t="str">
        <f t="shared" ref="V40:V46" si="17">IF(ISERROR($U40/$J$36),"",($U40/$J$36))</f>
        <v/>
      </c>
    </row>
    <row r="41" spans="2:23" x14ac:dyDescent="0.2">
      <c r="B41" s="111"/>
      <c r="C41" s="111"/>
      <c r="D41" s="112"/>
      <c r="E41" s="112"/>
      <c r="F41" s="112"/>
      <c r="G41" s="112"/>
      <c r="H41" s="112"/>
      <c r="I41" s="112"/>
      <c r="J41" s="112"/>
      <c r="K41" s="112"/>
      <c r="L41" s="50"/>
      <c r="M41" s="107" t="str">
        <f t="shared" ref="M41:M46" si="18">IF(AND(D41&gt;0,$V$3=2),D41*M$18,"")</f>
        <v/>
      </c>
      <c r="N41" s="105" t="str">
        <f t="shared" ref="N41:N46" si="19">IF(AND(E41&gt;0,$V$3=2),E41*N$18,"")</f>
        <v/>
      </c>
      <c r="O41" s="105" t="str">
        <f t="shared" ref="O41:O46" si="20">IF(AND(F41&gt;0,$V$3=2),F41*O$18,"")</f>
        <v/>
      </c>
      <c r="P41" s="105" t="str">
        <f t="shared" ref="P41:P46" si="21">IF(AND(G41&gt;0,$V$3=2),G41*P$18,"")</f>
        <v/>
      </c>
      <c r="Q41" s="105" t="str">
        <f t="shared" ref="Q41:Q46" si="22">IF(AND(H41&gt;0,$V$3=2),H41*Q$18,"")</f>
        <v/>
      </c>
      <c r="R41" s="105" t="str">
        <f t="shared" ref="R41:R46" si="23">IF(AND(I41&gt;0,$V$3=2),I41*R$18,"")</f>
        <v/>
      </c>
      <c r="S41" s="105" t="str">
        <f t="shared" ref="S41:S46" si="24">IF(AND(J41&gt;0,$V$3=2),J41*S$18,"")</f>
        <v/>
      </c>
      <c r="T41" s="105" t="str">
        <f t="shared" ref="T41:T46" si="25">IF(AND(K41&gt;0,$V$3=2),K41*T$18,"")</f>
        <v/>
      </c>
      <c r="U41" s="36" t="str">
        <f t="shared" ref="U41:U46" si="26">IF(SUM(M41:T41)&gt;0,SUM(M41:T41),"")</f>
        <v/>
      </c>
      <c r="V41" s="36" t="str">
        <f t="shared" si="17"/>
        <v/>
      </c>
    </row>
    <row r="42" spans="2:23" x14ac:dyDescent="0.2">
      <c r="B42" s="111"/>
      <c r="C42" s="111"/>
      <c r="D42" s="112"/>
      <c r="E42" s="112"/>
      <c r="F42" s="112"/>
      <c r="G42" s="112"/>
      <c r="H42" s="112"/>
      <c r="I42" s="112"/>
      <c r="J42" s="112"/>
      <c r="K42" s="112"/>
      <c r="L42" s="50"/>
      <c r="M42" s="107" t="str">
        <f t="shared" si="18"/>
        <v/>
      </c>
      <c r="N42" s="105" t="str">
        <f t="shared" si="19"/>
        <v/>
      </c>
      <c r="O42" s="105" t="str">
        <f t="shared" si="20"/>
        <v/>
      </c>
      <c r="P42" s="105" t="str">
        <f t="shared" si="21"/>
        <v/>
      </c>
      <c r="Q42" s="105" t="str">
        <f t="shared" si="22"/>
        <v/>
      </c>
      <c r="R42" s="105" t="str">
        <f t="shared" si="23"/>
        <v/>
      </c>
      <c r="S42" s="105" t="str">
        <f t="shared" si="24"/>
        <v/>
      </c>
      <c r="T42" s="105" t="str">
        <f t="shared" si="25"/>
        <v/>
      </c>
      <c r="U42" s="36" t="str">
        <f t="shared" si="26"/>
        <v/>
      </c>
      <c r="V42" s="36" t="str">
        <f t="shared" si="17"/>
        <v/>
      </c>
    </row>
    <row r="43" spans="2:23" ht="15" customHeight="1" x14ac:dyDescent="0.2">
      <c r="B43" s="111"/>
      <c r="C43" s="111"/>
      <c r="D43" s="112"/>
      <c r="E43" s="112"/>
      <c r="F43" s="112"/>
      <c r="G43" s="112"/>
      <c r="H43" s="112"/>
      <c r="I43" s="112"/>
      <c r="J43" s="112"/>
      <c r="K43" s="112"/>
      <c r="L43" s="50"/>
      <c r="M43" s="107" t="str">
        <f t="shared" si="18"/>
        <v/>
      </c>
      <c r="N43" s="105" t="str">
        <f t="shared" si="19"/>
        <v/>
      </c>
      <c r="O43" s="105" t="str">
        <f t="shared" si="20"/>
        <v/>
      </c>
      <c r="P43" s="105" t="str">
        <f t="shared" si="21"/>
        <v/>
      </c>
      <c r="Q43" s="105" t="str">
        <f t="shared" si="22"/>
        <v/>
      </c>
      <c r="R43" s="105" t="str">
        <f t="shared" si="23"/>
        <v/>
      </c>
      <c r="S43" s="105" t="str">
        <f t="shared" si="24"/>
        <v/>
      </c>
      <c r="T43" s="105" t="str">
        <f t="shared" si="25"/>
        <v/>
      </c>
      <c r="U43" s="36" t="str">
        <f t="shared" si="26"/>
        <v/>
      </c>
      <c r="V43" s="36" t="str">
        <f t="shared" si="17"/>
        <v/>
      </c>
    </row>
    <row r="44" spans="2:23" ht="15" customHeight="1" x14ac:dyDescent="0.2">
      <c r="B44" s="111"/>
      <c r="C44" s="111"/>
      <c r="D44" s="112"/>
      <c r="E44" s="112"/>
      <c r="F44" s="112"/>
      <c r="G44" s="112"/>
      <c r="H44" s="112"/>
      <c r="I44" s="112"/>
      <c r="J44" s="112"/>
      <c r="K44" s="112"/>
      <c r="L44" s="50"/>
      <c r="M44" s="107" t="str">
        <f t="shared" si="18"/>
        <v/>
      </c>
      <c r="N44" s="105" t="str">
        <f t="shared" si="19"/>
        <v/>
      </c>
      <c r="O44" s="105" t="str">
        <f t="shared" si="20"/>
        <v/>
      </c>
      <c r="P44" s="105" t="str">
        <f t="shared" si="21"/>
        <v/>
      </c>
      <c r="Q44" s="105" t="str">
        <f t="shared" si="22"/>
        <v/>
      </c>
      <c r="R44" s="105" t="str">
        <f t="shared" si="23"/>
        <v/>
      </c>
      <c r="S44" s="105" t="str">
        <f t="shared" si="24"/>
        <v/>
      </c>
      <c r="T44" s="105" t="str">
        <f t="shared" si="25"/>
        <v/>
      </c>
      <c r="U44" s="36" t="str">
        <f t="shared" si="26"/>
        <v/>
      </c>
      <c r="V44" s="36" t="str">
        <f t="shared" si="17"/>
        <v/>
      </c>
    </row>
    <row r="45" spans="2:23" ht="15" customHeight="1" x14ac:dyDescent="0.2">
      <c r="B45" s="111"/>
      <c r="C45" s="111"/>
      <c r="D45" s="112"/>
      <c r="E45" s="112"/>
      <c r="F45" s="112"/>
      <c r="G45" s="112"/>
      <c r="H45" s="112"/>
      <c r="I45" s="112"/>
      <c r="J45" s="112"/>
      <c r="K45" s="112"/>
      <c r="L45" s="50"/>
      <c r="M45" s="107" t="str">
        <f t="shared" si="18"/>
        <v/>
      </c>
      <c r="N45" s="105" t="str">
        <f t="shared" si="19"/>
        <v/>
      </c>
      <c r="O45" s="105" t="str">
        <f t="shared" si="20"/>
        <v/>
      </c>
      <c r="P45" s="105" t="str">
        <f t="shared" si="21"/>
        <v/>
      </c>
      <c r="Q45" s="105" t="str">
        <f t="shared" si="22"/>
        <v/>
      </c>
      <c r="R45" s="105" t="str">
        <f t="shared" si="23"/>
        <v/>
      </c>
      <c r="S45" s="105" t="str">
        <f t="shared" si="24"/>
        <v/>
      </c>
      <c r="T45" s="105" t="str">
        <f t="shared" si="25"/>
        <v/>
      </c>
      <c r="U45" s="36" t="str">
        <f t="shared" si="26"/>
        <v/>
      </c>
      <c r="V45" s="36" t="str">
        <f t="shared" si="17"/>
        <v/>
      </c>
    </row>
    <row r="46" spans="2:23" ht="15" customHeight="1" x14ac:dyDescent="0.2">
      <c r="B46" s="111"/>
      <c r="C46" s="111"/>
      <c r="D46" s="112"/>
      <c r="E46" s="112"/>
      <c r="F46" s="112"/>
      <c r="G46" s="112"/>
      <c r="H46" s="112"/>
      <c r="I46" s="112"/>
      <c r="J46" s="112"/>
      <c r="K46" s="112"/>
      <c r="L46" s="51"/>
      <c r="M46" s="107" t="str">
        <f t="shared" si="18"/>
        <v/>
      </c>
      <c r="N46" s="105" t="str">
        <f t="shared" si="19"/>
        <v/>
      </c>
      <c r="O46" s="105" t="str">
        <f t="shared" si="20"/>
        <v/>
      </c>
      <c r="P46" s="105" t="str">
        <f t="shared" si="21"/>
        <v/>
      </c>
      <c r="Q46" s="105" t="str">
        <f t="shared" si="22"/>
        <v/>
      </c>
      <c r="R46" s="105" t="str">
        <f t="shared" si="23"/>
        <v/>
      </c>
      <c r="S46" s="105" t="str">
        <f t="shared" si="24"/>
        <v/>
      </c>
      <c r="T46" s="105" t="str">
        <f t="shared" si="25"/>
        <v/>
      </c>
      <c r="U46" s="36" t="str">
        <f t="shared" si="26"/>
        <v/>
      </c>
      <c r="V46" s="36" t="str">
        <f t="shared" si="17"/>
        <v/>
      </c>
    </row>
    <row r="47" spans="2:23" x14ac:dyDescent="0.2">
      <c r="B47" s="53"/>
      <c r="C47" s="49"/>
      <c r="D47" s="49"/>
      <c r="E47" s="49"/>
      <c r="F47" s="49"/>
      <c r="G47" s="49"/>
      <c r="H47" s="49"/>
      <c r="I47" s="49"/>
      <c r="J47" s="49"/>
      <c r="K47" s="49"/>
      <c r="L47" s="40"/>
      <c r="M47" s="49"/>
      <c r="N47" s="49"/>
      <c r="O47" s="49"/>
      <c r="P47" s="54"/>
      <c r="Q47" s="54"/>
      <c r="R47" s="54"/>
      <c r="S47" s="54"/>
      <c r="T47" s="54"/>
      <c r="U47" s="54"/>
      <c r="V47" s="55"/>
    </row>
    <row r="48" spans="2:23" x14ac:dyDescent="0.2">
      <c r="B48" s="11"/>
      <c r="C48" s="12"/>
      <c r="D48" s="13"/>
      <c r="E48" s="13"/>
      <c r="F48" s="13"/>
      <c r="G48" s="9"/>
      <c r="H48" s="9"/>
      <c r="I48" s="9"/>
      <c r="J48" s="9"/>
      <c r="K48" s="9"/>
      <c r="L48" s="10"/>
      <c r="M48" s="10"/>
      <c r="N48" s="10"/>
      <c r="O48" s="10"/>
      <c r="P48" s="1"/>
      <c r="Q48" s="1"/>
      <c r="R48" s="1"/>
      <c r="S48" s="1"/>
      <c r="T48" s="1"/>
      <c r="U48" s="1"/>
      <c r="V48" s="8"/>
    </row>
    <row r="49" spans="2:23" ht="15.75" thickBot="1" x14ac:dyDescent="0.25">
      <c r="B49" s="38" t="s">
        <v>19</v>
      </c>
      <c r="C49" s="15" t="s">
        <v>17</v>
      </c>
      <c r="D49" s="121"/>
      <c r="E49" s="122"/>
      <c r="F49" s="123"/>
      <c r="G49" s="9" t="s">
        <v>26</v>
      </c>
      <c r="H49" s="9"/>
      <c r="I49" s="9"/>
      <c r="J49" s="9"/>
      <c r="K49" s="9"/>
      <c r="L49" s="10"/>
      <c r="M49" s="124"/>
      <c r="N49" s="124"/>
      <c r="O49" s="10"/>
      <c r="P49" s="10"/>
      <c r="Q49" s="10"/>
      <c r="R49" s="10"/>
      <c r="S49" s="10"/>
      <c r="T49" s="10"/>
      <c r="U49" s="10"/>
      <c r="V49" s="8"/>
    </row>
    <row r="50" spans="2:23" ht="15.75" thickTop="1" x14ac:dyDescent="0.2">
      <c r="B50" s="14"/>
      <c r="C50" s="15"/>
      <c r="D50" s="59" t="s">
        <v>25</v>
      </c>
      <c r="E50" s="16"/>
      <c r="F50" s="115" t="s">
        <v>5</v>
      </c>
      <c r="G50" s="115"/>
      <c r="H50" s="115"/>
      <c r="I50" s="115"/>
      <c r="J50" s="17" t="s">
        <v>6</v>
      </c>
      <c r="K50" s="12"/>
      <c r="L50" s="10"/>
      <c r="M50" s="124" t="s">
        <v>15</v>
      </c>
      <c r="N50" s="124"/>
      <c r="O50" s="138"/>
      <c r="P50" s="139"/>
      <c r="Q50" s="139"/>
      <c r="R50" s="139"/>
      <c r="S50" s="139"/>
      <c r="T50" s="139"/>
      <c r="U50" s="140"/>
      <c r="V50" s="8"/>
    </row>
    <row r="51" spans="2:23" x14ac:dyDescent="0.2">
      <c r="B51" s="131" t="s">
        <v>7</v>
      </c>
      <c r="C51" s="132"/>
      <c r="D51" s="114"/>
      <c r="E51" s="114"/>
      <c r="F51" s="114"/>
      <c r="G51" s="114"/>
      <c r="H51" s="114"/>
      <c r="I51" s="114"/>
      <c r="J51" s="110"/>
      <c r="K51" s="70"/>
      <c r="L51" s="19"/>
      <c r="M51" s="1"/>
      <c r="N51" s="1"/>
      <c r="O51" s="141"/>
      <c r="P51" s="142"/>
      <c r="Q51" s="142"/>
      <c r="R51" s="142"/>
      <c r="S51" s="142"/>
      <c r="T51" s="142"/>
      <c r="U51" s="143"/>
      <c r="V51" s="18"/>
    </row>
    <row r="52" spans="2:23" x14ac:dyDescent="0.2">
      <c r="B52" s="131"/>
      <c r="C52" s="132"/>
      <c r="D52" s="114"/>
      <c r="E52" s="114"/>
      <c r="F52" s="114"/>
      <c r="G52" s="114"/>
      <c r="H52" s="114"/>
      <c r="I52" s="114"/>
      <c r="J52" s="110"/>
      <c r="K52" s="70"/>
      <c r="L52" s="19"/>
      <c r="M52" s="19"/>
      <c r="N52" s="19"/>
      <c r="O52" s="141"/>
      <c r="P52" s="142"/>
      <c r="Q52" s="142"/>
      <c r="R52" s="142"/>
      <c r="S52" s="142"/>
      <c r="T52" s="142"/>
      <c r="U52" s="143"/>
      <c r="V52" s="18"/>
    </row>
    <row r="53" spans="2:23" x14ac:dyDescent="0.2">
      <c r="B53" s="131"/>
      <c r="C53" s="132"/>
      <c r="D53" s="114"/>
      <c r="E53" s="114"/>
      <c r="F53" s="114"/>
      <c r="G53" s="114"/>
      <c r="H53" s="114"/>
      <c r="I53" s="114"/>
      <c r="J53" s="113"/>
      <c r="K53" s="70"/>
      <c r="L53" s="19"/>
      <c r="M53" s="19"/>
      <c r="N53" s="19"/>
      <c r="O53" s="141"/>
      <c r="P53" s="142"/>
      <c r="Q53" s="142"/>
      <c r="R53" s="142"/>
      <c r="S53" s="142"/>
      <c r="T53" s="142"/>
      <c r="U53" s="143"/>
      <c r="V53" s="18"/>
    </row>
    <row r="54" spans="2:23" x14ac:dyDescent="0.2">
      <c r="B54" s="131"/>
      <c r="C54" s="132"/>
      <c r="D54" s="114"/>
      <c r="E54" s="114"/>
      <c r="F54" s="114"/>
      <c r="G54" s="114"/>
      <c r="H54" s="114"/>
      <c r="I54" s="114"/>
      <c r="J54" s="113"/>
      <c r="K54" s="70"/>
      <c r="L54" s="19"/>
      <c r="M54" s="19"/>
      <c r="N54" s="19"/>
      <c r="O54" s="141"/>
      <c r="P54" s="142"/>
      <c r="Q54" s="142"/>
      <c r="R54" s="142"/>
      <c r="S54" s="142"/>
      <c r="T54" s="142"/>
      <c r="U54" s="143"/>
      <c r="V54" s="18"/>
    </row>
    <row r="55" spans="2:23" x14ac:dyDescent="0.2">
      <c r="B55" s="131"/>
      <c r="C55" s="132"/>
      <c r="D55" s="114"/>
      <c r="E55" s="114"/>
      <c r="F55" s="114"/>
      <c r="G55" s="114"/>
      <c r="H55" s="114"/>
      <c r="I55" s="114"/>
      <c r="J55" s="113"/>
      <c r="K55" s="70"/>
      <c r="L55" s="19"/>
      <c r="M55" s="19"/>
      <c r="N55" s="19"/>
      <c r="O55" s="141"/>
      <c r="P55" s="142"/>
      <c r="Q55" s="142"/>
      <c r="R55" s="142"/>
      <c r="S55" s="142"/>
      <c r="T55" s="142"/>
      <c r="U55" s="143"/>
      <c r="V55" s="18"/>
    </row>
    <row r="56" spans="2:23" ht="15.75" thickBot="1" x14ac:dyDescent="0.25">
      <c r="B56" s="20"/>
      <c r="C56" s="1"/>
      <c r="D56" s="1"/>
      <c r="E56" s="1"/>
      <c r="F56" s="1"/>
      <c r="G56" s="129" t="s">
        <v>8</v>
      </c>
      <c r="H56" s="129"/>
      <c r="I56" s="130"/>
      <c r="J56" s="21" t="str">
        <f>IF(SUM(J51:J55)&gt;0,SUM(J51:J55),"")</f>
        <v/>
      </c>
      <c r="K56" s="71"/>
      <c r="L56" s="10"/>
      <c r="M56" s="10"/>
      <c r="N56" s="10"/>
      <c r="O56" s="144"/>
      <c r="P56" s="145"/>
      <c r="Q56" s="145"/>
      <c r="R56" s="145"/>
      <c r="S56" s="145"/>
      <c r="T56" s="145"/>
      <c r="U56" s="146"/>
      <c r="V56" s="8"/>
    </row>
    <row r="57" spans="2:23" ht="16.5" thickTop="1" x14ac:dyDescent="0.25">
      <c r="B57" s="22"/>
      <c r="C57" s="23"/>
      <c r="D57" s="10"/>
      <c r="E57" s="10"/>
      <c r="F57" s="10"/>
      <c r="G57" s="10"/>
      <c r="H57" s="10"/>
      <c r="I57" s="10"/>
      <c r="J57" s="10"/>
      <c r="K57" s="10"/>
      <c r="L57" s="10"/>
      <c r="M57" s="1"/>
      <c r="N57" s="1"/>
      <c r="O57" s="1"/>
      <c r="P57" s="1"/>
      <c r="Q57" s="1"/>
      <c r="R57" s="1"/>
      <c r="S57" s="1"/>
      <c r="T57" s="1"/>
      <c r="U57" s="24"/>
      <c r="V57" s="25"/>
    </row>
    <row r="58" spans="2:23" ht="15.75" x14ac:dyDescent="0.25">
      <c r="B58" s="133" t="s">
        <v>0</v>
      </c>
      <c r="C58" s="133"/>
      <c r="D58" s="118" t="s">
        <v>28</v>
      </c>
      <c r="E58" s="119"/>
      <c r="F58" s="119"/>
      <c r="G58" s="119"/>
      <c r="H58" s="119"/>
      <c r="I58" s="119"/>
      <c r="J58" s="119"/>
      <c r="K58" s="120"/>
      <c r="L58" s="26"/>
      <c r="M58" s="118" t="s">
        <v>27</v>
      </c>
      <c r="N58" s="119"/>
      <c r="O58" s="119"/>
      <c r="P58" s="119"/>
      <c r="Q58" s="119"/>
      <c r="R58" s="119"/>
      <c r="S58" s="119"/>
      <c r="T58" s="119"/>
      <c r="U58" s="119"/>
      <c r="V58" s="120"/>
    </row>
    <row r="59" spans="2:23" ht="75" x14ac:dyDescent="0.95">
      <c r="B59" s="47" t="s">
        <v>1</v>
      </c>
      <c r="C59" s="47" t="s">
        <v>2</v>
      </c>
      <c r="D59" s="85" t="str">
        <f>D$19</f>
        <v/>
      </c>
      <c r="E59" s="85" t="str">
        <f t="shared" ref="E59:K59" si="27">E$19</f>
        <v/>
      </c>
      <c r="F59" s="85" t="str">
        <f t="shared" si="27"/>
        <v/>
      </c>
      <c r="G59" s="85" t="str">
        <f t="shared" si="27"/>
        <v/>
      </c>
      <c r="H59" s="85" t="str">
        <f t="shared" si="27"/>
        <v/>
      </c>
      <c r="I59" s="85" t="str">
        <f t="shared" si="27"/>
        <v/>
      </c>
      <c r="J59" s="85" t="str">
        <f t="shared" si="27"/>
        <v/>
      </c>
      <c r="K59" s="86" t="str">
        <f t="shared" si="27"/>
        <v/>
      </c>
      <c r="L59" s="45"/>
      <c r="M59" s="52" t="str">
        <f>M$19</f>
        <v/>
      </c>
      <c r="N59" s="52" t="str">
        <f t="shared" ref="N59:T59" si="28">N$19</f>
        <v/>
      </c>
      <c r="O59" s="52" t="str">
        <f t="shared" si="28"/>
        <v/>
      </c>
      <c r="P59" s="52" t="str">
        <f t="shared" si="28"/>
        <v/>
      </c>
      <c r="Q59" s="52" t="str">
        <f t="shared" si="28"/>
        <v/>
      </c>
      <c r="R59" s="52" t="str">
        <f t="shared" si="28"/>
        <v/>
      </c>
      <c r="S59" s="52" t="str">
        <f t="shared" si="28"/>
        <v/>
      </c>
      <c r="T59" s="52" t="str">
        <f t="shared" si="28"/>
        <v/>
      </c>
      <c r="U59" s="34" t="s">
        <v>3</v>
      </c>
      <c r="V59" s="34" t="s">
        <v>12</v>
      </c>
      <c r="W59" s="106"/>
    </row>
    <row r="60" spans="2:23" x14ac:dyDescent="0.2">
      <c r="B60" s="111"/>
      <c r="C60" s="111"/>
      <c r="D60" s="112"/>
      <c r="E60" s="112"/>
      <c r="F60" s="112"/>
      <c r="G60" s="112"/>
      <c r="H60" s="112"/>
      <c r="I60" s="112"/>
      <c r="J60" s="112"/>
      <c r="K60" s="112"/>
      <c r="L60" s="50"/>
      <c r="M60" s="107" t="str">
        <f>IF(AND(D60&gt;0,$V$3=2),D60*M$18,"")</f>
        <v/>
      </c>
      <c r="N60" s="35" t="str">
        <f t="shared" ref="N60:T60" si="29">IF(AND(E60&gt;0,$V$3=2),E60*N$18,"")</f>
        <v/>
      </c>
      <c r="O60" s="35" t="str">
        <f t="shared" si="29"/>
        <v/>
      </c>
      <c r="P60" s="35" t="str">
        <f t="shared" si="29"/>
        <v/>
      </c>
      <c r="Q60" s="35" t="str">
        <f t="shared" si="29"/>
        <v/>
      </c>
      <c r="R60" s="35" t="str">
        <f t="shared" si="29"/>
        <v/>
      </c>
      <c r="S60" s="35" t="str">
        <f t="shared" si="29"/>
        <v/>
      </c>
      <c r="T60" s="35" t="str">
        <f t="shared" si="29"/>
        <v/>
      </c>
      <c r="U60" s="36" t="str">
        <f>IF(SUM(M60:T60)&gt;0,SUM(M60:T60),"")</f>
        <v/>
      </c>
      <c r="V60" s="36" t="str">
        <f t="shared" ref="V60:V66" si="30">IF(ISERROR($U60/$J$56),"",($U60/$J$56))</f>
        <v/>
      </c>
    </row>
    <row r="61" spans="2:23" x14ac:dyDescent="0.2">
      <c r="B61" s="111"/>
      <c r="C61" s="111"/>
      <c r="D61" s="112"/>
      <c r="E61" s="112"/>
      <c r="F61" s="112"/>
      <c r="G61" s="112"/>
      <c r="H61" s="112"/>
      <c r="I61" s="112"/>
      <c r="J61" s="112"/>
      <c r="K61" s="112"/>
      <c r="L61" s="50"/>
      <c r="M61" s="107" t="str">
        <f t="shared" ref="M61:M66" si="31">IF(AND(D61&gt;0,$V$3=2),D61*M$18,"")</f>
        <v/>
      </c>
      <c r="N61" s="105" t="str">
        <f t="shared" ref="N61:N66" si="32">IF(AND(E61&gt;0,$V$3=2),E61*N$18,"")</f>
        <v/>
      </c>
      <c r="O61" s="105" t="str">
        <f t="shared" ref="O61:O66" si="33">IF(AND(F61&gt;0,$V$3=2),F61*O$18,"")</f>
        <v/>
      </c>
      <c r="P61" s="105" t="str">
        <f t="shared" ref="P61:P66" si="34">IF(AND(G61&gt;0,$V$3=2),G61*P$18,"")</f>
        <v/>
      </c>
      <c r="Q61" s="105" t="str">
        <f t="shared" ref="Q61:Q66" si="35">IF(AND(H61&gt;0,$V$3=2),H61*Q$18,"")</f>
        <v/>
      </c>
      <c r="R61" s="105" t="str">
        <f t="shared" ref="R61:R66" si="36">IF(AND(I61&gt;0,$V$3=2),I61*R$18,"")</f>
        <v/>
      </c>
      <c r="S61" s="105" t="str">
        <f t="shared" ref="S61:S66" si="37">IF(AND(J61&gt;0,$V$3=2),J61*S$18,"")</f>
        <v/>
      </c>
      <c r="T61" s="105" t="str">
        <f t="shared" ref="T61:T66" si="38">IF(AND(K61&gt;0,$V$3=2),K61*T$18,"")</f>
        <v/>
      </c>
      <c r="U61" s="36" t="str">
        <f t="shared" ref="U61:U66" si="39">IF(SUM(M61:T61)&gt;0,SUM(M61:T61),"")</f>
        <v/>
      </c>
      <c r="V61" s="36" t="str">
        <f t="shared" si="30"/>
        <v/>
      </c>
    </row>
    <row r="62" spans="2:23" x14ac:dyDescent="0.2">
      <c r="B62" s="111"/>
      <c r="C62" s="111"/>
      <c r="D62" s="112"/>
      <c r="E62" s="112"/>
      <c r="F62" s="112"/>
      <c r="G62" s="112"/>
      <c r="H62" s="112"/>
      <c r="I62" s="112"/>
      <c r="J62" s="112"/>
      <c r="K62" s="112"/>
      <c r="L62" s="50"/>
      <c r="M62" s="107" t="str">
        <f t="shared" si="31"/>
        <v/>
      </c>
      <c r="N62" s="105" t="str">
        <f t="shared" si="32"/>
        <v/>
      </c>
      <c r="O62" s="105" t="str">
        <f t="shared" si="33"/>
        <v/>
      </c>
      <c r="P62" s="105" t="str">
        <f t="shared" si="34"/>
        <v/>
      </c>
      <c r="Q62" s="105" t="str">
        <f t="shared" si="35"/>
        <v/>
      </c>
      <c r="R62" s="105" t="str">
        <f t="shared" si="36"/>
        <v/>
      </c>
      <c r="S62" s="105" t="str">
        <f t="shared" si="37"/>
        <v/>
      </c>
      <c r="T62" s="105" t="str">
        <f t="shared" si="38"/>
        <v/>
      </c>
      <c r="U62" s="36" t="str">
        <f t="shared" si="39"/>
        <v/>
      </c>
      <c r="V62" s="36" t="str">
        <f t="shared" si="30"/>
        <v/>
      </c>
    </row>
    <row r="63" spans="2:23" x14ac:dyDescent="0.2">
      <c r="B63" s="111"/>
      <c r="C63" s="111"/>
      <c r="D63" s="112"/>
      <c r="E63" s="112"/>
      <c r="F63" s="112"/>
      <c r="G63" s="112"/>
      <c r="H63" s="112"/>
      <c r="I63" s="112"/>
      <c r="J63" s="112"/>
      <c r="K63" s="112"/>
      <c r="L63" s="50"/>
      <c r="M63" s="107" t="str">
        <f t="shared" si="31"/>
        <v/>
      </c>
      <c r="N63" s="105" t="str">
        <f t="shared" si="32"/>
        <v/>
      </c>
      <c r="O63" s="105" t="str">
        <f t="shared" si="33"/>
        <v/>
      </c>
      <c r="P63" s="105" t="str">
        <f t="shared" si="34"/>
        <v/>
      </c>
      <c r="Q63" s="105" t="str">
        <f t="shared" si="35"/>
        <v/>
      </c>
      <c r="R63" s="105" t="str">
        <f t="shared" si="36"/>
        <v/>
      </c>
      <c r="S63" s="105" t="str">
        <f t="shared" si="37"/>
        <v/>
      </c>
      <c r="T63" s="105" t="str">
        <f t="shared" si="38"/>
        <v/>
      </c>
      <c r="U63" s="36" t="str">
        <f t="shared" si="39"/>
        <v/>
      </c>
      <c r="V63" s="36" t="str">
        <f t="shared" si="30"/>
        <v/>
      </c>
    </row>
    <row r="64" spans="2:23" x14ac:dyDescent="0.2">
      <c r="B64" s="111"/>
      <c r="C64" s="111"/>
      <c r="D64" s="112"/>
      <c r="E64" s="112"/>
      <c r="F64" s="112"/>
      <c r="G64" s="112"/>
      <c r="H64" s="112"/>
      <c r="I64" s="112"/>
      <c r="J64" s="112"/>
      <c r="K64" s="112"/>
      <c r="L64" s="50"/>
      <c r="M64" s="107" t="str">
        <f t="shared" si="31"/>
        <v/>
      </c>
      <c r="N64" s="105" t="str">
        <f t="shared" si="32"/>
        <v/>
      </c>
      <c r="O64" s="105" t="str">
        <f t="shared" si="33"/>
        <v/>
      </c>
      <c r="P64" s="105" t="str">
        <f t="shared" si="34"/>
        <v/>
      </c>
      <c r="Q64" s="105" t="str">
        <f t="shared" si="35"/>
        <v/>
      </c>
      <c r="R64" s="105" t="str">
        <f t="shared" si="36"/>
        <v/>
      </c>
      <c r="S64" s="105" t="str">
        <f t="shared" si="37"/>
        <v/>
      </c>
      <c r="T64" s="105" t="str">
        <f t="shared" si="38"/>
        <v/>
      </c>
      <c r="U64" s="36" t="str">
        <f t="shared" si="39"/>
        <v/>
      </c>
      <c r="V64" s="36" t="str">
        <f t="shared" si="30"/>
        <v/>
      </c>
    </row>
    <row r="65" spans="2:23" x14ac:dyDescent="0.2">
      <c r="B65" s="111"/>
      <c r="C65" s="111"/>
      <c r="D65" s="112"/>
      <c r="E65" s="112"/>
      <c r="F65" s="112"/>
      <c r="G65" s="112"/>
      <c r="H65" s="112"/>
      <c r="I65" s="112"/>
      <c r="J65" s="112"/>
      <c r="K65" s="112"/>
      <c r="L65" s="50"/>
      <c r="M65" s="107" t="str">
        <f t="shared" si="31"/>
        <v/>
      </c>
      <c r="N65" s="105" t="str">
        <f t="shared" si="32"/>
        <v/>
      </c>
      <c r="O65" s="105" t="str">
        <f t="shared" si="33"/>
        <v/>
      </c>
      <c r="P65" s="105" t="str">
        <f t="shared" si="34"/>
        <v/>
      </c>
      <c r="Q65" s="105" t="str">
        <f t="shared" si="35"/>
        <v/>
      </c>
      <c r="R65" s="105" t="str">
        <f t="shared" si="36"/>
        <v/>
      </c>
      <c r="S65" s="105" t="str">
        <f t="shared" si="37"/>
        <v/>
      </c>
      <c r="T65" s="105" t="str">
        <f t="shared" si="38"/>
        <v/>
      </c>
      <c r="U65" s="36" t="str">
        <f t="shared" si="39"/>
        <v/>
      </c>
      <c r="V65" s="36" t="str">
        <f t="shared" si="30"/>
        <v/>
      </c>
    </row>
    <row r="66" spans="2:23" x14ac:dyDescent="0.2">
      <c r="B66" s="111"/>
      <c r="C66" s="111"/>
      <c r="D66" s="112"/>
      <c r="E66" s="112"/>
      <c r="F66" s="112"/>
      <c r="G66" s="112"/>
      <c r="H66" s="112"/>
      <c r="I66" s="112"/>
      <c r="J66" s="112"/>
      <c r="K66" s="112"/>
      <c r="L66" s="51"/>
      <c r="M66" s="107" t="str">
        <f t="shared" si="31"/>
        <v/>
      </c>
      <c r="N66" s="105" t="str">
        <f t="shared" si="32"/>
        <v/>
      </c>
      <c r="O66" s="105" t="str">
        <f t="shared" si="33"/>
        <v/>
      </c>
      <c r="P66" s="105" t="str">
        <f t="shared" si="34"/>
        <v/>
      </c>
      <c r="Q66" s="105" t="str">
        <f t="shared" si="35"/>
        <v/>
      </c>
      <c r="R66" s="105" t="str">
        <f t="shared" si="36"/>
        <v/>
      </c>
      <c r="S66" s="105" t="str">
        <f t="shared" si="37"/>
        <v/>
      </c>
      <c r="T66" s="105" t="str">
        <f t="shared" si="38"/>
        <v/>
      </c>
      <c r="U66" s="36" t="str">
        <f t="shared" si="39"/>
        <v/>
      </c>
      <c r="V66" s="36" t="str">
        <f t="shared" si="30"/>
        <v/>
      </c>
    </row>
    <row r="67" spans="2:23" x14ac:dyDescent="0.2">
      <c r="B67" s="53"/>
      <c r="C67" s="49"/>
      <c r="D67" s="49"/>
      <c r="E67" s="49"/>
      <c r="F67" s="49"/>
      <c r="G67" s="49"/>
      <c r="H67" s="49"/>
      <c r="I67" s="49"/>
      <c r="J67" s="49"/>
      <c r="K67" s="49"/>
      <c r="L67" s="40"/>
      <c r="M67" s="49"/>
      <c r="N67" s="49"/>
      <c r="O67" s="49"/>
      <c r="P67" s="54"/>
      <c r="Q67" s="54"/>
      <c r="R67" s="54"/>
      <c r="S67" s="54"/>
      <c r="T67" s="54"/>
      <c r="U67" s="54"/>
      <c r="V67" s="55"/>
    </row>
    <row r="68" spans="2:23" x14ac:dyDescent="0.2">
      <c r="B68" s="11"/>
      <c r="C68" s="12"/>
      <c r="D68" s="13"/>
      <c r="E68" s="13"/>
      <c r="F68" s="13"/>
      <c r="G68" s="9"/>
      <c r="H68" s="9"/>
      <c r="I68" s="9"/>
      <c r="J68" s="9"/>
      <c r="K68" s="9"/>
      <c r="L68" s="10"/>
      <c r="M68" s="10"/>
      <c r="N68" s="10"/>
      <c r="O68" s="10"/>
      <c r="P68" s="1"/>
      <c r="Q68" s="1"/>
      <c r="R68" s="1"/>
      <c r="S68" s="1"/>
      <c r="T68" s="1"/>
      <c r="U68" s="1"/>
      <c r="V68" s="8"/>
    </row>
    <row r="69" spans="2:23" ht="15.75" thickBot="1" x14ac:dyDescent="0.25">
      <c r="B69" s="38" t="s">
        <v>20</v>
      </c>
      <c r="C69" s="15" t="s">
        <v>17</v>
      </c>
      <c r="D69" s="121"/>
      <c r="E69" s="122"/>
      <c r="F69" s="123"/>
      <c r="G69" s="9" t="s">
        <v>26</v>
      </c>
      <c r="H69" s="9"/>
      <c r="I69" s="9"/>
      <c r="J69" s="9"/>
      <c r="K69" s="9"/>
      <c r="L69" s="10"/>
      <c r="M69" s="124"/>
      <c r="N69" s="124"/>
      <c r="O69" s="10"/>
      <c r="P69" s="10"/>
      <c r="Q69" s="10"/>
      <c r="R69" s="10"/>
      <c r="S69" s="10"/>
      <c r="T69" s="10"/>
      <c r="U69" s="10"/>
      <c r="V69" s="8"/>
    </row>
    <row r="70" spans="2:23" ht="15.75" thickTop="1" x14ac:dyDescent="0.2">
      <c r="B70" s="14"/>
      <c r="C70" s="15"/>
      <c r="D70" s="59" t="s">
        <v>25</v>
      </c>
      <c r="E70" s="16"/>
      <c r="F70" s="115" t="s">
        <v>5</v>
      </c>
      <c r="G70" s="115"/>
      <c r="H70" s="115"/>
      <c r="I70" s="115"/>
      <c r="J70" s="17" t="s">
        <v>6</v>
      </c>
      <c r="K70" s="12"/>
      <c r="L70" s="10"/>
      <c r="M70" s="124" t="s">
        <v>15</v>
      </c>
      <c r="N70" s="124"/>
      <c r="O70" s="138"/>
      <c r="P70" s="139"/>
      <c r="Q70" s="139"/>
      <c r="R70" s="139"/>
      <c r="S70" s="139"/>
      <c r="T70" s="139"/>
      <c r="U70" s="140"/>
      <c r="V70" s="8"/>
    </row>
    <row r="71" spans="2:23" x14ac:dyDescent="0.2">
      <c r="B71" s="131" t="s">
        <v>7</v>
      </c>
      <c r="C71" s="132"/>
      <c r="D71" s="114"/>
      <c r="E71" s="114"/>
      <c r="F71" s="114"/>
      <c r="G71" s="114"/>
      <c r="H71" s="114"/>
      <c r="I71" s="114"/>
      <c r="J71" s="110"/>
      <c r="K71" s="70"/>
      <c r="L71" s="19"/>
      <c r="M71" s="1"/>
      <c r="N71" s="1"/>
      <c r="O71" s="141"/>
      <c r="P71" s="142"/>
      <c r="Q71" s="142"/>
      <c r="R71" s="142"/>
      <c r="S71" s="142"/>
      <c r="T71" s="142"/>
      <c r="U71" s="143"/>
      <c r="V71" s="18"/>
    </row>
    <row r="72" spans="2:23" x14ac:dyDescent="0.2">
      <c r="B72" s="131"/>
      <c r="C72" s="132"/>
      <c r="D72" s="114"/>
      <c r="E72" s="114"/>
      <c r="F72" s="114"/>
      <c r="G72" s="114"/>
      <c r="H72" s="114"/>
      <c r="I72" s="114"/>
      <c r="J72" s="110"/>
      <c r="K72" s="70"/>
      <c r="L72" s="19"/>
      <c r="M72" s="19"/>
      <c r="N72" s="19"/>
      <c r="O72" s="141"/>
      <c r="P72" s="142"/>
      <c r="Q72" s="142"/>
      <c r="R72" s="142"/>
      <c r="S72" s="142"/>
      <c r="T72" s="142"/>
      <c r="U72" s="143"/>
      <c r="V72" s="18"/>
    </row>
    <row r="73" spans="2:23" x14ac:dyDescent="0.2">
      <c r="B73" s="131"/>
      <c r="C73" s="132"/>
      <c r="D73" s="114"/>
      <c r="E73" s="114"/>
      <c r="F73" s="114"/>
      <c r="G73" s="114"/>
      <c r="H73" s="114"/>
      <c r="I73" s="114"/>
      <c r="J73" s="113"/>
      <c r="K73" s="70"/>
      <c r="L73" s="19"/>
      <c r="M73" s="19"/>
      <c r="N73" s="19"/>
      <c r="O73" s="141"/>
      <c r="P73" s="142"/>
      <c r="Q73" s="142"/>
      <c r="R73" s="142"/>
      <c r="S73" s="142"/>
      <c r="T73" s="142"/>
      <c r="U73" s="143"/>
      <c r="V73" s="18"/>
    </row>
    <row r="74" spans="2:23" x14ac:dyDescent="0.2">
      <c r="B74" s="131"/>
      <c r="C74" s="132"/>
      <c r="D74" s="114"/>
      <c r="E74" s="114"/>
      <c r="F74" s="114"/>
      <c r="G74" s="114"/>
      <c r="H74" s="114"/>
      <c r="I74" s="114"/>
      <c r="J74" s="113"/>
      <c r="K74" s="70"/>
      <c r="L74" s="19"/>
      <c r="M74" s="19"/>
      <c r="N74" s="19"/>
      <c r="O74" s="141"/>
      <c r="P74" s="142"/>
      <c r="Q74" s="142"/>
      <c r="R74" s="142"/>
      <c r="S74" s="142"/>
      <c r="T74" s="142"/>
      <c r="U74" s="143"/>
      <c r="V74" s="18"/>
    </row>
    <row r="75" spans="2:23" x14ac:dyDescent="0.2">
      <c r="B75" s="131"/>
      <c r="C75" s="132"/>
      <c r="D75" s="114"/>
      <c r="E75" s="114"/>
      <c r="F75" s="114"/>
      <c r="G75" s="114"/>
      <c r="H75" s="114"/>
      <c r="I75" s="114"/>
      <c r="J75" s="113"/>
      <c r="K75" s="70"/>
      <c r="L75" s="19"/>
      <c r="M75" s="19"/>
      <c r="N75" s="19"/>
      <c r="O75" s="141"/>
      <c r="P75" s="142"/>
      <c r="Q75" s="142"/>
      <c r="R75" s="142"/>
      <c r="S75" s="142"/>
      <c r="T75" s="142"/>
      <c r="U75" s="143"/>
      <c r="V75" s="18"/>
    </row>
    <row r="76" spans="2:23" ht="15.75" thickBot="1" x14ac:dyDescent="0.25">
      <c r="B76" s="20"/>
      <c r="C76" s="1"/>
      <c r="D76" s="1"/>
      <c r="E76" s="1"/>
      <c r="F76" s="1"/>
      <c r="G76" s="129" t="s">
        <v>8</v>
      </c>
      <c r="H76" s="129"/>
      <c r="I76" s="130"/>
      <c r="J76" s="21" t="str">
        <f>IF(SUM(J71:J75)&gt;0,SUM(J71:J75),"")</f>
        <v/>
      </c>
      <c r="K76" s="71"/>
      <c r="L76" s="77"/>
      <c r="M76" s="10"/>
      <c r="N76" s="10"/>
      <c r="O76" s="144"/>
      <c r="P76" s="145"/>
      <c r="Q76" s="145"/>
      <c r="R76" s="145"/>
      <c r="S76" s="145"/>
      <c r="T76" s="145"/>
      <c r="U76" s="146"/>
      <c r="V76" s="8"/>
    </row>
    <row r="77" spans="2:23" ht="16.5" thickTop="1" x14ac:dyDescent="0.25">
      <c r="B77" s="22"/>
      <c r="C77" s="23"/>
      <c r="D77" s="10"/>
      <c r="E77" s="10"/>
      <c r="F77" s="10"/>
      <c r="G77" s="10"/>
      <c r="H77" s="10"/>
      <c r="I77" s="10"/>
      <c r="J77" s="10"/>
      <c r="K77" s="10"/>
      <c r="L77" s="10"/>
      <c r="M77" s="1"/>
      <c r="N77" s="1"/>
      <c r="O77" s="1"/>
      <c r="P77" s="1"/>
      <c r="Q77" s="1"/>
      <c r="R77" s="1"/>
      <c r="S77" s="1"/>
      <c r="T77" s="1"/>
      <c r="U77" s="24"/>
      <c r="V77" s="25"/>
    </row>
    <row r="78" spans="2:23" ht="15.75" x14ac:dyDescent="0.25">
      <c r="B78" s="133" t="s">
        <v>0</v>
      </c>
      <c r="C78" s="133"/>
      <c r="D78" s="118" t="s">
        <v>28</v>
      </c>
      <c r="E78" s="119"/>
      <c r="F78" s="119"/>
      <c r="G78" s="119"/>
      <c r="H78" s="119"/>
      <c r="I78" s="119"/>
      <c r="J78" s="119"/>
      <c r="K78" s="120"/>
      <c r="L78" s="26"/>
      <c r="M78" s="118" t="s">
        <v>27</v>
      </c>
      <c r="N78" s="119"/>
      <c r="O78" s="119"/>
      <c r="P78" s="119"/>
      <c r="Q78" s="119"/>
      <c r="R78" s="119"/>
      <c r="S78" s="119"/>
      <c r="T78" s="119"/>
      <c r="U78" s="119"/>
      <c r="V78" s="120"/>
    </row>
    <row r="79" spans="2:23" ht="75" x14ac:dyDescent="0.95">
      <c r="B79" s="33" t="s">
        <v>1</v>
      </c>
      <c r="C79" s="33" t="s">
        <v>2</v>
      </c>
      <c r="D79" s="85" t="str">
        <f>D$19</f>
        <v/>
      </c>
      <c r="E79" s="85" t="str">
        <f t="shared" ref="E79:K79" si="40">E$19</f>
        <v/>
      </c>
      <c r="F79" s="85" t="str">
        <f t="shared" si="40"/>
        <v/>
      </c>
      <c r="G79" s="85" t="str">
        <f t="shared" si="40"/>
        <v/>
      </c>
      <c r="H79" s="85" t="str">
        <f t="shared" si="40"/>
        <v/>
      </c>
      <c r="I79" s="85" t="str">
        <f t="shared" si="40"/>
        <v/>
      </c>
      <c r="J79" s="85" t="str">
        <f t="shared" si="40"/>
        <v/>
      </c>
      <c r="K79" s="86" t="str">
        <f t="shared" si="40"/>
        <v/>
      </c>
      <c r="L79" s="78"/>
      <c r="M79" s="52" t="str">
        <f>M$19</f>
        <v/>
      </c>
      <c r="N79" s="52" t="str">
        <f t="shared" ref="N79:T79" si="41">N$19</f>
        <v/>
      </c>
      <c r="O79" s="52" t="str">
        <f t="shared" si="41"/>
        <v/>
      </c>
      <c r="P79" s="52" t="str">
        <f t="shared" si="41"/>
        <v/>
      </c>
      <c r="Q79" s="52" t="str">
        <f t="shared" si="41"/>
        <v/>
      </c>
      <c r="R79" s="52" t="str">
        <f t="shared" si="41"/>
        <v/>
      </c>
      <c r="S79" s="52" t="str">
        <f t="shared" si="41"/>
        <v/>
      </c>
      <c r="T79" s="52" t="str">
        <f t="shared" si="41"/>
        <v/>
      </c>
      <c r="U79" s="34" t="s">
        <v>3</v>
      </c>
      <c r="V79" s="34" t="s">
        <v>12</v>
      </c>
      <c r="W79" s="106"/>
    </row>
    <row r="80" spans="2:23" x14ac:dyDescent="0.2">
      <c r="B80" s="111"/>
      <c r="C80" s="111"/>
      <c r="D80" s="112"/>
      <c r="E80" s="112"/>
      <c r="F80" s="112"/>
      <c r="G80" s="112"/>
      <c r="H80" s="112"/>
      <c r="I80" s="112"/>
      <c r="J80" s="112"/>
      <c r="K80" s="112"/>
      <c r="L80" s="26"/>
      <c r="M80" s="107" t="str">
        <f>IF(AND(D80&gt;0,$V$3=2),D80*M$18,"")</f>
        <v/>
      </c>
      <c r="N80" s="35" t="str">
        <f t="shared" ref="N80:T80" si="42">IF(AND(E80&gt;0,$V$3=2),E80*N$18,"")</f>
        <v/>
      </c>
      <c r="O80" s="35" t="str">
        <f t="shared" si="42"/>
        <v/>
      </c>
      <c r="P80" s="35" t="str">
        <f t="shared" si="42"/>
        <v/>
      </c>
      <c r="Q80" s="35" t="str">
        <f t="shared" si="42"/>
        <v/>
      </c>
      <c r="R80" s="35" t="str">
        <f t="shared" si="42"/>
        <v/>
      </c>
      <c r="S80" s="35" t="str">
        <f t="shared" si="42"/>
        <v/>
      </c>
      <c r="T80" s="35" t="str">
        <f t="shared" si="42"/>
        <v/>
      </c>
      <c r="U80" s="36" t="str">
        <f>IF(SUM(M80:T80)&gt;0,SUM(M80:T80),"")</f>
        <v/>
      </c>
      <c r="V80" s="36" t="str">
        <f t="shared" ref="V80:V86" si="43">IF(ISERROR($U80/$J$76),"",($U80/$J$76))</f>
        <v/>
      </c>
    </row>
    <row r="81" spans="2:22" x14ac:dyDescent="0.2">
      <c r="B81" s="111"/>
      <c r="C81" s="111"/>
      <c r="D81" s="112"/>
      <c r="E81" s="112"/>
      <c r="F81" s="112"/>
      <c r="G81" s="112"/>
      <c r="H81" s="112"/>
      <c r="I81" s="112"/>
      <c r="J81" s="112"/>
      <c r="K81" s="112"/>
      <c r="L81" s="26"/>
      <c r="M81" s="107" t="str">
        <f t="shared" ref="M81:M86" si="44">IF(AND(D81&gt;0,$V$3=2),D81*M$18,"")</f>
        <v/>
      </c>
      <c r="N81" s="105" t="str">
        <f t="shared" ref="N81:N86" si="45">IF(AND(E81&gt;0,$V$3=2),E81*N$18,"")</f>
        <v/>
      </c>
      <c r="O81" s="105" t="str">
        <f t="shared" ref="O81:O86" si="46">IF(AND(F81&gt;0,$V$3=2),F81*O$18,"")</f>
        <v/>
      </c>
      <c r="P81" s="105" t="str">
        <f t="shared" ref="P81:P86" si="47">IF(AND(G81&gt;0,$V$3=2),G81*P$18,"")</f>
        <v/>
      </c>
      <c r="Q81" s="105" t="str">
        <f t="shared" ref="Q81:Q86" si="48">IF(AND(H81&gt;0,$V$3=2),H81*Q$18,"")</f>
        <v/>
      </c>
      <c r="R81" s="105" t="str">
        <f t="shared" ref="R81:R86" si="49">IF(AND(I81&gt;0,$V$3=2),I81*R$18,"")</f>
        <v/>
      </c>
      <c r="S81" s="105" t="str">
        <f t="shared" ref="S81:S86" si="50">IF(AND(J81&gt;0,$V$3=2),J81*S$18,"")</f>
        <v/>
      </c>
      <c r="T81" s="105" t="str">
        <f t="shared" ref="T81:T86" si="51">IF(AND(K81&gt;0,$V$3=2),K81*T$18,"")</f>
        <v/>
      </c>
      <c r="U81" s="36" t="str">
        <f t="shared" ref="U81:U86" si="52">IF(SUM(M81:T81)&gt;0,SUM(M81:T81),"")</f>
        <v/>
      </c>
      <c r="V81" s="36" t="str">
        <f t="shared" si="43"/>
        <v/>
      </c>
    </row>
    <row r="82" spans="2:22" x14ac:dyDescent="0.2">
      <c r="B82" s="111"/>
      <c r="C82" s="111"/>
      <c r="D82" s="112"/>
      <c r="E82" s="112"/>
      <c r="F82" s="112"/>
      <c r="G82" s="112"/>
      <c r="H82" s="112"/>
      <c r="I82" s="112"/>
      <c r="J82" s="112"/>
      <c r="K82" s="112"/>
      <c r="L82" s="26"/>
      <c r="M82" s="107" t="str">
        <f t="shared" si="44"/>
        <v/>
      </c>
      <c r="N82" s="105" t="str">
        <f t="shared" si="45"/>
        <v/>
      </c>
      <c r="O82" s="105" t="str">
        <f t="shared" si="46"/>
        <v/>
      </c>
      <c r="P82" s="105" t="str">
        <f t="shared" si="47"/>
        <v/>
      </c>
      <c r="Q82" s="105" t="str">
        <f t="shared" si="48"/>
        <v/>
      </c>
      <c r="R82" s="105" t="str">
        <f t="shared" si="49"/>
        <v/>
      </c>
      <c r="S82" s="105" t="str">
        <f t="shared" si="50"/>
        <v/>
      </c>
      <c r="T82" s="105" t="str">
        <f t="shared" si="51"/>
        <v/>
      </c>
      <c r="U82" s="36" t="str">
        <f t="shared" si="52"/>
        <v/>
      </c>
      <c r="V82" s="36" t="str">
        <f t="shared" si="43"/>
        <v/>
      </c>
    </row>
    <row r="83" spans="2:22" x14ac:dyDescent="0.2">
      <c r="B83" s="111"/>
      <c r="C83" s="111"/>
      <c r="D83" s="112"/>
      <c r="E83" s="112"/>
      <c r="F83" s="112"/>
      <c r="G83" s="112"/>
      <c r="H83" s="112"/>
      <c r="I83" s="112"/>
      <c r="J83" s="112"/>
      <c r="K83" s="112"/>
      <c r="L83" s="26"/>
      <c r="M83" s="107" t="str">
        <f t="shared" si="44"/>
        <v/>
      </c>
      <c r="N83" s="105" t="str">
        <f t="shared" si="45"/>
        <v/>
      </c>
      <c r="O83" s="105" t="str">
        <f t="shared" si="46"/>
        <v/>
      </c>
      <c r="P83" s="105" t="str">
        <f t="shared" si="47"/>
        <v/>
      </c>
      <c r="Q83" s="105" t="str">
        <f t="shared" si="48"/>
        <v/>
      </c>
      <c r="R83" s="105" t="str">
        <f t="shared" si="49"/>
        <v/>
      </c>
      <c r="S83" s="105" t="str">
        <f t="shared" si="50"/>
        <v/>
      </c>
      <c r="T83" s="105" t="str">
        <f t="shared" si="51"/>
        <v/>
      </c>
      <c r="U83" s="36" t="str">
        <f t="shared" si="52"/>
        <v/>
      </c>
      <c r="V83" s="36" t="str">
        <f t="shared" si="43"/>
        <v/>
      </c>
    </row>
    <row r="84" spans="2:22" x14ac:dyDescent="0.2">
      <c r="B84" s="111"/>
      <c r="C84" s="111"/>
      <c r="D84" s="112"/>
      <c r="E84" s="112"/>
      <c r="F84" s="112"/>
      <c r="G84" s="112"/>
      <c r="H84" s="112"/>
      <c r="I84" s="112"/>
      <c r="J84" s="112"/>
      <c r="K84" s="112"/>
      <c r="L84" s="26"/>
      <c r="M84" s="107" t="str">
        <f t="shared" si="44"/>
        <v/>
      </c>
      <c r="N84" s="105" t="str">
        <f t="shared" si="45"/>
        <v/>
      </c>
      <c r="O84" s="105" t="str">
        <f t="shared" si="46"/>
        <v/>
      </c>
      <c r="P84" s="105" t="str">
        <f t="shared" si="47"/>
        <v/>
      </c>
      <c r="Q84" s="105" t="str">
        <f t="shared" si="48"/>
        <v/>
      </c>
      <c r="R84" s="105" t="str">
        <f t="shared" si="49"/>
        <v/>
      </c>
      <c r="S84" s="105" t="str">
        <f t="shared" si="50"/>
        <v/>
      </c>
      <c r="T84" s="105" t="str">
        <f t="shared" si="51"/>
        <v/>
      </c>
      <c r="U84" s="36" t="str">
        <f t="shared" si="52"/>
        <v/>
      </c>
      <c r="V84" s="36" t="str">
        <f t="shared" si="43"/>
        <v/>
      </c>
    </row>
    <row r="85" spans="2:22" x14ac:dyDescent="0.2"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26"/>
      <c r="M85" s="107" t="str">
        <f t="shared" si="44"/>
        <v/>
      </c>
      <c r="N85" s="105" t="str">
        <f t="shared" si="45"/>
        <v/>
      </c>
      <c r="O85" s="105" t="str">
        <f t="shared" si="46"/>
        <v/>
      </c>
      <c r="P85" s="105" t="str">
        <f t="shared" si="47"/>
        <v/>
      </c>
      <c r="Q85" s="105" t="str">
        <f t="shared" si="48"/>
        <v/>
      </c>
      <c r="R85" s="105" t="str">
        <f t="shared" si="49"/>
        <v/>
      </c>
      <c r="S85" s="105" t="str">
        <f t="shared" si="50"/>
        <v/>
      </c>
      <c r="T85" s="105" t="str">
        <f t="shared" si="51"/>
        <v/>
      </c>
      <c r="U85" s="36" t="str">
        <f t="shared" si="52"/>
        <v/>
      </c>
      <c r="V85" s="36" t="str">
        <f t="shared" si="43"/>
        <v/>
      </c>
    </row>
    <row r="86" spans="2:22" x14ac:dyDescent="0.2">
      <c r="B86" s="111"/>
      <c r="C86" s="111"/>
      <c r="D86" s="112"/>
      <c r="E86" s="112"/>
      <c r="F86" s="112"/>
      <c r="G86" s="112"/>
      <c r="H86" s="112"/>
      <c r="I86" s="112"/>
      <c r="J86" s="112"/>
      <c r="K86" s="112"/>
      <c r="L86" s="37"/>
      <c r="M86" s="107" t="str">
        <f t="shared" si="44"/>
        <v/>
      </c>
      <c r="N86" s="105" t="str">
        <f t="shared" si="45"/>
        <v/>
      </c>
      <c r="O86" s="105" t="str">
        <f t="shared" si="46"/>
        <v/>
      </c>
      <c r="P86" s="105" t="str">
        <f t="shared" si="47"/>
        <v/>
      </c>
      <c r="Q86" s="105" t="str">
        <f t="shared" si="48"/>
        <v/>
      </c>
      <c r="R86" s="105" t="str">
        <f t="shared" si="49"/>
        <v/>
      </c>
      <c r="S86" s="105" t="str">
        <f t="shared" si="50"/>
        <v/>
      </c>
      <c r="T86" s="105" t="str">
        <f t="shared" si="51"/>
        <v/>
      </c>
      <c r="U86" s="36" t="str">
        <f t="shared" si="52"/>
        <v/>
      </c>
      <c r="V86" s="36" t="str">
        <f t="shared" si="43"/>
        <v/>
      </c>
    </row>
    <row r="87" spans="2:22" x14ac:dyDescent="0.2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/>
      <c r="Q87" s="41"/>
      <c r="R87" s="41"/>
      <c r="S87" s="41"/>
      <c r="T87" s="41"/>
      <c r="U87" s="41"/>
      <c r="V87" s="42"/>
    </row>
    <row r="88" spans="2:22" x14ac:dyDescent="0.2">
      <c r="B88" s="11"/>
      <c r="C88" s="12"/>
      <c r="D88" s="13"/>
      <c r="E88" s="13"/>
      <c r="F88" s="13"/>
      <c r="G88" s="9"/>
      <c r="H88" s="9"/>
      <c r="I88" s="9"/>
      <c r="J88" s="9"/>
      <c r="K88" s="9"/>
      <c r="L88" s="10"/>
      <c r="M88" s="10"/>
      <c r="N88" s="10"/>
      <c r="O88" s="10"/>
      <c r="P88" s="1"/>
      <c r="Q88" s="1"/>
      <c r="R88" s="1"/>
      <c r="S88" s="1"/>
      <c r="T88" s="1"/>
      <c r="U88" s="1"/>
      <c r="V88" s="8"/>
    </row>
    <row r="89" spans="2:22" ht="15.75" thickBot="1" x14ac:dyDescent="0.25">
      <c r="B89" s="38" t="s">
        <v>21</v>
      </c>
      <c r="C89" s="15" t="s">
        <v>17</v>
      </c>
      <c r="D89" s="121"/>
      <c r="E89" s="122"/>
      <c r="F89" s="123"/>
      <c r="G89" s="9" t="s">
        <v>26</v>
      </c>
      <c r="H89" s="9"/>
      <c r="I89" s="9"/>
      <c r="J89" s="9"/>
      <c r="K89" s="9"/>
      <c r="L89" s="10"/>
      <c r="M89" s="124"/>
      <c r="N89" s="124"/>
      <c r="O89" s="10"/>
      <c r="P89" s="10"/>
      <c r="Q89" s="10"/>
      <c r="R89" s="10"/>
      <c r="S89" s="10"/>
      <c r="T89" s="10"/>
      <c r="U89" s="10"/>
      <c r="V89" s="8"/>
    </row>
    <row r="90" spans="2:22" ht="15.75" thickTop="1" x14ac:dyDescent="0.2">
      <c r="B90" s="14"/>
      <c r="C90" s="15"/>
      <c r="D90" s="59" t="s">
        <v>25</v>
      </c>
      <c r="E90" s="16"/>
      <c r="F90" s="115" t="s">
        <v>5</v>
      </c>
      <c r="G90" s="115"/>
      <c r="H90" s="115"/>
      <c r="I90" s="115"/>
      <c r="J90" s="17" t="s">
        <v>6</v>
      </c>
      <c r="K90" s="12"/>
      <c r="L90" s="10"/>
      <c r="M90" s="124" t="s">
        <v>15</v>
      </c>
      <c r="N90" s="124"/>
      <c r="O90" s="138"/>
      <c r="P90" s="139"/>
      <c r="Q90" s="139"/>
      <c r="R90" s="139"/>
      <c r="S90" s="139"/>
      <c r="T90" s="139"/>
      <c r="U90" s="140"/>
      <c r="V90" s="8"/>
    </row>
    <row r="91" spans="2:22" x14ac:dyDescent="0.2">
      <c r="B91" s="131" t="s">
        <v>7</v>
      </c>
      <c r="C91" s="132"/>
      <c r="D91" s="114"/>
      <c r="E91" s="114"/>
      <c r="F91" s="114"/>
      <c r="G91" s="114"/>
      <c r="H91" s="114"/>
      <c r="I91" s="114"/>
      <c r="J91" s="110"/>
      <c r="K91" s="70"/>
      <c r="L91" s="19"/>
      <c r="M91" s="1"/>
      <c r="N91" s="1"/>
      <c r="O91" s="141"/>
      <c r="P91" s="142"/>
      <c r="Q91" s="142"/>
      <c r="R91" s="142"/>
      <c r="S91" s="142"/>
      <c r="T91" s="142"/>
      <c r="U91" s="143"/>
      <c r="V91" s="18"/>
    </row>
    <row r="92" spans="2:22" x14ac:dyDescent="0.2">
      <c r="B92" s="131"/>
      <c r="C92" s="132"/>
      <c r="D92" s="114"/>
      <c r="E92" s="114"/>
      <c r="F92" s="114"/>
      <c r="G92" s="114"/>
      <c r="H92" s="114"/>
      <c r="I92" s="114"/>
      <c r="J92" s="110"/>
      <c r="K92" s="70"/>
      <c r="L92" s="19"/>
      <c r="M92" s="19"/>
      <c r="N92" s="19"/>
      <c r="O92" s="141"/>
      <c r="P92" s="142"/>
      <c r="Q92" s="142"/>
      <c r="R92" s="142"/>
      <c r="S92" s="142"/>
      <c r="T92" s="142"/>
      <c r="U92" s="143"/>
      <c r="V92" s="18"/>
    </row>
    <row r="93" spans="2:22" x14ac:dyDescent="0.2">
      <c r="B93" s="131"/>
      <c r="C93" s="132"/>
      <c r="D93" s="114"/>
      <c r="E93" s="114"/>
      <c r="F93" s="114"/>
      <c r="G93" s="114"/>
      <c r="H93" s="114"/>
      <c r="I93" s="114"/>
      <c r="J93" s="113"/>
      <c r="K93" s="70"/>
      <c r="L93" s="19"/>
      <c r="M93" s="19"/>
      <c r="N93" s="19"/>
      <c r="O93" s="141"/>
      <c r="P93" s="142"/>
      <c r="Q93" s="142"/>
      <c r="R93" s="142"/>
      <c r="S93" s="142"/>
      <c r="T93" s="142"/>
      <c r="U93" s="143"/>
      <c r="V93" s="18"/>
    </row>
    <row r="94" spans="2:22" x14ac:dyDescent="0.2">
      <c r="B94" s="131"/>
      <c r="C94" s="132"/>
      <c r="D94" s="114"/>
      <c r="E94" s="114"/>
      <c r="F94" s="114"/>
      <c r="G94" s="114"/>
      <c r="H94" s="114"/>
      <c r="I94" s="114"/>
      <c r="J94" s="113"/>
      <c r="K94" s="70"/>
      <c r="L94" s="19"/>
      <c r="M94" s="19"/>
      <c r="N94" s="19"/>
      <c r="O94" s="141"/>
      <c r="P94" s="142"/>
      <c r="Q94" s="142"/>
      <c r="R94" s="142"/>
      <c r="S94" s="142"/>
      <c r="T94" s="142"/>
      <c r="U94" s="143"/>
      <c r="V94" s="18"/>
    </row>
    <row r="95" spans="2:22" x14ac:dyDescent="0.2">
      <c r="B95" s="131"/>
      <c r="C95" s="132"/>
      <c r="D95" s="114"/>
      <c r="E95" s="114"/>
      <c r="F95" s="114"/>
      <c r="G95" s="114"/>
      <c r="H95" s="114"/>
      <c r="I95" s="114"/>
      <c r="J95" s="113"/>
      <c r="K95" s="70"/>
      <c r="L95" s="19"/>
      <c r="M95" s="19"/>
      <c r="N95" s="19"/>
      <c r="O95" s="141"/>
      <c r="P95" s="142"/>
      <c r="Q95" s="142"/>
      <c r="R95" s="142"/>
      <c r="S95" s="142"/>
      <c r="T95" s="142"/>
      <c r="U95" s="143"/>
      <c r="V95" s="18"/>
    </row>
    <row r="96" spans="2:22" ht="15.75" thickBot="1" x14ac:dyDescent="0.25">
      <c r="B96" s="20"/>
      <c r="C96" s="1"/>
      <c r="D96" s="1"/>
      <c r="E96" s="1"/>
      <c r="F96" s="1"/>
      <c r="G96" s="129" t="s">
        <v>8</v>
      </c>
      <c r="H96" s="129"/>
      <c r="I96" s="130"/>
      <c r="J96" s="21" t="str">
        <f>IF(SUM(J91:J95)&gt;0,SUM(J91:J95),"")</f>
        <v/>
      </c>
      <c r="K96" s="71"/>
      <c r="L96" s="10"/>
      <c r="M96" s="10"/>
      <c r="N96" s="10"/>
      <c r="O96" s="144"/>
      <c r="P96" s="145"/>
      <c r="Q96" s="145"/>
      <c r="R96" s="145"/>
      <c r="S96" s="145"/>
      <c r="T96" s="145"/>
      <c r="U96" s="146"/>
      <c r="V96" s="8"/>
    </row>
    <row r="97" spans="2:23" ht="16.5" thickTop="1" x14ac:dyDescent="0.25">
      <c r="B97" s="22"/>
      <c r="C97" s="23"/>
      <c r="D97" s="10"/>
      <c r="E97" s="10"/>
      <c r="F97" s="10"/>
      <c r="G97" s="10"/>
      <c r="H97" s="10"/>
      <c r="I97" s="10"/>
      <c r="J97" s="10"/>
      <c r="K97" s="10"/>
      <c r="L97" s="10"/>
      <c r="M97" s="1"/>
      <c r="N97" s="1"/>
      <c r="O97" s="1"/>
      <c r="P97" s="1"/>
      <c r="Q97" s="1"/>
      <c r="R97" s="1"/>
      <c r="S97" s="1"/>
      <c r="T97" s="1"/>
      <c r="U97" s="24"/>
      <c r="V97" s="25"/>
    </row>
    <row r="98" spans="2:23" ht="15.75" x14ac:dyDescent="0.25">
      <c r="B98" s="133" t="s">
        <v>0</v>
      </c>
      <c r="C98" s="133"/>
      <c r="D98" s="118" t="s">
        <v>28</v>
      </c>
      <c r="E98" s="119"/>
      <c r="F98" s="119"/>
      <c r="G98" s="119"/>
      <c r="H98" s="119"/>
      <c r="I98" s="119"/>
      <c r="J98" s="119"/>
      <c r="K98" s="120"/>
      <c r="L98" s="78"/>
      <c r="M98" s="118" t="s">
        <v>27</v>
      </c>
      <c r="N98" s="119"/>
      <c r="O98" s="119"/>
      <c r="P98" s="119"/>
      <c r="Q98" s="119"/>
      <c r="R98" s="119"/>
      <c r="S98" s="119"/>
      <c r="T98" s="119"/>
      <c r="U98" s="119"/>
      <c r="V98" s="120"/>
    </row>
    <row r="99" spans="2:23" ht="75" x14ac:dyDescent="0.95">
      <c r="B99" s="33" t="s">
        <v>1</v>
      </c>
      <c r="C99" s="33" t="s">
        <v>2</v>
      </c>
      <c r="D99" s="85" t="str">
        <f>D$19</f>
        <v/>
      </c>
      <c r="E99" s="85" t="str">
        <f t="shared" ref="E99:K99" si="53">E$19</f>
        <v/>
      </c>
      <c r="F99" s="85" t="str">
        <f t="shared" si="53"/>
        <v/>
      </c>
      <c r="G99" s="85" t="str">
        <f t="shared" si="53"/>
        <v/>
      </c>
      <c r="H99" s="85" t="str">
        <f t="shared" si="53"/>
        <v/>
      </c>
      <c r="I99" s="85" t="str">
        <f t="shared" si="53"/>
        <v/>
      </c>
      <c r="J99" s="85" t="str">
        <f t="shared" si="53"/>
        <v/>
      </c>
      <c r="K99" s="86" t="str">
        <f t="shared" si="53"/>
        <v/>
      </c>
      <c r="L99" s="78"/>
      <c r="M99" s="52" t="str">
        <f>M$19</f>
        <v/>
      </c>
      <c r="N99" s="52" t="str">
        <f t="shared" ref="N99:T99" si="54">N$19</f>
        <v/>
      </c>
      <c r="O99" s="52" t="str">
        <f t="shared" si="54"/>
        <v/>
      </c>
      <c r="P99" s="52" t="str">
        <f t="shared" si="54"/>
        <v/>
      </c>
      <c r="Q99" s="52" t="str">
        <f t="shared" si="54"/>
        <v/>
      </c>
      <c r="R99" s="52" t="str">
        <f t="shared" si="54"/>
        <v/>
      </c>
      <c r="S99" s="52" t="str">
        <f t="shared" si="54"/>
        <v/>
      </c>
      <c r="T99" s="52" t="str">
        <f t="shared" si="54"/>
        <v/>
      </c>
      <c r="U99" s="34" t="s">
        <v>3</v>
      </c>
      <c r="V99" s="34" t="s">
        <v>12</v>
      </c>
      <c r="W99" s="106"/>
    </row>
    <row r="100" spans="2:23" x14ac:dyDescent="0.2"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26"/>
      <c r="M100" s="107" t="str">
        <f>IF(AND(D100&gt;0,$V$3=2),D100*M$18,"")</f>
        <v/>
      </c>
      <c r="N100" s="35" t="str">
        <f t="shared" ref="N100:T100" si="55">IF(AND(E100&gt;0,$V$3=2),E100*N$18,"")</f>
        <v/>
      </c>
      <c r="O100" s="35" t="str">
        <f t="shared" si="55"/>
        <v/>
      </c>
      <c r="P100" s="35" t="str">
        <f t="shared" si="55"/>
        <v/>
      </c>
      <c r="Q100" s="35" t="str">
        <f t="shared" si="55"/>
        <v/>
      </c>
      <c r="R100" s="35" t="str">
        <f t="shared" si="55"/>
        <v/>
      </c>
      <c r="S100" s="35" t="str">
        <f t="shared" si="55"/>
        <v/>
      </c>
      <c r="T100" s="35" t="str">
        <f t="shared" si="55"/>
        <v/>
      </c>
      <c r="U100" s="36" t="str">
        <f t="shared" ref="U100:U106" si="56">IF(SUM(M100:T100)&gt;0,SUM(M100:T100),"")</f>
        <v/>
      </c>
      <c r="V100" s="36" t="str">
        <f t="shared" ref="V100:V106" si="57">IF(ISERROR($U100/$J$96),"",($U100/$J$96))</f>
        <v/>
      </c>
    </row>
    <row r="101" spans="2:23" x14ac:dyDescent="0.2"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26"/>
      <c r="M101" s="107" t="str">
        <f t="shared" ref="M101:M106" si="58">IF(AND(D101&gt;0,$V$3=2),D101*M$18,"")</f>
        <v/>
      </c>
      <c r="N101" s="105" t="str">
        <f t="shared" ref="N101:N106" si="59">IF(AND(E101&gt;0,$V$3=2),E101*N$18,"")</f>
        <v/>
      </c>
      <c r="O101" s="105" t="str">
        <f t="shared" ref="O101:O106" si="60">IF(AND(F101&gt;0,$V$3=2),F101*O$18,"")</f>
        <v/>
      </c>
      <c r="P101" s="105" t="str">
        <f t="shared" ref="P101:P106" si="61">IF(AND(G101&gt;0,$V$3=2),G101*P$18,"")</f>
        <v/>
      </c>
      <c r="Q101" s="105" t="str">
        <f t="shared" ref="Q101:Q106" si="62">IF(AND(H101&gt;0,$V$3=2),H101*Q$18,"")</f>
        <v/>
      </c>
      <c r="R101" s="105" t="str">
        <f t="shared" ref="R101:R106" si="63">IF(AND(I101&gt;0,$V$3=2),I101*R$18,"")</f>
        <v/>
      </c>
      <c r="S101" s="105" t="str">
        <f t="shared" ref="S101:S106" si="64">IF(AND(J101&gt;0,$V$3=2),J101*S$18,"")</f>
        <v/>
      </c>
      <c r="T101" s="105" t="str">
        <f t="shared" ref="T101:T106" si="65">IF(AND(K101&gt;0,$V$3=2),K101*T$18,"")</f>
        <v/>
      </c>
      <c r="U101" s="36" t="str">
        <f t="shared" si="56"/>
        <v/>
      </c>
      <c r="V101" s="36" t="str">
        <f t="shared" si="57"/>
        <v/>
      </c>
    </row>
    <row r="102" spans="2:23" x14ac:dyDescent="0.2"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26"/>
      <c r="M102" s="107" t="str">
        <f t="shared" si="58"/>
        <v/>
      </c>
      <c r="N102" s="105" t="str">
        <f t="shared" si="59"/>
        <v/>
      </c>
      <c r="O102" s="105" t="str">
        <f t="shared" si="60"/>
        <v/>
      </c>
      <c r="P102" s="105" t="str">
        <f t="shared" si="61"/>
        <v/>
      </c>
      <c r="Q102" s="105" t="str">
        <f t="shared" si="62"/>
        <v/>
      </c>
      <c r="R102" s="105" t="str">
        <f t="shared" si="63"/>
        <v/>
      </c>
      <c r="S102" s="105" t="str">
        <f t="shared" si="64"/>
        <v/>
      </c>
      <c r="T102" s="105" t="str">
        <f t="shared" si="65"/>
        <v/>
      </c>
      <c r="U102" s="36" t="str">
        <f t="shared" si="56"/>
        <v/>
      </c>
      <c r="V102" s="36" t="str">
        <f t="shared" si="57"/>
        <v/>
      </c>
    </row>
    <row r="103" spans="2:23" x14ac:dyDescent="0.2"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26"/>
      <c r="M103" s="107" t="str">
        <f t="shared" si="58"/>
        <v/>
      </c>
      <c r="N103" s="105" t="str">
        <f t="shared" si="59"/>
        <v/>
      </c>
      <c r="O103" s="105" t="str">
        <f t="shared" si="60"/>
        <v/>
      </c>
      <c r="P103" s="105" t="str">
        <f t="shared" si="61"/>
        <v/>
      </c>
      <c r="Q103" s="105" t="str">
        <f t="shared" si="62"/>
        <v/>
      </c>
      <c r="R103" s="105" t="str">
        <f t="shared" si="63"/>
        <v/>
      </c>
      <c r="S103" s="105" t="str">
        <f t="shared" si="64"/>
        <v/>
      </c>
      <c r="T103" s="105" t="str">
        <f t="shared" si="65"/>
        <v/>
      </c>
      <c r="U103" s="36" t="str">
        <f t="shared" si="56"/>
        <v/>
      </c>
      <c r="V103" s="36" t="str">
        <f t="shared" si="57"/>
        <v/>
      </c>
    </row>
    <row r="104" spans="2:23" x14ac:dyDescent="0.2"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26"/>
      <c r="M104" s="107" t="str">
        <f t="shared" si="58"/>
        <v/>
      </c>
      <c r="N104" s="105" t="str">
        <f t="shared" si="59"/>
        <v/>
      </c>
      <c r="O104" s="105" t="str">
        <f t="shared" si="60"/>
        <v/>
      </c>
      <c r="P104" s="105" t="str">
        <f t="shared" si="61"/>
        <v/>
      </c>
      <c r="Q104" s="105" t="str">
        <f t="shared" si="62"/>
        <v/>
      </c>
      <c r="R104" s="105" t="str">
        <f t="shared" si="63"/>
        <v/>
      </c>
      <c r="S104" s="105" t="str">
        <f t="shared" si="64"/>
        <v/>
      </c>
      <c r="T104" s="105" t="str">
        <f t="shared" si="65"/>
        <v/>
      </c>
      <c r="U104" s="36" t="str">
        <f t="shared" si="56"/>
        <v/>
      </c>
      <c r="V104" s="36" t="str">
        <f t="shared" si="57"/>
        <v/>
      </c>
    </row>
    <row r="105" spans="2:23" x14ac:dyDescent="0.2"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26"/>
      <c r="M105" s="107" t="str">
        <f t="shared" si="58"/>
        <v/>
      </c>
      <c r="N105" s="105" t="str">
        <f t="shared" si="59"/>
        <v/>
      </c>
      <c r="O105" s="105" t="str">
        <f t="shared" si="60"/>
        <v/>
      </c>
      <c r="P105" s="105" t="str">
        <f t="shared" si="61"/>
        <v/>
      </c>
      <c r="Q105" s="105" t="str">
        <f t="shared" si="62"/>
        <v/>
      </c>
      <c r="R105" s="105" t="str">
        <f t="shared" si="63"/>
        <v/>
      </c>
      <c r="S105" s="105" t="str">
        <f t="shared" si="64"/>
        <v/>
      </c>
      <c r="T105" s="105" t="str">
        <f t="shared" si="65"/>
        <v/>
      </c>
      <c r="U105" s="36" t="str">
        <f t="shared" si="56"/>
        <v/>
      </c>
      <c r="V105" s="36" t="str">
        <f t="shared" si="57"/>
        <v/>
      </c>
    </row>
    <row r="106" spans="2:23" x14ac:dyDescent="0.2"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37"/>
      <c r="M106" s="107" t="str">
        <f t="shared" si="58"/>
        <v/>
      </c>
      <c r="N106" s="105" t="str">
        <f t="shared" si="59"/>
        <v/>
      </c>
      <c r="O106" s="105" t="str">
        <f t="shared" si="60"/>
        <v/>
      </c>
      <c r="P106" s="105" t="str">
        <f t="shared" si="61"/>
        <v/>
      </c>
      <c r="Q106" s="105" t="str">
        <f t="shared" si="62"/>
        <v/>
      </c>
      <c r="R106" s="105" t="str">
        <f t="shared" si="63"/>
        <v/>
      </c>
      <c r="S106" s="105" t="str">
        <f t="shared" si="64"/>
        <v/>
      </c>
      <c r="T106" s="105" t="str">
        <f t="shared" si="65"/>
        <v/>
      </c>
      <c r="U106" s="36" t="str">
        <f t="shared" si="56"/>
        <v/>
      </c>
      <c r="V106" s="36" t="str">
        <f t="shared" si="57"/>
        <v/>
      </c>
    </row>
    <row r="107" spans="2:23" x14ac:dyDescent="0.2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  <c r="Q107" s="41"/>
      <c r="R107" s="41"/>
      <c r="S107" s="41"/>
      <c r="T107" s="41"/>
      <c r="U107" s="41"/>
      <c r="V107" s="42"/>
    </row>
    <row r="108" spans="2:23" x14ac:dyDescent="0.2">
      <c r="B108" s="11"/>
      <c r="C108" s="12"/>
      <c r="D108" s="13"/>
      <c r="E108" s="13"/>
      <c r="F108" s="13"/>
      <c r="G108" s="9"/>
      <c r="H108" s="9"/>
      <c r="I108" s="9"/>
      <c r="J108" s="9"/>
      <c r="K108" s="9"/>
      <c r="L108" s="10"/>
      <c r="M108" s="10"/>
      <c r="N108" s="10"/>
      <c r="O108" s="10"/>
      <c r="P108" s="1"/>
      <c r="Q108" s="1"/>
      <c r="R108" s="1"/>
      <c r="S108" s="1"/>
      <c r="T108" s="1"/>
      <c r="U108" s="1"/>
      <c r="V108" s="8"/>
    </row>
    <row r="109" spans="2:23" ht="15.75" thickBot="1" x14ac:dyDescent="0.25">
      <c r="B109" s="38" t="s">
        <v>22</v>
      </c>
      <c r="C109" s="15" t="s">
        <v>17</v>
      </c>
      <c r="D109" s="121"/>
      <c r="E109" s="122"/>
      <c r="F109" s="123"/>
      <c r="G109" s="9" t="s">
        <v>26</v>
      </c>
      <c r="H109" s="9"/>
      <c r="I109" s="9"/>
      <c r="J109" s="9"/>
      <c r="K109" s="9"/>
      <c r="L109" s="10"/>
      <c r="M109" s="124"/>
      <c r="N109" s="124"/>
      <c r="O109" s="10"/>
      <c r="P109" s="10"/>
      <c r="Q109" s="10"/>
      <c r="R109" s="10"/>
      <c r="S109" s="10"/>
      <c r="T109" s="10"/>
      <c r="U109" s="10"/>
      <c r="V109" s="8"/>
    </row>
    <row r="110" spans="2:23" ht="15.75" thickTop="1" x14ac:dyDescent="0.2">
      <c r="B110" s="14"/>
      <c r="C110" s="15"/>
      <c r="D110" s="59" t="s">
        <v>25</v>
      </c>
      <c r="E110" s="16"/>
      <c r="F110" s="115" t="s">
        <v>5</v>
      </c>
      <c r="G110" s="115"/>
      <c r="H110" s="115"/>
      <c r="I110" s="115"/>
      <c r="J110" s="17" t="s">
        <v>6</v>
      </c>
      <c r="K110" s="12"/>
      <c r="L110" s="10"/>
      <c r="M110" s="124" t="s">
        <v>15</v>
      </c>
      <c r="N110" s="124"/>
      <c r="O110" s="138"/>
      <c r="P110" s="139"/>
      <c r="Q110" s="139"/>
      <c r="R110" s="139"/>
      <c r="S110" s="139"/>
      <c r="T110" s="139"/>
      <c r="U110" s="140"/>
      <c r="V110" s="8"/>
    </row>
    <row r="111" spans="2:23" x14ac:dyDescent="0.2">
      <c r="B111" s="131" t="s">
        <v>7</v>
      </c>
      <c r="C111" s="132"/>
      <c r="D111" s="114"/>
      <c r="E111" s="114"/>
      <c r="F111" s="114"/>
      <c r="G111" s="114"/>
      <c r="H111" s="114"/>
      <c r="I111" s="114"/>
      <c r="J111" s="110"/>
      <c r="K111" s="70"/>
      <c r="L111" s="19"/>
      <c r="M111" s="1"/>
      <c r="N111" s="1"/>
      <c r="O111" s="141"/>
      <c r="P111" s="142"/>
      <c r="Q111" s="142"/>
      <c r="R111" s="142"/>
      <c r="S111" s="142"/>
      <c r="T111" s="142"/>
      <c r="U111" s="143"/>
      <c r="V111" s="18"/>
    </row>
    <row r="112" spans="2:23" x14ac:dyDescent="0.2">
      <c r="B112" s="131"/>
      <c r="C112" s="132"/>
      <c r="D112" s="114"/>
      <c r="E112" s="114"/>
      <c r="F112" s="114"/>
      <c r="G112" s="114"/>
      <c r="H112" s="114"/>
      <c r="I112" s="114"/>
      <c r="J112" s="110"/>
      <c r="K112" s="70"/>
      <c r="L112" s="19"/>
      <c r="M112" s="19"/>
      <c r="N112" s="19"/>
      <c r="O112" s="141"/>
      <c r="P112" s="142"/>
      <c r="Q112" s="142"/>
      <c r="R112" s="142"/>
      <c r="S112" s="142"/>
      <c r="T112" s="142"/>
      <c r="U112" s="143"/>
      <c r="V112" s="18"/>
    </row>
    <row r="113" spans="2:23" x14ac:dyDescent="0.2">
      <c r="B113" s="131"/>
      <c r="C113" s="132"/>
      <c r="D113" s="114"/>
      <c r="E113" s="114"/>
      <c r="F113" s="114"/>
      <c r="G113" s="114"/>
      <c r="H113" s="114"/>
      <c r="I113" s="114"/>
      <c r="J113" s="113"/>
      <c r="K113" s="70"/>
      <c r="L113" s="19"/>
      <c r="M113" s="19"/>
      <c r="N113" s="19"/>
      <c r="O113" s="141"/>
      <c r="P113" s="142"/>
      <c r="Q113" s="142"/>
      <c r="R113" s="142"/>
      <c r="S113" s="142"/>
      <c r="T113" s="142"/>
      <c r="U113" s="143"/>
      <c r="V113" s="18"/>
    </row>
    <row r="114" spans="2:23" x14ac:dyDescent="0.2">
      <c r="B114" s="131"/>
      <c r="C114" s="132"/>
      <c r="D114" s="114"/>
      <c r="E114" s="114"/>
      <c r="F114" s="114"/>
      <c r="G114" s="114"/>
      <c r="H114" s="114"/>
      <c r="I114" s="114"/>
      <c r="J114" s="113"/>
      <c r="K114" s="70"/>
      <c r="L114" s="19"/>
      <c r="M114" s="19"/>
      <c r="N114" s="19"/>
      <c r="O114" s="141"/>
      <c r="P114" s="142"/>
      <c r="Q114" s="142"/>
      <c r="R114" s="142"/>
      <c r="S114" s="142"/>
      <c r="T114" s="142"/>
      <c r="U114" s="143"/>
      <c r="V114" s="18"/>
    </row>
    <row r="115" spans="2:23" x14ac:dyDescent="0.2">
      <c r="B115" s="131"/>
      <c r="C115" s="132"/>
      <c r="D115" s="114"/>
      <c r="E115" s="114"/>
      <c r="F115" s="114"/>
      <c r="G115" s="114"/>
      <c r="H115" s="114"/>
      <c r="I115" s="114"/>
      <c r="J115" s="113"/>
      <c r="K115" s="70"/>
      <c r="L115" s="19"/>
      <c r="M115" s="19"/>
      <c r="N115" s="19"/>
      <c r="O115" s="141"/>
      <c r="P115" s="142"/>
      <c r="Q115" s="142"/>
      <c r="R115" s="142"/>
      <c r="S115" s="142"/>
      <c r="T115" s="142"/>
      <c r="U115" s="143"/>
      <c r="V115" s="18"/>
    </row>
    <row r="116" spans="2:23" ht="15.75" thickBot="1" x14ac:dyDescent="0.25">
      <c r="B116" s="20"/>
      <c r="C116" s="1"/>
      <c r="D116" s="1"/>
      <c r="E116" s="1"/>
      <c r="F116" s="1"/>
      <c r="G116" s="129" t="s">
        <v>8</v>
      </c>
      <c r="H116" s="129"/>
      <c r="I116" s="130"/>
      <c r="J116" s="21" t="str">
        <f>IF(SUM(J111:J115)&gt;0,SUM(J111:J115),"")</f>
        <v/>
      </c>
      <c r="K116" s="71"/>
      <c r="L116" s="10"/>
      <c r="M116" s="10"/>
      <c r="N116" s="10"/>
      <c r="O116" s="144"/>
      <c r="P116" s="145"/>
      <c r="Q116" s="145"/>
      <c r="R116" s="145"/>
      <c r="S116" s="145"/>
      <c r="T116" s="145"/>
      <c r="U116" s="146"/>
      <c r="V116" s="8"/>
    </row>
    <row r="117" spans="2:23" ht="16.5" thickTop="1" x14ac:dyDescent="0.25">
      <c r="B117" s="22"/>
      <c r="C117" s="23"/>
      <c r="D117" s="10"/>
      <c r="E117" s="10"/>
      <c r="F117" s="10"/>
      <c r="G117" s="10"/>
      <c r="H117" s="10"/>
      <c r="I117" s="10"/>
      <c r="J117" s="10"/>
      <c r="K117" s="10"/>
      <c r="L117" s="10"/>
      <c r="M117" s="1"/>
      <c r="N117" s="1"/>
      <c r="O117" s="1"/>
      <c r="P117" s="1"/>
      <c r="Q117" s="1"/>
      <c r="R117" s="1"/>
      <c r="S117" s="1"/>
      <c r="T117" s="1"/>
      <c r="U117" s="24"/>
      <c r="V117" s="25"/>
    </row>
    <row r="118" spans="2:23" ht="15.75" x14ac:dyDescent="0.25">
      <c r="B118" s="133" t="s">
        <v>0</v>
      </c>
      <c r="C118" s="133"/>
      <c r="D118" s="118" t="s">
        <v>28</v>
      </c>
      <c r="E118" s="119"/>
      <c r="F118" s="119"/>
      <c r="G118" s="119"/>
      <c r="H118" s="119"/>
      <c r="I118" s="119"/>
      <c r="J118" s="119"/>
      <c r="K118" s="120"/>
      <c r="L118" s="26"/>
      <c r="M118" s="118" t="s">
        <v>27</v>
      </c>
      <c r="N118" s="119"/>
      <c r="O118" s="119"/>
      <c r="P118" s="119"/>
      <c r="Q118" s="119"/>
      <c r="R118" s="119"/>
      <c r="S118" s="119"/>
      <c r="T118" s="119"/>
      <c r="U118" s="119"/>
      <c r="V118" s="120"/>
    </row>
    <row r="119" spans="2:23" ht="75" x14ac:dyDescent="0.95">
      <c r="B119" s="33" t="s">
        <v>1</v>
      </c>
      <c r="C119" s="33" t="s">
        <v>2</v>
      </c>
      <c r="D119" s="85" t="str">
        <f>D$19</f>
        <v/>
      </c>
      <c r="E119" s="85" t="str">
        <f t="shared" ref="E119:K119" si="66">E$19</f>
        <v/>
      </c>
      <c r="F119" s="85" t="str">
        <f t="shared" si="66"/>
        <v/>
      </c>
      <c r="G119" s="85" t="str">
        <f t="shared" si="66"/>
        <v/>
      </c>
      <c r="H119" s="85" t="str">
        <f t="shared" si="66"/>
        <v/>
      </c>
      <c r="I119" s="85" t="str">
        <f t="shared" si="66"/>
        <v/>
      </c>
      <c r="J119" s="85" t="str">
        <f t="shared" si="66"/>
        <v/>
      </c>
      <c r="K119" s="86" t="str">
        <f t="shared" si="66"/>
        <v/>
      </c>
      <c r="L119" s="78"/>
      <c r="M119" s="52" t="str">
        <f>M$19</f>
        <v/>
      </c>
      <c r="N119" s="52" t="str">
        <f t="shared" ref="N119:T119" si="67">N$19</f>
        <v/>
      </c>
      <c r="O119" s="52" t="str">
        <f t="shared" si="67"/>
        <v/>
      </c>
      <c r="P119" s="52" t="str">
        <f t="shared" si="67"/>
        <v/>
      </c>
      <c r="Q119" s="52" t="str">
        <f t="shared" si="67"/>
        <v/>
      </c>
      <c r="R119" s="52" t="str">
        <f t="shared" si="67"/>
        <v/>
      </c>
      <c r="S119" s="52" t="str">
        <f t="shared" si="67"/>
        <v/>
      </c>
      <c r="T119" s="52" t="str">
        <f t="shared" si="67"/>
        <v/>
      </c>
      <c r="U119" s="34" t="s">
        <v>3</v>
      </c>
      <c r="V119" s="34" t="s">
        <v>12</v>
      </c>
      <c r="W119" s="106"/>
    </row>
    <row r="120" spans="2:23" x14ac:dyDescent="0.2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26"/>
      <c r="M120" s="107" t="str">
        <f>IF(AND(D120&gt;0,$V$3=2),D120*M$18,"")</f>
        <v/>
      </c>
      <c r="N120" s="35" t="str">
        <f t="shared" ref="N120:T120" si="68">IF(AND(E120&gt;0,$V$3=2),E120*N$18,"")</f>
        <v/>
      </c>
      <c r="O120" s="35" t="str">
        <f t="shared" si="68"/>
        <v/>
      </c>
      <c r="P120" s="35" t="str">
        <f t="shared" si="68"/>
        <v/>
      </c>
      <c r="Q120" s="35" t="str">
        <f t="shared" si="68"/>
        <v/>
      </c>
      <c r="R120" s="35" t="str">
        <f t="shared" si="68"/>
        <v/>
      </c>
      <c r="S120" s="35" t="str">
        <f t="shared" si="68"/>
        <v/>
      </c>
      <c r="T120" s="35" t="str">
        <f t="shared" si="68"/>
        <v/>
      </c>
      <c r="U120" s="36" t="str">
        <f>IF(SUM(M120:T120)&gt;0,SUM(M120:T120),"")</f>
        <v/>
      </c>
      <c r="V120" s="36" t="str">
        <f t="shared" ref="V120:V126" si="69">IF(ISERROR($U120/$J$116),"",($U120/$J$116))</f>
        <v/>
      </c>
    </row>
    <row r="121" spans="2:23" x14ac:dyDescent="0.2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26"/>
      <c r="M121" s="107" t="str">
        <f t="shared" ref="M121:M126" si="70">IF(AND(D121&gt;0,$V$3=2),D121*M$18,"")</f>
        <v/>
      </c>
      <c r="N121" s="105" t="str">
        <f t="shared" ref="N121:N126" si="71">IF(AND(E121&gt;0,$V$3=2),E121*N$18,"")</f>
        <v/>
      </c>
      <c r="O121" s="105" t="str">
        <f t="shared" ref="O121:O126" si="72">IF(AND(F121&gt;0,$V$3=2),F121*O$18,"")</f>
        <v/>
      </c>
      <c r="P121" s="105" t="str">
        <f t="shared" ref="P121:P126" si="73">IF(AND(G121&gt;0,$V$3=2),G121*P$18,"")</f>
        <v/>
      </c>
      <c r="Q121" s="105" t="str">
        <f t="shared" ref="Q121:Q126" si="74">IF(AND(H121&gt;0,$V$3=2),H121*Q$18,"")</f>
        <v/>
      </c>
      <c r="R121" s="105" t="str">
        <f t="shared" ref="R121:R126" si="75">IF(AND(I121&gt;0,$V$3=2),I121*R$18,"")</f>
        <v/>
      </c>
      <c r="S121" s="105" t="str">
        <f t="shared" ref="S121:S126" si="76">IF(AND(J121&gt;0,$V$3=2),J121*S$18,"")</f>
        <v/>
      </c>
      <c r="T121" s="105" t="str">
        <f t="shared" ref="T121:T126" si="77">IF(AND(K121&gt;0,$V$3=2),K121*T$18,"")</f>
        <v/>
      </c>
      <c r="U121" s="36" t="str">
        <f t="shared" ref="U121:U126" si="78">IF(SUM(M121:T121)&gt;0,SUM(M121:T121),"")</f>
        <v/>
      </c>
      <c r="V121" s="36" t="str">
        <f t="shared" si="69"/>
        <v/>
      </c>
    </row>
    <row r="122" spans="2:23" x14ac:dyDescent="0.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26"/>
      <c r="M122" s="107" t="str">
        <f t="shared" si="70"/>
        <v/>
      </c>
      <c r="N122" s="105" t="str">
        <f t="shared" si="71"/>
        <v/>
      </c>
      <c r="O122" s="105" t="str">
        <f t="shared" si="72"/>
        <v/>
      </c>
      <c r="P122" s="105" t="str">
        <f t="shared" si="73"/>
        <v/>
      </c>
      <c r="Q122" s="105" t="str">
        <f t="shared" si="74"/>
        <v/>
      </c>
      <c r="R122" s="105" t="str">
        <f t="shared" si="75"/>
        <v/>
      </c>
      <c r="S122" s="105" t="str">
        <f t="shared" si="76"/>
        <v/>
      </c>
      <c r="T122" s="105" t="str">
        <f t="shared" si="77"/>
        <v/>
      </c>
      <c r="U122" s="36" t="str">
        <f t="shared" si="78"/>
        <v/>
      </c>
      <c r="V122" s="36" t="str">
        <f t="shared" si="69"/>
        <v/>
      </c>
    </row>
    <row r="123" spans="2:23" x14ac:dyDescent="0.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26"/>
      <c r="M123" s="107" t="str">
        <f t="shared" si="70"/>
        <v/>
      </c>
      <c r="N123" s="105" t="str">
        <f t="shared" si="71"/>
        <v/>
      </c>
      <c r="O123" s="105" t="str">
        <f t="shared" si="72"/>
        <v/>
      </c>
      <c r="P123" s="105" t="str">
        <f t="shared" si="73"/>
        <v/>
      </c>
      <c r="Q123" s="105" t="str">
        <f t="shared" si="74"/>
        <v/>
      </c>
      <c r="R123" s="105" t="str">
        <f t="shared" si="75"/>
        <v/>
      </c>
      <c r="S123" s="105" t="str">
        <f t="shared" si="76"/>
        <v/>
      </c>
      <c r="T123" s="105" t="str">
        <f t="shared" si="77"/>
        <v/>
      </c>
      <c r="U123" s="36" t="str">
        <f t="shared" si="78"/>
        <v/>
      </c>
      <c r="V123" s="36" t="str">
        <f t="shared" si="69"/>
        <v/>
      </c>
    </row>
    <row r="124" spans="2:23" x14ac:dyDescent="0.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26"/>
      <c r="M124" s="107" t="str">
        <f t="shared" si="70"/>
        <v/>
      </c>
      <c r="N124" s="105" t="str">
        <f t="shared" si="71"/>
        <v/>
      </c>
      <c r="O124" s="105" t="str">
        <f t="shared" si="72"/>
        <v/>
      </c>
      <c r="P124" s="105" t="str">
        <f t="shared" si="73"/>
        <v/>
      </c>
      <c r="Q124" s="105" t="str">
        <f t="shared" si="74"/>
        <v/>
      </c>
      <c r="R124" s="105" t="str">
        <f t="shared" si="75"/>
        <v/>
      </c>
      <c r="S124" s="105" t="str">
        <f t="shared" si="76"/>
        <v/>
      </c>
      <c r="T124" s="105" t="str">
        <f t="shared" si="77"/>
        <v/>
      </c>
      <c r="U124" s="36" t="str">
        <f t="shared" si="78"/>
        <v/>
      </c>
      <c r="V124" s="36" t="str">
        <f t="shared" si="69"/>
        <v/>
      </c>
    </row>
    <row r="125" spans="2:23" x14ac:dyDescent="0.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26"/>
      <c r="M125" s="107" t="str">
        <f t="shared" si="70"/>
        <v/>
      </c>
      <c r="N125" s="105" t="str">
        <f t="shared" si="71"/>
        <v/>
      </c>
      <c r="O125" s="105" t="str">
        <f t="shared" si="72"/>
        <v/>
      </c>
      <c r="P125" s="105" t="str">
        <f t="shared" si="73"/>
        <v/>
      </c>
      <c r="Q125" s="105" t="str">
        <f t="shared" si="74"/>
        <v/>
      </c>
      <c r="R125" s="105" t="str">
        <f t="shared" si="75"/>
        <v/>
      </c>
      <c r="S125" s="105" t="str">
        <f t="shared" si="76"/>
        <v/>
      </c>
      <c r="T125" s="105" t="str">
        <f t="shared" si="77"/>
        <v/>
      </c>
      <c r="U125" s="36" t="str">
        <f t="shared" si="78"/>
        <v/>
      </c>
      <c r="V125" s="36" t="str">
        <f t="shared" si="69"/>
        <v/>
      </c>
    </row>
    <row r="126" spans="2:23" x14ac:dyDescent="0.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37"/>
      <c r="M126" s="107" t="str">
        <f t="shared" si="70"/>
        <v/>
      </c>
      <c r="N126" s="105" t="str">
        <f t="shared" si="71"/>
        <v/>
      </c>
      <c r="O126" s="105" t="str">
        <f t="shared" si="72"/>
        <v/>
      </c>
      <c r="P126" s="105" t="str">
        <f t="shared" si="73"/>
        <v/>
      </c>
      <c r="Q126" s="105" t="str">
        <f t="shared" si="74"/>
        <v/>
      </c>
      <c r="R126" s="105" t="str">
        <f t="shared" si="75"/>
        <v/>
      </c>
      <c r="S126" s="105" t="str">
        <f t="shared" si="76"/>
        <v/>
      </c>
      <c r="T126" s="105" t="str">
        <f t="shared" si="77"/>
        <v/>
      </c>
      <c r="U126" s="36" t="str">
        <f t="shared" si="78"/>
        <v/>
      </c>
      <c r="V126" s="36" t="str">
        <f t="shared" si="69"/>
        <v/>
      </c>
    </row>
    <row r="127" spans="2:23" x14ac:dyDescent="0.2"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1"/>
      <c r="R127" s="41"/>
      <c r="S127" s="41"/>
      <c r="T127" s="41"/>
      <c r="U127" s="41"/>
      <c r="V127" s="42"/>
    </row>
    <row r="128" spans="2:23" x14ac:dyDescent="0.2">
      <c r="B128" s="11"/>
      <c r="C128" s="12"/>
      <c r="D128" s="13"/>
      <c r="E128" s="13"/>
      <c r="F128" s="13"/>
      <c r="G128" s="9"/>
      <c r="H128" s="9"/>
      <c r="I128" s="9"/>
      <c r="J128" s="9"/>
      <c r="K128" s="9"/>
      <c r="L128" s="10"/>
      <c r="M128" s="10"/>
      <c r="N128" s="10"/>
      <c r="O128" s="10"/>
      <c r="P128" s="1"/>
      <c r="Q128" s="1"/>
      <c r="R128" s="1"/>
      <c r="S128" s="1"/>
      <c r="T128" s="1"/>
      <c r="U128" s="1"/>
      <c r="V128" s="8"/>
    </row>
    <row r="129" spans="2:23" ht="15.75" thickBot="1" x14ac:dyDescent="0.25">
      <c r="B129" s="38" t="s">
        <v>23</v>
      </c>
      <c r="C129" s="15" t="s">
        <v>17</v>
      </c>
      <c r="D129" s="121"/>
      <c r="E129" s="122"/>
      <c r="F129" s="123"/>
      <c r="G129" s="9" t="s">
        <v>26</v>
      </c>
      <c r="H129" s="9"/>
      <c r="I129" s="9"/>
      <c r="J129" s="9"/>
      <c r="K129" s="9"/>
      <c r="L129" s="10"/>
      <c r="M129" s="124"/>
      <c r="N129" s="124"/>
      <c r="O129" s="10"/>
      <c r="P129" s="10"/>
      <c r="Q129" s="10"/>
      <c r="R129" s="10"/>
      <c r="S129" s="10"/>
      <c r="T129" s="10"/>
      <c r="U129" s="10"/>
      <c r="V129" s="8"/>
    </row>
    <row r="130" spans="2:23" ht="15.75" thickTop="1" x14ac:dyDescent="0.2">
      <c r="B130" s="14"/>
      <c r="C130" s="15"/>
      <c r="D130" s="59" t="s">
        <v>25</v>
      </c>
      <c r="E130" s="16"/>
      <c r="F130" s="115" t="s">
        <v>5</v>
      </c>
      <c r="G130" s="115"/>
      <c r="H130" s="115"/>
      <c r="I130" s="115"/>
      <c r="J130" s="17" t="s">
        <v>6</v>
      </c>
      <c r="K130" s="12"/>
      <c r="L130" s="10"/>
      <c r="M130" s="124" t="s">
        <v>15</v>
      </c>
      <c r="N130" s="124"/>
      <c r="O130" s="138"/>
      <c r="P130" s="139"/>
      <c r="Q130" s="139"/>
      <c r="R130" s="139"/>
      <c r="S130" s="139"/>
      <c r="T130" s="139"/>
      <c r="U130" s="140"/>
      <c r="V130" s="8"/>
    </row>
    <row r="131" spans="2:23" x14ac:dyDescent="0.2">
      <c r="B131" s="131" t="s">
        <v>7</v>
      </c>
      <c r="C131" s="132"/>
      <c r="D131" s="114"/>
      <c r="E131" s="114"/>
      <c r="F131" s="114"/>
      <c r="G131" s="114"/>
      <c r="H131" s="114"/>
      <c r="I131" s="114"/>
      <c r="J131" s="110"/>
      <c r="K131" s="70"/>
      <c r="L131" s="19"/>
      <c r="M131" s="1"/>
      <c r="N131" s="1"/>
      <c r="O131" s="141"/>
      <c r="P131" s="142"/>
      <c r="Q131" s="142"/>
      <c r="R131" s="142"/>
      <c r="S131" s="142"/>
      <c r="T131" s="142"/>
      <c r="U131" s="143"/>
      <c r="V131" s="18"/>
    </row>
    <row r="132" spans="2:23" x14ac:dyDescent="0.2">
      <c r="B132" s="131"/>
      <c r="C132" s="132"/>
      <c r="D132" s="114"/>
      <c r="E132" s="114"/>
      <c r="F132" s="114"/>
      <c r="G132" s="114"/>
      <c r="H132" s="114"/>
      <c r="I132" s="114"/>
      <c r="J132" s="110"/>
      <c r="K132" s="70"/>
      <c r="L132" s="19"/>
      <c r="M132" s="19"/>
      <c r="N132" s="19"/>
      <c r="O132" s="141"/>
      <c r="P132" s="142"/>
      <c r="Q132" s="142"/>
      <c r="R132" s="142"/>
      <c r="S132" s="142"/>
      <c r="T132" s="142"/>
      <c r="U132" s="143"/>
      <c r="V132" s="18"/>
    </row>
    <row r="133" spans="2:23" x14ac:dyDescent="0.2">
      <c r="B133" s="131"/>
      <c r="C133" s="132"/>
      <c r="D133" s="114"/>
      <c r="E133" s="114"/>
      <c r="F133" s="114"/>
      <c r="G133" s="114"/>
      <c r="H133" s="114"/>
      <c r="I133" s="114"/>
      <c r="J133" s="113"/>
      <c r="K133" s="70"/>
      <c r="L133" s="19"/>
      <c r="M133" s="19"/>
      <c r="N133" s="19"/>
      <c r="O133" s="141"/>
      <c r="P133" s="142"/>
      <c r="Q133" s="142"/>
      <c r="R133" s="142"/>
      <c r="S133" s="142"/>
      <c r="T133" s="142"/>
      <c r="U133" s="143"/>
      <c r="V133" s="18"/>
    </row>
    <row r="134" spans="2:23" x14ac:dyDescent="0.2">
      <c r="B134" s="131"/>
      <c r="C134" s="132"/>
      <c r="D134" s="114"/>
      <c r="E134" s="114"/>
      <c r="F134" s="114"/>
      <c r="G134" s="114"/>
      <c r="H134" s="114"/>
      <c r="I134" s="114"/>
      <c r="J134" s="113"/>
      <c r="K134" s="70"/>
      <c r="L134" s="19"/>
      <c r="M134" s="19"/>
      <c r="N134" s="19"/>
      <c r="O134" s="141"/>
      <c r="P134" s="142"/>
      <c r="Q134" s="142"/>
      <c r="R134" s="142"/>
      <c r="S134" s="142"/>
      <c r="T134" s="142"/>
      <c r="U134" s="143"/>
      <c r="V134" s="18"/>
    </row>
    <row r="135" spans="2:23" x14ac:dyDescent="0.2">
      <c r="B135" s="131"/>
      <c r="C135" s="132"/>
      <c r="D135" s="114"/>
      <c r="E135" s="114"/>
      <c r="F135" s="114"/>
      <c r="G135" s="114"/>
      <c r="H135" s="114"/>
      <c r="I135" s="114"/>
      <c r="J135" s="113"/>
      <c r="K135" s="70"/>
      <c r="L135" s="19"/>
      <c r="M135" s="19"/>
      <c r="N135" s="19"/>
      <c r="O135" s="141"/>
      <c r="P135" s="142"/>
      <c r="Q135" s="142"/>
      <c r="R135" s="142"/>
      <c r="S135" s="142"/>
      <c r="T135" s="142"/>
      <c r="U135" s="143"/>
      <c r="V135" s="18"/>
    </row>
    <row r="136" spans="2:23" ht="15.75" thickBot="1" x14ac:dyDescent="0.25">
      <c r="B136" s="20"/>
      <c r="C136" s="1"/>
      <c r="D136" s="1"/>
      <c r="E136" s="1"/>
      <c r="F136" s="1"/>
      <c r="G136" s="129" t="s">
        <v>8</v>
      </c>
      <c r="H136" s="129"/>
      <c r="I136" s="130"/>
      <c r="J136" s="21" t="str">
        <f>IF(SUM(J131:J135)&gt;0,SUM(J131:J135),"")</f>
        <v/>
      </c>
      <c r="K136" s="71"/>
      <c r="L136" s="10"/>
      <c r="M136" s="10"/>
      <c r="N136" s="10"/>
      <c r="O136" s="144"/>
      <c r="P136" s="145"/>
      <c r="Q136" s="145"/>
      <c r="R136" s="145"/>
      <c r="S136" s="145"/>
      <c r="T136" s="145"/>
      <c r="U136" s="146"/>
      <c r="V136" s="8"/>
    </row>
    <row r="137" spans="2:23" ht="16.5" thickTop="1" x14ac:dyDescent="0.25">
      <c r="B137" s="22"/>
      <c r="C137" s="23"/>
      <c r="D137" s="10"/>
      <c r="E137" s="10"/>
      <c r="F137" s="10"/>
      <c r="G137" s="10"/>
      <c r="H137" s="10"/>
      <c r="I137" s="10"/>
      <c r="J137" s="10"/>
      <c r="K137" s="10"/>
      <c r="L137" s="10"/>
      <c r="M137" s="1"/>
      <c r="N137" s="1"/>
      <c r="O137" s="1"/>
      <c r="P137" s="1"/>
      <c r="Q137" s="1"/>
      <c r="R137" s="1"/>
      <c r="S137" s="1"/>
      <c r="T137" s="1"/>
      <c r="U137" s="24"/>
      <c r="V137" s="25"/>
    </row>
    <row r="138" spans="2:23" ht="15.75" x14ac:dyDescent="0.25">
      <c r="B138" s="133" t="s">
        <v>0</v>
      </c>
      <c r="C138" s="133"/>
      <c r="D138" s="118" t="s">
        <v>28</v>
      </c>
      <c r="E138" s="119"/>
      <c r="F138" s="119"/>
      <c r="G138" s="119"/>
      <c r="H138" s="119"/>
      <c r="I138" s="119"/>
      <c r="J138" s="119"/>
      <c r="K138" s="120"/>
      <c r="L138" s="26"/>
      <c r="M138" s="118" t="s">
        <v>27</v>
      </c>
      <c r="N138" s="119"/>
      <c r="O138" s="119"/>
      <c r="P138" s="119"/>
      <c r="Q138" s="119"/>
      <c r="R138" s="119"/>
      <c r="S138" s="119"/>
      <c r="T138" s="119"/>
      <c r="U138" s="119"/>
      <c r="V138" s="120"/>
    </row>
    <row r="139" spans="2:23" ht="75" x14ac:dyDescent="0.95">
      <c r="B139" s="33" t="s">
        <v>1</v>
      </c>
      <c r="C139" s="33" t="s">
        <v>2</v>
      </c>
      <c r="D139" s="85" t="str">
        <f>D$19</f>
        <v/>
      </c>
      <c r="E139" s="85" t="str">
        <f t="shared" ref="E139:K139" si="79">E$19</f>
        <v/>
      </c>
      <c r="F139" s="85" t="str">
        <f t="shared" si="79"/>
        <v/>
      </c>
      <c r="G139" s="85" t="str">
        <f t="shared" si="79"/>
        <v/>
      </c>
      <c r="H139" s="85" t="str">
        <f t="shared" si="79"/>
        <v/>
      </c>
      <c r="I139" s="85" t="str">
        <f t="shared" si="79"/>
        <v/>
      </c>
      <c r="J139" s="85" t="str">
        <f t="shared" si="79"/>
        <v/>
      </c>
      <c r="K139" s="86" t="str">
        <f t="shared" si="79"/>
        <v/>
      </c>
      <c r="L139" s="78"/>
      <c r="M139" s="52" t="str">
        <f>M$19</f>
        <v/>
      </c>
      <c r="N139" s="52" t="str">
        <f t="shared" ref="N139:T139" si="80">N$19</f>
        <v/>
      </c>
      <c r="O139" s="52" t="str">
        <f t="shared" si="80"/>
        <v/>
      </c>
      <c r="P139" s="52" t="str">
        <f t="shared" si="80"/>
        <v/>
      </c>
      <c r="Q139" s="52" t="str">
        <f t="shared" si="80"/>
        <v/>
      </c>
      <c r="R139" s="52" t="str">
        <f t="shared" si="80"/>
        <v/>
      </c>
      <c r="S139" s="52" t="str">
        <f t="shared" si="80"/>
        <v/>
      </c>
      <c r="T139" s="52" t="str">
        <f t="shared" si="80"/>
        <v/>
      </c>
      <c r="U139" s="34" t="s">
        <v>3</v>
      </c>
      <c r="V139" s="34" t="s">
        <v>12</v>
      </c>
      <c r="W139" s="106"/>
    </row>
    <row r="140" spans="2:23" x14ac:dyDescent="0.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26"/>
      <c r="M140" s="107" t="str">
        <f>IF(AND(D140&gt;0,$V$3=2),D140*M$18,"")</f>
        <v/>
      </c>
      <c r="N140" s="35" t="str">
        <f t="shared" ref="N140:T140" si="81">IF(AND(E140&gt;0,$V$3=2),E140*N$18,"")</f>
        <v/>
      </c>
      <c r="O140" s="35" t="str">
        <f t="shared" si="81"/>
        <v/>
      </c>
      <c r="P140" s="35" t="str">
        <f t="shared" si="81"/>
        <v/>
      </c>
      <c r="Q140" s="35" t="str">
        <f t="shared" si="81"/>
        <v/>
      </c>
      <c r="R140" s="35" t="str">
        <f t="shared" si="81"/>
        <v/>
      </c>
      <c r="S140" s="35" t="str">
        <f t="shared" si="81"/>
        <v/>
      </c>
      <c r="T140" s="35" t="str">
        <f t="shared" si="81"/>
        <v/>
      </c>
      <c r="U140" s="36" t="str">
        <f>IF(SUM(M140:T140)&gt;0,SUM(M140:T140),"")</f>
        <v/>
      </c>
      <c r="V140" s="36" t="str">
        <f t="shared" ref="V140:V146" si="82">IF(ISERROR($U140/$J$136),"",($U140/$J$136))</f>
        <v/>
      </c>
    </row>
    <row r="141" spans="2:23" x14ac:dyDescent="0.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26"/>
      <c r="M141" s="107" t="str">
        <f t="shared" ref="M141:M146" si="83">IF(AND(D141&gt;0,$V$3=2),D141*M$18,"")</f>
        <v/>
      </c>
      <c r="N141" s="105" t="str">
        <f t="shared" ref="N141:N146" si="84">IF(AND(E141&gt;0,$V$3=2),E141*N$18,"")</f>
        <v/>
      </c>
      <c r="O141" s="105" t="str">
        <f t="shared" ref="O141:O146" si="85">IF(AND(F141&gt;0,$V$3=2),F141*O$18,"")</f>
        <v/>
      </c>
      <c r="P141" s="105" t="str">
        <f t="shared" ref="P141:P146" si="86">IF(AND(G141&gt;0,$V$3=2),G141*P$18,"")</f>
        <v/>
      </c>
      <c r="Q141" s="105" t="str">
        <f t="shared" ref="Q141:Q146" si="87">IF(AND(H141&gt;0,$V$3=2),H141*Q$18,"")</f>
        <v/>
      </c>
      <c r="R141" s="105" t="str">
        <f t="shared" ref="R141:R146" si="88">IF(AND(I141&gt;0,$V$3=2),I141*R$18,"")</f>
        <v/>
      </c>
      <c r="S141" s="105" t="str">
        <f t="shared" ref="S141:S146" si="89">IF(AND(J141&gt;0,$V$3=2),J141*S$18,"")</f>
        <v/>
      </c>
      <c r="T141" s="105" t="str">
        <f t="shared" ref="T141:T146" si="90">IF(AND(K141&gt;0,$V$3=2),K141*T$18,"")</f>
        <v/>
      </c>
      <c r="U141" s="36" t="str">
        <f t="shared" ref="U141:U146" si="91">IF(SUM(M141:T141)&gt;0,SUM(M141:T141),"")</f>
        <v/>
      </c>
      <c r="V141" s="36" t="str">
        <f t="shared" si="82"/>
        <v/>
      </c>
    </row>
    <row r="142" spans="2:23" x14ac:dyDescent="0.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26"/>
      <c r="M142" s="107" t="str">
        <f t="shared" si="83"/>
        <v/>
      </c>
      <c r="N142" s="105" t="str">
        <f t="shared" si="84"/>
        <v/>
      </c>
      <c r="O142" s="105" t="str">
        <f t="shared" si="85"/>
        <v/>
      </c>
      <c r="P142" s="105" t="str">
        <f t="shared" si="86"/>
        <v/>
      </c>
      <c r="Q142" s="105" t="str">
        <f t="shared" si="87"/>
        <v/>
      </c>
      <c r="R142" s="105" t="str">
        <f t="shared" si="88"/>
        <v/>
      </c>
      <c r="S142" s="105" t="str">
        <f t="shared" si="89"/>
        <v/>
      </c>
      <c r="T142" s="105" t="str">
        <f t="shared" si="90"/>
        <v/>
      </c>
      <c r="U142" s="36" t="str">
        <f t="shared" si="91"/>
        <v/>
      </c>
      <c r="V142" s="36" t="str">
        <f t="shared" si="82"/>
        <v/>
      </c>
    </row>
    <row r="143" spans="2:23" x14ac:dyDescent="0.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26"/>
      <c r="M143" s="107" t="str">
        <f t="shared" si="83"/>
        <v/>
      </c>
      <c r="N143" s="105" t="str">
        <f t="shared" si="84"/>
        <v/>
      </c>
      <c r="O143" s="105" t="str">
        <f t="shared" si="85"/>
        <v/>
      </c>
      <c r="P143" s="105" t="str">
        <f t="shared" si="86"/>
        <v/>
      </c>
      <c r="Q143" s="105" t="str">
        <f t="shared" si="87"/>
        <v/>
      </c>
      <c r="R143" s="105" t="str">
        <f t="shared" si="88"/>
        <v/>
      </c>
      <c r="S143" s="105" t="str">
        <f t="shared" si="89"/>
        <v/>
      </c>
      <c r="T143" s="105" t="str">
        <f t="shared" si="90"/>
        <v/>
      </c>
      <c r="U143" s="36" t="str">
        <f t="shared" si="91"/>
        <v/>
      </c>
      <c r="V143" s="36" t="str">
        <f t="shared" si="82"/>
        <v/>
      </c>
    </row>
    <row r="144" spans="2:23" x14ac:dyDescent="0.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26"/>
      <c r="M144" s="107" t="str">
        <f t="shared" si="83"/>
        <v/>
      </c>
      <c r="N144" s="105" t="str">
        <f t="shared" si="84"/>
        <v/>
      </c>
      <c r="O144" s="105" t="str">
        <f t="shared" si="85"/>
        <v/>
      </c>
      <c r="P144" s="105" t="str">
        <f t="shared" si="86"/>
        <v/>
      </c>
      <c r="Q144" s="105" t="str">
        <f t="shared" si="87"/>
        <v/>
      </c>
      <c r="R144" s="105" t="str">
        <f t="shared" si="88"/>
        <v/>
      </c>
      <c r="S144" s="105" t="str">
        <f t="shared" si="89"/>
        <v/>
      </c>
      <c r="T144" s="105" t="str">
        <f t="shared" si="90"/>
        <v/>
      </c>
      <c r="U144" s="36" t="str">
        <f t="shared" si="91"/>
        <v/>
      </c>
      <c r="V144" s="36" t="str">
        <f t="shared" si="82"/>
        <v/>
      </c>
    </row>
    <row r="145" spans="2:23" x14ac:dyDescent="0.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26"/>
      <c r="M145" s="107" t="str">
        <f t="shared" si="83"/>
        <v/>
      </c>
      <c r="N145" s="105" t="str">
        <f t="shared" si="84"/>
        <v/>
      </c>
      <c r="O145" s="105" t="str">
        <f t="shared" si="85"/>
        <v/>
      </c>
      <c r="P145" s="105" t="str">
        <f t="shared" si="86"/>
        <v/>
      </c>
      <c r="Q145" s="105" t="str">
        <f t="shared" si="87"/>
        <v/>
      </c>
      <c r="R145" s="105" t="str">
        <f t="shared" si="88"/>
        <v/>
      </c>
      <c r="S145" s="105" t="str">
        <f t="shared" si="89"/>
        <v/>
      </c>
      <c r="T145" s="105" t="str">
        <f t="shared" si="90"/>
        <v/>
      </c>
      <c r="U145" s="36" t="str">
        <f t="shared" si="91"/>
        <v/>
      </c>
      <c r="V145" s="36" t="str">
        <f t="shared" si="82"/>
        <v/>
      </c>
    </row>
    <row r="146" spans="2:23" x14ac:dyDescent="0.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37"/>
      <c r="M146" s="107" t="str">
        <f t="shared" si="83"/>
        <v/>
      </c>
      <c r="N146" s="105" t="str">
        <f t="shared" si="84"/>
        <v/>
      </c>
      <c r="O146" s="105" t="str">
        <f t="shared" si="85"/>
        <v/>
      </c>
      <c r="P146" s="105" t="str">
        <f t="shared" si="86"/>
        <v/>
      </c>
      <c r="Q146" s="105" t="str">
        <f t="shared" si="87"/>
        <v/>
      </c>
      <c r="R146" s="105" t="str">
        <f t="shared" si="88"/>
        <v/>
      </c>
      <c r="S146" s="105" t="str">
        <f t="shared" si="89"/>
        <v/>
      </c>
      <c r="T146" s="105" t="str">
        <f t="shared" si="90"/>
        <v/>
      </c>
      <c r="U146" s="36" t="str">
        <f t="shared" si="91"/>
        <v/>
      </c>
      <c r="V146" s="36" t="str">
        <f t="shared" si="82"/>
        <v/>
      </c>
    </row>
    <row r="147" spans="2:23" x14ac:dyDescent="0.2">
      <c r="B147" s="39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  <c r="Q147" s="41"/>
      <c r="R147" s="41"/>
      <c r="S147" s="41"/>
      <c r="T147" s="41"/>
      <c r="U147" s="41"/>
      <c r="V147" s="42"/>
    </row>
    <row r="148" spans="2:23" x14ac:dyDescent="0.2">
      <c r="B148" s="11"/>
      <c r="C148" s="12"/>
      <c r="D148" s="13"/>
      <c r="E148" s="13"/>
      <c r="F148" s="13"/>
      <c r="G148" s="9"/>
      <c r="H148" s="9"/>
      <c r="I148" s="9"/>
      <c r="J148" s="9"/>
      <c r="K148" s="9"/>
      <c r="L148" s="10"/>
      <c r="M148" s="10"/>
      <c r="N148" s="10"/>
      <c r="O148" s="10"/>
      <c r="P148" s="1"/>
      <c r="Q148" s="1"/>
      <c r="R148" s="1"/>
      <c r="S148" s="1"/>
      <c r="T148" s="1"/>
      <c r="U148" s="1"/>
      <c r="V148" s="8"/>
    </row>
    <row r="149" spans="2:23" ht="15.75" thickBot="1" x14ac:dyDescent="0.25">
      <c r="B149" s="38" t="s">
        <v>24</v>
      </c>
      <c r="C149" s="15" t="s">
        <v>17</v>
      </c>
      <c r="D149" s="121"/>
      <c r="E149" s="122"/>
      <c r="F149" s="123"/>
      <c r="G149" s="9" t="s">
        <v>26</v>
      </c>
      <c r="H149" s="9"/>
      <c r="I149" s="9"/>
      <c r="J149" s="9"/>
      <c r="K149" s="9"/>
      <c r="L149" s="10"/>
      <c r="M149" s="124"/>
      <c r="N149" s="124"/>
      <c r="O149" s="10"/>
      <c r="P149" s="10"/>
      <c r="Q149" s="10"/>
      <c r="R149" s="10"/>
      <c r="S149" s="10"/>
      <c r="T149" s="10"/>
      <c r="U149" s="10"/>
      <c r="V149" s="8"/>
    </row>
    <row r="150" spans="2:23" ht="15.75" thickTop="1" x14ac:dyDescent="0.2">
      <c r="B150" s="14"/>
      <c r="C150" s="15"/>
      <c r="D150" s="59" t="s">
        <v>25</v>
      </c>
      <c r="E150" s="16"/>
      <c r="F150" s="115" t="s">
        <v>5</v>
      </c>
      <c r="G150" s="115"/>
      <c r="H150" s="115"/>
      <c r="I150" s="115"/>
      <c r="J150" s="17" t="s">
        <v>6</v>
      </c>
      <c r="K150" s="12"/>
      <c r="L150" s="10"/>
      <c r="M150" s="124" t="s">
        <v>15</v>
      </c>
      <c r="N150" s="124"/>
      <c r="O150" s="138"/>
      <c r="P150" s="139"/>
      <c r="Q150" s="139"/>
      <c r="R150" s="139"/>
      <c r="S150" s="139"/>
      <c r="T150" s="139"/>
      <c r="U150" s="140"/>
      <c r="V150" s="8"/>
    </row>
    <row r="151" spans="2:23" x14ac:dyDescent="0.2">
      <c r="B151" s="131" t="s">
        <v>7</v>
      </c>
      <c r="C151" s="132"/>
      <c r="D151" s="114"/>
      <c r="E151" s="114"/>
      <c r="F151" s="114"/>
      <c r="G151" s="114"/>
      <c r="H151" s="114"/>
      <c r="I151" s="114"/>
      <c r="J151" s="110"/>
      <c r="K151" s="70"/>
      <c r="L151" s="19"/>
      <c r="M151" s="1"/>
      <c r="N151" s="1"/>
      <c r="O151" s="141"/>
      <c r="P151" s="142"/>
      <c r="Q151" s="142"/>
      <c r="R151" s="142"/>
      <c r="S151" s="142"/>
      <c r="T151" s="142"/>
      <c r="U151" s="143"/>
      <c r="V151" s="18"/>
    </row>
    <row r="152" spans="2:23" x14ac:dyDescent="0.2">
      <c r="B152" s="131"/>
      <c r="C152" s="132"/>
      <c r="D152" s="114"/>
      <c r="E152" s="114"/>
      <c r="F152" s="114"/>
      <c r="G152" s="114"/>
      <c r="H152" s="114"/>
      <c r="I152" s="114"/>
      <c r="J152" s="110"/>
      <c r="K152" s="70"/>
      <c r="L152" s="19"/>
      <c r="M152" s="19"/>
      <c r="N152" s="19"/>
      <c r="O152" s="141"/>
      <c r="P152" s="142"/>
      <c r="Q152" s="142"/>
      <c r="R152" s="142"/>
      <c r="S152" s="142"/>
      <c r="T152" s="142"/>
      <c r="U152" s="143"/>
      <c r="V152" s="18"/>
    </row>
    <row r="153" spans="2:23" x14ac:dyDescent="0.2">
      <c r="B153" s="131"/>
      <c r="C153" s="132"/>
      <c r="D153" s="114"/>
      <c r="E153" s="114"/>
      <c r="F153" s="114"/>
      <c r="G153" s="114"/>
      <c r="H153" s="114"/>
      <c r="I153" s="114"/>
      <c r="J153" s="113"/>
      <c r="K153" s="70"/>
      <c r="L153" s="19"/>
      <c r="M153" s="19"/>
      <c r="N153" s="19"/>
      <c r="O153" s="141"/>
      <c r="P153" s="142"/>
      <c r="Q153" s="142"/>
      <c r="R153" s="142"/>
      <c r="S153" s="142"/>
      <c r="T153" s="142"/>
      <c r="U153" s="143"/>
      <c r="V153" s="18"/>
    </row>
    <row r="154" spans="2:23" x14ac:dyDescent="0.2">
      <c r="B154" s="131"/>
      <c r="C154" s="132"/>
      <c r="D154" s="114"/>
      <c r="E154" s="114"/>
      <c r="F154" s="114"/>
      <c r="G154" s="114"/>
      <c r="H154" s="114"/>
      <c r="I154" s="114"/>
      <c r="J154" s="113"/>
      <c r="K154" s="70"/>
      <c r="L154" s="19"/>
      <c r="M154" s="19"/>
      <c r="N154" s="19"/>
      <c r="O154" s="141"/>
      <c r="P154" s="142"/>
      <c r="Q154" s="142"/>
      <c r="R154" s="142"/>
      <c r="S154" s="142"/>
      <c r="T154" s="142"/>
      <c r="U154" s="143"/>
      <c r="V154" s="18"/>
    </row>
    <row r="155" spans="2:23" x14ac:dyDescent="0.2">
      <c r="B155" s="131"/>
      <c r="C155" s="132"/>
      <c r="D155" s="114"/>
      <c r="E155" s="114"/>
      <c r="F155" s="114"/>
      <c r="G155" s="114"/>
      <c r="H155" s="114"/>
      <c r="I155" s="114"/>
      <c r="J155" s="113"/>
      <c r="K155" s="70"/>
      <c r="L155" s="19"/>
      <c r="M155" s="19"/>
      <c r="N155" s="19"/>
      <c r="O155" s="141"/>
      <c r="P155" s="142"/>
      <c r="Q155" s="142"/>
      <c r="R155" s="142"/>
      <c r="S155" s="142"/>
      <c r="T155" s="142"/>
      <c r="U155" s="143"/>
      <c r="V155" s="18"/>
    </row>
    <row r="156" spans="2:23" ht="15.75" thickBot="1" x14ac:dyDescent="0.25">
      <c r="B156" s="20"/>
      <c r="C156" s="1"/>
      <c r="D156" s="1"/>
      <c r="E156" s="1"/>
      <c r="F156" s="1"/>
      <c r="G156" s="129" t="s">
        <v>8</v>
      </c>
      <c r="H156" s="129"/>
      <c r="I156" s="130"/>
      <c r="J156" s="21" t="str">
        <f>IF(SUM(J151:J155)&gt;0,SUM(J151:J155),"")</f>
        <v/>
      </c>
      <c r="K156" s="71"/>
      <c r="L156" s="10"/>
      <c r="M156" s="10"/>
      <c r="N156" s="10"/>
      <c r="O156" s="144"/>
      <c r="P156" s="145"/>
      <c r="Q156" s="145"/>
      <c r="R156" s="145"/>
      <c r="S156" s="145"/>
      <c r="T156" s="145"/>
      <c r="U156" s="146"/>
      <c r="V156" s="8"/>
    </row>
    <row r="157" spans="2:23" ht="16.5" thickTop="1" x14ac:dyDescent="0.25">
      <c r="B157" s="22"/>
      <c r="C157" s="23"/>
      <c r="D157" s="10"/>
      <c r="E157" s="10"/>
      <c r="F157" s="10"/>
      <c r="G157" s="10"/>
      <c r="H157" s="10"/>
      <c r="I157" s="10"/>
      <c r="J157" s="10"/>
      <c r="K157" s="10"/>
      <c r="L157" s="10"/>
      <c r="M157" s="1"/>
      <c r="N157" s="1"/>
      <c r="O157" s="1"/>
      <c r="P157" s="1"/>
      <c r="Q157" s="1"/>
      <c r="R157" s="1"/>
      <c r="S157" s="1"/>
      <c r="T157" s="1"/>
      <c r="U157" s="24"/>
      <c r="V157" s="25"/>
    </row>
    <row r="158" spans="2:23" ht="15.75" x14ac:dyDescent="0.25">
      <c r="B158" s="133" t="s">
        <v>0</v>
      </c>
      <c r="C158" s="133"/>
      <c r="D158" s="118" t="s">
        <v>28</v>
      </c>
      <c r="E158" s="119"/>
      <c r="F158" s="119"/>
      <c r="G158" s="119"/>
      <c r="H158" s="119"/>
      <c r="I158" s="119"/>
      <c r="J158" s="119"/>
      <c r="K158" s="120"/>
      <c r="L158" s="26"/>
      <c r="M158" s="118" t="s">
        <v>27</v>
      </c>
      <c r="N158" s="119"/>
      <c r="O158" s="119"/>
      <c r="P158" s="119"/>
      <c r="Q158" s="119"/>
      <c r="R158" s="119"/>
      <c r="S158" s="119"/>
      <c r="T158" s="119"/>
      <c r="U158" s="119"/>
      <c r="V158" s="120"/>
    </row>
    <row r="159" spans="2:23" ht="75" x14ac:dyDescent="0.95">
      <c r="B159" s="33" t="s">
        <v>1</v>
      </c>
      <c r="C159" s="33" t="s">
        <v>2</v>
      </c>
      <c r="D159" s="85" t="str">
        <f t="shared" ref="D159:K159" si="92">D$19</f>
        <v/>
      </c>
      <c r="E159" s="85" t="str">
        <f t="shared" si="92"/>
        <v/>
      </c>
      <c r="F159" s="85" t="str">
        <f t="shared" si="92"/>
        <v/>
      </c>
      <c r="G159" s="85" t="str">
        <f t="shared" si="92"/>
        <v/>
      </c>
      <c r="H159" s="85" t="str">
        <f t="shared" si="92"/>
        <v/>
      </c>
      <c r="I159" s="85" t="str">
        <f t="shared" si="92"/>
        <v/>
      </c>
      <c r="J159" s="85" t="str">
        <f t="shared" si="92"/>
        <v/>
      </c>
      <c r="K159" s="86" t="str">
        <f t="shared" si="92"/>
        <v/>
      </c>
      <c r="L159" s="78"/>
      <c r="M159" s="52" t="str">
        <f>M$19</f>
        <v/>
      </c>
      <c r="N159" s="52" t="str">
        <f t="shared" ref="N159:T159" si="93">N$19</f>
        <v/>
      </c>
      <c r="O159" s="52" t="str">
        <f t="shared" si="93"/>
        <v/>
      </c>
      <c r="P159" s="52" t="str">
        <f t="shared" si="93"/>
        <v/>
      </c>
      <c r="Q159" s="52" t="str">
        <f t="shared" si="93"/>
        <v/>
      </c>
      <c r="R159" s="52" t="str">
        <f t="shared" si="93"/>
        <v/>
      </c>
      <c r="S159" s="52" t="str">
        <f t="shared" si="93"/>
        <v/>
      </c>
      <c r="T159" s="52" t="str">
        <f t="shared" si="93"/>
        <v/>
      </c>
      <c r="U159" s="34" t="s">
        <v>3</v>
      </c>
      <c r="V159" s="34" t="s">
        <v>12</v>
      </c>
      <c r="W159" s="106"/>
    </row>
    <row r="160" spans="2:23" x14ac:dyDescent="0.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26"/>
      <c r="M160" s="107" t="str">
        <f>IF(AND(D160&gt;0,$V$3=2),D160*M$18,"")</f>
        <v/>
      </c>
      <c r="N160" s="35" t="str">
        <f t="shared" ref="N160:T160" si="94">IF(AND(E160&gt;0,$V$3=2),E160*N$18,"")</f>
        <v/>
      </c>
      <c r="O160" s="35" t="str">
        <f t="shared" si="94"/>
        <v/>
      </c>
      <c r="P160" s="35" t="str">
        <f t="shared" si="94"/>
        <v/>
      </c>
      <c r="Q160" s="35" t="str">
        <f t="shared" si="94"/>
        <v/>
      </c>
      <c r="R160" s="35" t="str">
        <f t="shared" si="94"/>
        <v/>
      </c>
      <c r="S160" s="35" t="str">
        <f t="shared" si="94"/>
        <v/>
      </c>
      <c r="T160" s="35" t="str">
        <f t="shared" si="94"/>
        <v/>
      </c>
      <c r="U160" s="36" t="str">
        <f>IF(SUM(M160:T160)&gt;0,SUM(M160:T160),"")</f>
        <v/>
      </c>
      <c r="V160" s="36" t="str">
        <f t="shared" ref="V160:V166" si="95">IF(ISERROR($U160/$J$156),"",($U160/$J$156))</f>
        <v/>
      </c>
    </row>
    <row r="161" spans="2:22" x14ac:dyDescent="0.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26"/>
      <c r="M161" s="107" t="str">
        <f t="shared" ref="M161:M166" si="96">IF(AND(D161&gt;0,$V$3=2),D161*M$18,"")</f>
        <v/>
      </c>
      <c r="N161" s="105" t="str">
        <f t="shared" ref="N161:N166" si="97">IF(AND(E161&gt;0,$V$3=2),E161*N$18,"")</f>
        <v/>
      </c>
      <c r="O161" s="105" t="str">
        <f t="shared" ref="O161:O166" si="98">IF(AND(F161&gt;0,$V$3=2),F161*O$18,"")</f>
        <v/>
      </c>
      <c r="P161" s="105" t="str">
        <f t="shared" ref="P161:P166" si="99">IF(AND(G161&gt;0,$V$3=2),G161*P$18,"")</f>
        <v/>
      </c>
      <c r="Q161" s="105" t="str">
        <f t="shared" ref="Q161:Q166" si="100">IF(AND(H161&gt;0,$V$3=2),H161*Q$18,"")</f>
        <v/>
      </c>
      <c r="R161" s="105" t="str">
        <f t="shared" ref="R161:R166" si="101">IF(AND(I161&gt;0,$V$3=2),I161*R$18,"")</f>
        <v/>
      </c>
      <c r="S161" s="105" t="str">
        <f t="shared" ref="S161:S166" si="102">IF(AND(J161&gt;0,$V$3=2),J161*S$18,"")</f>
        <v/>
      </c>
      <c r="T161" s="105" t="str">
        <f t="shared" ref="T161:T166" si="103">IF(AND(K161&gt;0,$V$3=2),K161*T$18,"")</f>
        <v/>
      </c>
      <c r="U161" s="36" t="str">
        <f t="shared" ref="U161:U166" si="104">IF(SUM(M161:T161)&gt;0,SUM(M161:T161),"")</f>
        <v/>
      </c>
      <c r="V161" s="36" t="str">
        <f t="shared" si="95"/>
        <v/>
      </c>
    </row>
    <row r="162" spans="2:22" x14ac:dyDescent="0.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26"/>
      <c r="M162" s="107" t="str">
        <f t="shared" si="96"/>
        <v/>
      </c>
      <c r="N162" s="105" t="str">
        <f t="shared" si="97"/>
        <v/>
      </c>
      <c r="O162" s="105" t="str">
        <f t="shared" si="98"/>
        <v/>
      </c>
      <c r="P162" s="105" t="str">
        <f t="shared" si="99"/>
        <v/>
      </c>
      <c r="Q162" s="105" t="str">
        <f t="shared" si="100"/>
        <v/>
      </c>
      <c r="R162" s="105" t="str">
        <f t="shared" si="101"/>
        <v/>
      </c>
      <c r="S162" s="105" t="str">
        <f t="shared" si="102"/>
        <v/>
      </c>
      <c r="T162" s="105" t="str">
        <f t="shared" si="103"/>
        <v/>
      </c>
      <c r="U162" s="36" t="str">
        <f t="shared" si="104"/>
        <v/>
      </c>
      <c r="V162" s="36" t="str">
        <f t="shared" si="95"/>
        <v/>
      </c>
    </row>
    <row r="163" spans="2:22" x14ac:dyDescent="0.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26"/>
      <c r="M163" s="107" t="str">
        <f t="shared" si="96"/>
        <v/>
      </c>
      <c r="N163" s="105" t="str">
        <f t="shared" si="97"/>
        <v/>
      </c>
      <c r="O163" s="105" t="str">
        <f t="shared" si="98"/>
        <v/>
      </c>
      <c r="P163" s="105" t="str">
        <f t="shared" si="99"/>
        <v/>
      </c>
      <c r="Q163" s="105" t="str">
        <f t="shared" si="100"/>
        <v/>
      </c>
      <c r="R163" s="105" t="str">
        <f t="shared" si="101"/>
        <v/>
      </c>
      <c r="S163" s="105" t="str">
        <f t="shared" si="102"/>
        <v/>
      </c>
      <c r="T163" s="105" t="str">
        <f t="shared" si="103"/>
        <v/>
      </c>
      <c r="U163" s="36" t="str">
        <f t="shared" si="104"/>
        <v/>
      </c>
      <c r="V163" s="36" t="str">
        <f t="shared" si="95"/>
        <v/>
      </c>
    </row>
    <row r="164" spans="2:22" x14ac:dyDescent="0.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26"/>
      <c r="M164" s="107" t="str">
        <f t="shared" si="96"/>
        <v/>
      </c>
      <c r="N164" s="105" t="str">
        <f t="shared" si="97"/>
        <v/>
      </c>
      <c r="O164" s="105" t="str">
        <f t="shared" si="98"/>
        <v/>
      </c>
      <c r="P164" s="105" t="str">
        <f t="shared" si="99"/>
        <v/>
      </c>
      <c r="Q164" s="105" t="str">
        <f t="shared" si="100"/>
        <v/>
      </c>
      <c r="R164" s="105" t="str">
        <f t="shared" si="101"/>
        <v/>
      </c>
      <c r="S164" s="105" t="str">
        <f t="shared" si="102"/>
        <v/>
      </c>
      <c r="T164" s="105" t="str">
        <f t="shared" si="103"/>
        <v/>
      </c>
      <c r="U164" s="36" t="str">
        <f t="shared" si="104"/>
        <v/>
      </c>
      <c r="V164" s="36" t="str">
        <f t="shared" si="95"/>
        <v/>
      </c>
    </row>
    <row r="165" spans="2:22" x14ac:dyDescent="0.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26"/>
      <c r="M165" s="107" t="str">
        <f t="shared" si="96"/>
        <v/>
      </c>
      <c r="N165" s="105" t="str">
        <f t="shared" si="97"/>
        <v/>
      </c>
      <c r="O165" s="105" t="str">
        <f t="shared" si="98"/>
        <v/>
      </c>
      <c r="P165" s="105" t="str">
        <f t="shared" si="99"/>
        <v/>
      </c>
      <c r="Q165" s="105" t="str">
        <f t="shared" si="100"/>
        <v/>
      </c>
      <c r="R165" s="105" t="str">
        <f t="shared" si="101"/>
        <v/>
      </c>
      <c r="S165" s="105" t="str">
        <f t="shared" si="102"/>
        <v/>
      </c>
      <c r="T165" s="105" t="str">
        <f t="shared" si="103"/>
        <v/>
      </c>
      <c r="U165" s="36" t="str">
        <f t="shared" si="104"/>
        <v/>
      </c>
      <c r="V165" s="36" t="str">
        <f t="shared" si="95"/>
        <v/>
      </c>
    </row>
    <row r="166" spans="2:22" x14ac:dyDescent="0.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37"/>
      <c r="M166" s="107" t="str">
        <f t="shared" si="96"/>
        <v/>
      </c>
      <c r="N166" s="105" t="str">
        <f t="shared" si="97"/>
        <v/>
      </c>
      <c r="O166" s="105" t="str">
        <f t="shared" si="98"/>
        <v/>
      </c>
      <c r="P166" s="105" t="str">
        <f t="shared" si="99"/>
        <v/>
      </c>
      <c r="Q166" s="105" t="str">
        <f t="shared" si="100"/>
        <v/>
      </c>
      <c r="R166" s="105" t="str">
        <f t="shared" si="101"/>
        <v/>
      </c>
      <c r="S166" s="105" t="str">
        <f t="shared" si="102"/>
        <v/>
      </c>
      <c r="T166" s="105" t="str">
        <f t="shared" si="103"/>
        <v/>
      </c>
      <c r="U166" s="36" t="str">
        <f t="shared" si="104"/>
        <v/>
      </c>
      <c r="V166" s="36" t="str">
        <f t="shared" si="95"/>
        <v/>
      </c>
    </row>
    <row r="167" spans="2:22" x14ac:dyDescent="0.2">
      <c r="B167" s="3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  <c r="Q167" s="41"/>
      <c r="R167" s="41"/>
      <c r="S167" s="41"/>
      <c r="T167" s="41"/>
      <c r="U167" s="41"/>
      <c r="V167" s="42"/>
    </row>
    <row r="168" spans="2:22" x14ac:dyDescent="0.2"/>
  </sheetData>
  <sheetProtection password="C281" sheet="1" objects="1" scenarios="1" selectLockedCells="1"/>
  <mergeCells count="170">
    <mergeCell ref="B158:C158"/>
    <mergeCell ref="M158:V158"/>
    <mergeCell ref="D153:E153"/>
    <mergeCell ref="F153:I153"/>
    <mergeCell ref="D154:E154"/>
    <mergeCell ref="F154:I154"/>
    <mergeCell ref="D155:E155"/>
    <mergeCell ref="B151:C155"/>
    <mergeCell ref="F152:I152"/>
    <mergeCell ref="D158:K158"/>
    <mergeCell ref="B138:C138"/>
    <mergeCell ref="M118:V118"/>
    <mergeCell ref="D129:F129"/>
    <mergeCell ref="M129:N129"/>
    <mergeCell ref="F130:I130"/>
    <mergeCell ref="M130:N130"/>
    <mergeCell ref="O130:U136"/>
    <mergeCell ref="D131:E131"/>
    <mergeCell ref="F155:I155"/>
    <mergeCell ref="M138:V138"/>
    <mergeCell ref="D138:K138"/>
    <mergeCell ref="D149:F149"/>
    <mergeCell ref="M149:N149"/>
    <mergeCell ref="F150:I150"/>
    <mergeCell ref="M150:N150"/>
    <mergeCell ref="O150:U156"/>
    <mergeCell ref="G156:I156"/>
    <mergeCell ref="D151:E151"/>
    <mergeCell ref="F151:I151"/>
    <mergeCell ref="D152:E152"/>
    <mergeCell ref="D135:E135"/>
    <mergeCell ref="F135:I135"/>
    <mergeCell ref="G136:I136"/>
    <mergeCell ref="F131:I131"/>
    <mergeCell ref="D118:K118"/>
    <mergeCell ref="F132:I132"/>
    <mergeCell ref="D133:E133"/>
    <mergeCell ref="B111:C115"/>
    <mergeCell ref="D111:E111"/>
    <mergeCell ref="F111:I111"/>
    <mergeCell ref="D112:E112"/>
    <mergeCell ref="F112:I112"/>
    <mergeCell ref="D113:E113"/>
    <mergeCell ref="F113:I113"/>
    <mergeCell ref="B118:C118"/>
    <mergeCell ref="B131:C135"/>
    <mergeCell ref="D132:E132"/>
    <mergeCell ref="F133:I133"/>
    <mergeCell ref="D134:E134"/>
    <mergeCell ref="F134:I134"/>
    <mergeCell ref="G116:I116"/>
    <mergeCell ref="D114:E114"/>
    <mergeCell ref="F114:I114"/>
    <mergeCell ref="D115:E115"/>
    <mergeCell ref="D109:F109"/>
    <mergeCell ref="M109:N109"/>
    <mergeCell ref="F110:I110"/>
    <mergeCell ref="M110:N110"/>
    <mergeCell ref="O110:U116"/>
    <mergeCell ref="F115:I115"/>
    <mergeCell ref="B58:C58"/>
    <mergeCell ref="D93:E93"/>
    <mergeCell ref="F93:I93"/>
    <mergeCell ref="B78:C78"/>
    <mergeCell ref="M78:V78"/>
    <mergeCell ref="D89:F89"/>
    <mergeCell ref="M89:N89"/>
    <mergeCell ref="D78:K78"/>
    <mergeCell ref="B98:C98"/>
    <mergeCell ref="D98:K98"/>
    <mergeCell ref="F90:I90"/>
    <mergeCell ref="M90:N90"/>
    <mergeCell ref="O90:U96"/>
    <mergeCell ref="B91:C95"/>
    <mergeCell ref="D91:E91"/>
    <mergeCell ref="F91:I91"/>
    <mergeCell ref="D92:E92"/>
    <mergeCell ref="F92:I92"/>
    <mergeCell ref="M98:V98"/>
    <mergeCell ref="D94:E94"/>
    <mergeCell ref="F94:I94"/>
    <mergeCell ref="D95:E95"/>
    <mergeCell ref="F95:I95"/>
    <mergeCell ref="G96:I96"/>
    <mergeCell ref="B71:C75"/>
    <mergeCell ref="D71:E71"/>
    <mergeCell ref="F71:I71"/>
    <mergeCell ref="D73:E73"/>
    <mergeCell ref="F75:I75"/>
    <mergeCell ref="M70:N70"/>
    <mergeCell ref="F73:I73"/>
    <mergeCell ref="D74:E74"/>
    <mergeCell ref="F74:I74"/>
    <mergeCell ref="G76:I76"/>
    <mergeCell ref="M38:V38"/>
    <mergeCell ref="D49:F49"/>
    <mergeCell ref="F52:I52"/>
    <mergeCell ref="F50:I50"/>
    <mergeCell ref="M50:N50"/>
    <mergeCell ref="O50:U56"/>
    <mergeCell ref="D55:E55"/>
    <mergeCell ref="F55:I55"/>
    <mergeCell ref="O70:U76"/>
    <mergeCell ref="Q3:U3"/>
    <mergeCell ref="Q4:U4"/>
    <mergeCell ref="M30:N30"/>
    <mergeCell ref="D3:F3"/>
    <mergeCell ref="D4:F4"/>
    <mergeCell ref="D5:F5"/>
    <mergeCell ref="D7:F7"/>
    <mergeCell ref="O30:U36"/>
    <mergeCell ref="G36:I36"/>
    <mergeCell ref="M29:N29"/>
    <mergeCell ref="G14:I14"/>
    <mergeCell ref="M16:V16"/>
    <mergeCell ref="D9:E9"/>
    <mergeCell ref="D12:E12"/>
    <mergeCell ref="F12:I12"/>
    <mergeCell ref="D13:E13"/>
    <mergeCell ref="F13:I13"/>
    <mergeCell ref="D16:K16"/>
    <mergeCell ref="Q5:U5"/>
    <mergeCell ref="O8:U14"/>
    <mergeCell ref="M8:N8"/>
    <mergeCell ref="F9:I9"/>
    <mergeCell ref="D10:E10"/>
    <mergeCell ref="F10:I10"/>
    <mergeCell ref="B3:C3"/>
    <mergeCell ref="B4:C4"/>
    <mergeCell ref="B5:C5"/>
    <mergeCell ref="G56:I56"/>
    <mergeCell ref="B51:C55"/>
    <mergeCell ref="D35:E35"/>
    <mergeCell ref="B9:C13"/>
    <mergeCell ref="F30:I30"/>
    <mergeCell ref="B31:C35"/>
    <mergeCell ref="B16:C16"/>
    <mergeCell ref="D29:F29"/>
    <mergeCell ref="D52:E52"/>
    <mergeCell ref="F31:I31"/>
    <mergeCell ref="D32:E32"/>
    <mergeCell ref="F34:I34"/>
    <mergeCell ref="D31:E31"/>
    <mergeCell ref="F8:I8"/>
    <mergeCell ref="F11:I11"/>
    <mergeCell ref="D11:E11"/>
    <mergeCell ref="F32:I32"/>
    <mergeCell ref="D33:E33"/>
    <mergeCell ref="F33:I33"/>
    <mergeCell ref="D34:E34"/>
    <mergeCell ref="B38:C38"/>
    <mergeCell ref="D75:E75"/>
    <mergeCell ref="F70:I70"/>
    <mergeCell ref="G4:M5"/>
    <mergeCell ref="D72:E72"/>
    <mergeCell ref="F72:I72"/>
    <mergeCell ref="D53:E53"/>
    <mergeCell ref="F53:I53"/>
    <mergeCell ref="D51:E51"/>
    <mergeCell ref="F51:I51"/>
    <mergeCell ref="D54:E54"/>
    <mergeCell ref="F54:I54"/>
    <mergeCell ref="M58:V58"/>
    <mergeCell ref="D69:F69"/>
    <mergeCell ref="M69:N69"/>
    <mergeCell ref="M49:N49"/>
    <mergeCell ref="M7:N7"/>
    <mergeCell ref="D38:K38"/>
    <mergeCell ref="F35:I35"/>
    <mergeCell ref="D58:K58"/>
  </mergeCells>
  <conditionalFormatting sqref="H19:H26 H39:H46 H59:H66 H79:H86 H99:H106 H119:H126 H139:H146 H159:H166 Q19:Q26 Q39:Q46 Q159:Q166 Q139:Q146 Q119:Q126 Q99:Q106 Q79:Q86 Q59:Q66">
    <cfRule type="expression" dxfId="1" priority="2" stopIfTrue="1">
      <formula>$Q$19="NOT USED"</formula>
    </cfRule>
  </conditionalFormatting>
  <conditionalFormatting sqref="D160:K166 D140:K146 D120:K126 D100:K106 D80:K86 D60:K66 D40:K46 D20:K26 D5:F5 G6:N6">
    <cfRule type="expression" dxfId="0" priority="1" stopIfTrue="1">
      <formula>AND($V$4=1,$V$5=1)</formula>
    </cfRule>
  </conditionalFormatting>
  <dataValidations count="2">
    <dataValidation type="list" allowBlank="1" showInputMessage="1" showErrorMessage="1" sqref="D3:F3">
      <formula1>"(Select),2016, 2017, 2018, 2019, 2020, 2021, 2022,2023, 2024, 2025, 2026"</formula1>
    </dataValidation>
    <dataValidation type="textLength" allowBlank="1" showInputMessage="1" showErrorMessage="1" promptTitle="RLR parcel Number" prompt="Please enter the full parcel number in the format AB12345678" sqref="D9:E13 D31:E35 D71:E75 D91:E95 D111:E115 D131:E135 D151:E155">
      <formula1>10</formula1>
      <formula2>10</formula2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&amp;R&amp;P</oddFooter>
  </headerFooter>
  <rowBreaks count="7" manualBreakCount="7">
    <brk id="27" max="16383" man="1"/>
    <brk id="47" max="16383" man="1"/>
    <brk id="67" max="16383" man="1"/>
    <brk id="87" max="16383" man="1"/>
    <brk id="107" max="16383" man="1"/>
    <brk id="127" max="16383" man="1"/>
    <brk id="14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" allowBlank="1" showInputMessage="1" showErrorMessage="1" promptTitle="Start Year" prompt="Please select first year of the agreement. This sets the calculations in the form.">
          <x14:formula1>
            <xm:f>Lists!$G$2:$G$13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0"/>
  <sheetViews>
    <sheetView topLeftCell="C1" workbookViewId="0">
      <selection activeCell="E81" sqref="E81"/>
    </sheetView>
  </sheetViews>
  <sheetFormatPr defaultRowHeight="15" x14ac:dyDescent="0.2"/>
  <cols>
    <col min="1" max="1" width="17.88671875" style="76" customWidth="1"/>
    <col min="2" max="2" width="6.6640625" style="76" customWidth="1"/>
    <col min="3" max="3" width="31.6640625" style="76" bestFit="1" customWidth="1"/>
    <col min="4" max="4" width="5" style="76" customWidth="1"/>
    <col min="5" max="6" width="8.88671875" style="76"/>
    <col min="7" max="7" width="15" style="76" bestFit="1" customWidth="1"/>
    <col min="8" max="16384" width="8.88671875" style="76"/>
  </cols>
  <sheetData>
    <row r="1" spans="1:16" x14ac:dyDescent="0.2">
      <c r="G1" s="97" t="s">
        <v>34</v>
      </c>
    </row>
    <row r="2" spans="1:16" x14ac:dyDescent="0.2">
      <c r="A2" s="96"/>
      <c r="B2" s="75" t="s">
        <v>31</v>
      </c>
      <c r="C2" s="75" t="s">
        <v>32</v>
      </c>
      <c r="D2" s="75" t="s">
        <v>33</v>
      </c>
      <c r="E2" s="87"/>
      <c r="F2" s="87"/>
      <c r="G2" s="99" t="s">
        <v>13</v>
      </c>
      <c r="P2" s="91"/>
    </row>
    <row r="3" spans="1:16" x14ac:dyDescent="0.2">
      <c r="A3" s="151">
        <v>2016</v>
      </c>
      <c r="B3" s="92">
        <v>2016.1</v>
      </c>
      <c r="C3" s="92" t="s">
        <v>37</v>
      </c>
      <c r="D3" s="93">
        <v>1</v>
      </c>
      <c r="E3" s="88"/>
      <c r="F3" s="88"/>
      <c r="G3" s="100">
        <v>2016</v>
      </c>
      <c r="H3" s="80">
        <v>2016.1</v>
      </c>
      <c r="I3" s="80">
        <v>2016.2</v>
      </c>
      <c r="J3" s="80">
        <v>2016.3</v>
      </c>
      <c r="K3" s="80">
        <v>2016.3999999999999</v>
      </c>
      <c r="L3" s="80">
        <v>2016.5</v>
      </c>
      <c r="M3" s="80">
        <v>2016.6</v>
      </c>
      <c r="N3" s="80">
        <v>2016.6999999999998</v>
      </c>
      <c r="O3" s="80">
        <v>2016.8</v>
      </c>
      <c r="P3" s="98"/>
    </row>
    <row r="4" spans="1:16" x14ac:dyDescent="0.2">
      <c r="A4" s="152"/>
      <c r="B4" s="92">
        <v>2016.2</v>
      </c>
      <c r="C4" s="92" t="s">
        <v>38</v>
      </c>
      <c r="D4" s="93">
        <v>0.6</v>
      </c>
      <c r="E4" s="88"/>
      <c r="F4" s="88"/>
      <c r="G4" s="100">
        <v>2017</v>
      </c>
      <c r="H4" s="79">
        <v>2017.1</v>
      </c>
      <c r="I4" s="79">
        <v>2017.1999999999998</v>
      </c>
      <c r="J4" s="79">
        <v>2017.3</v>
      </c>
      <c r="K4" s="79">
        <v>2017.3999999999999</v>
      </c>
      <c r="L4" s="79">
        <v>2017.5</v>
      </c>
      <c r="M4" s="79">
        <v>2017.6</v>
      </c>
      <c r="N4" s="79">
        <v>2017.6999999999998</v>
      </c>
      <c r="O4" s="79">
        <v>2017.8</v>
      </c>
      <c r="P4" s="89"/>
    </row>
    <row r="5" spans="1:16" x14ac:dyDescent="0.2">
      <c r="A5" s="152"/>
      <c r="B5" s="92">
        <v>2016.3</v>
      </c>
      <c r="C5" s="92" t="s">
        <v>39</v>
      </c>
      <c r="D5" s="93">
        <v>0.12</v>
      </c>
      <c r="E5" s="88"/>
      <c r="F5" s="88"/>
      <c r="G5" s="100">
        <v>2018</v>
      </c>
      <c r="H5" s="79">
        <v>2018.1</v>
      </c>
      <c r="I5" s="79">
        <v>2018.1999999999998</v>
      </c>
      <c r="J5" s="79">
        <v>2018.3</v>
      </c>
      <c r="K5" s="79">
        <v>2018.3999999999999</v>
      </c>
      <c r="L5" s="79">
        <v>2018.5</v>
      </c>
      <c r="M5" s="79">
        <v>2018.6</v>
      </c>
      <c r="N5" s="79">
        <v>2018.6999999999998</v>
      </c>
      <c r="O5" s="79">
        <v>2018.8</v>
      </c>
      <c r="P5" s="89"/>
    </row>
    <row r="6" spans="1:16" x14ac:dyDescent="0.2">
      <c r="A6" s="152"/>
      <c r="B6" s="92">
        <v>2016.3999999999999</v>
      </c>
      <c r="C6" s="92" t="s">
        <v>40</v>
      </c>
      <c r="D6" s="93">
        <v>0.08</v>
      </c>
      <c r="E6" s="88"/>
      <c r="F6" s="88"/>
      <c r="G6" s="100">
        <v>2019</v>
      </c>
      <c r="H6" s="79">
        <v>2019.1</v>
      </c>
      <c r="I6" s="79">
        <v>2019.2</v>
      </c>
      <c r="J6" s="79">
        <v>2019.3</v>
      </c>
      <c r="K6" s="79">
        <v>2019.4</v>
      </c>
      <c r="L6" s="79">
        <v>2019.5</v>
      </c>
      <c r="M6" s="79">
        <v>2019.6</v>
      </c>
      <c r="N6" s="79">
        <v>2019.7</v>
      </c>
      <c r="O6" s="79">
        <v>2019.8</v>
      </c>
    </row>
    <row r="7" spans="1:16" x14ac:dyDescent="0.2">
      <c r="A7" s="152"/>
      <c r="B7" s="92">
        <v>2016.5</v>
      </c>
      <c r="C7" s="92" t="s">
        <v>41</v>
      </c>
      <c r="D7" s="93">
        <v>0.15</v>
      </c>
      <c r="E7" s="88"/>
      <c r="F7" s="88"/>
      <c r="G7" s="100">
        <v>2020</v>
      </c>
      <c r="H7" s="80">
        <v>2020.1</v>
      </c>
      <c r="I7" s="80">
        <v>2020.2</v>
      </c>
      <c r="J7" s="80">
        <v>2020.3</v>
      </c>
      <c r="K7" s="80">
        <v>2020.4</v>
      </c>
      <c r="L7" s="80">
        <v>2020.5</v>
      </c>
      <c r="M7" s="80">
        <v>2020.6</v>
      </c>
      <c r="N7" s="80">
        <v>2020.7</v>
      </c>
      <c r="O7" s="80">
        <v>2020.8</v>
      </c>
    </row>
    <row r="8" spans="1:16" x14ac:dyDescent="0.2">
      <c r="A8" s="152"/>
      <c r="B8" s="92">
        <v>2016.6</v>
      </c>
      <c r="C8" s="92" t="s">
        <v>42</v>
      </c>
      <c r="D8" s="93">
        <v>1</v>
      </c>
      <c r="E8" s="88"/>
      <c r="F8" s="88"/>
      <c r="G8" s="100">
        <v>2021</v>
      </c>
      <c r="H8" s="79">
        <v>2021.1</v>
      </c>
      <c r="I8" s="79">
        <v>2021.2</v>
      </c>
      <c r="J8" s="79">
        <v>2021.3</v>
      </c>
      <c r="K8" s="79">
        <v>2021.4</v>
      </c>
      <c r="L8" s="79">
        <v>2021.5</v>
      </c>
      <c r="M8" s="79">
        <v>2021.6</v>
      </c>
      <c r="N8" s="79">
        <v>2021.7</v>
      </c>
      <c r="O8" s="79">
        <v>2021.8</v>
      </c>
    </row>
    <row r="9" spans="1:16" x14ac:dyDescent="0.2">
      <c r="A9" s="152"/>
      <c r="B9" s="92">
        <v>2016.6999999999998</v>
      </c>
      <c r="C9" s="92" t="s">
        <v>43</v>
      </c>
      <c r="D9" s="93">
        <v>0.8</v>
      </c>
      <c r="E9" s="88"/>
      <c r="F9" s="88"/>
      <c r="G9" s="100">
        <v>2022</v>
      </c>
      <c r="H9" s="79">
        <v>2022.1</v>
      </c>
      <c r="I9" s="79">
        <v>2022.2</v>
      </c>
      <c r="J9" s="79">
        <v>2022.3</v>
      </c>
      <c r="K9" s="79">
        <v>2022.4</v>
      </c>
      <c r="L9" s="79">
        <v>2022.5</v>
      </c>
      <c r="M9" s="79">
        <v>2022.6</v>
      </c>
      <c r="N9" s="79">
        <v>2022.7</v>
      </c>
      <c r="O9" s="79">
        <v>2022.8</v>
      </c>
    </row>
    <row r="10" spans="1:16" x14ac:dyDescent="0.2">
      <c r="A10" s="153"/>
      <c r="B10" s="92">
        <v>2016.8</v>
      </c>
      <c r="C10" s="92" t="s">
        <v>44</v>
      </c>
      <c r="D10" s="93">
        <v>0.12</v>
      </c>
      <c r="E10" s="88"/>
      <c r="F10" s="88"/>
      <c r="G10" s="100">
        <v>2023</v>
      </c>
      <c r="H10" s="79">
        <v>2023.1</v>
      </c>
      <c r="I10" s="79">
        <v>2023.2</v>
      </c>
      <c r="J10" s="79">
        <v>2023.3</v>
      </c>
      <c r="K10" s="79">
        <v>2023.4</v>
      </c>
      <c r="L10" s="79">
        <v>2023.5</v>
      </c>
      <c r="M10" s="79">
        <v>2023.6</v>
      </c>
      <c r="N10" s="79">
        <v>2023.7</v>
      </c>
      <c r="O10" s="79">
        <v>2023.8</v>
      </c>
    </row>
    <row r="11" spans="1:16" x14ac:dyDescent="0.2">
      <c r="A11" s="150">
        <v>2017</v>
      </c>
      <c r="B11" s="79">
        <v>2017.1</v>
      </c>
      <c r="C11" s="94" t="s">
        <v>45</v>
      </c>
      <c r="D11" s="93">
        <v>1</v>
      </c>
      <c r="E11" s="88"/>
      <c r="F11" s="88"/>
      <c r="G11" s="100">
        <v>2024</v>
      </c>
      <c r="H11" s="80">
        <v>2024.1</v>
      </c>
      <c r="I11" s="80">
        <v>2024.2</v>
      </c>
      <c r="J11" s="80">
        <v>2024.3</v>
      </c>
      <c r="K11" s="80">
        <v>2024.4</v>
      </c>
      <c r="L11" s="80">
        <v>2024.5</v>
      </c>
      <c r="M11" s="80">
        <v>2024.6</v>
      </c>
      <c r="N11" s="80">
        <v>2024.7</v>
      </c>
      <c r="O11" s="80">
        <v>2024.8</v>
      </c>
    </row>
    <row r="12" spans="1:16" x14ac:dyDescent="0.2">
      <c r="A12" s="150"/>
      <c r="B12" s="79">
        <v>2017.1999999999998</v>
      </c>
      <c r="C12" s="94" t="s">
        <v>46</v>
      </c>
      <c r="D12" s="93">
        <v>0.6</v>
      </c>
      <c r="E12" s="88"/>
      <c r="F12" s="88"/>
      <c r="G12" s="100">
        <v>2025</v>
      </c>
      <c r="H12" s="79">
        <v>2025.1</v>
      </c>
      <c r="I12" s="79">
        <v>2025.2</v>
      </c>
      <c r="J12" s="79">
        <v>2025.3</v>
      </c>
      <c r="K12" s="79">
        <v>2025.4</v>
      </c>
      <c r="L12" s="79">
        <v>2025.5</v>
      </c>
      <c r="M12" s="79">
        <v>2025.6</v>
      </c>
      <c r="N12" s="79">
        <v>2025.7</v>
      </c>
      <c r="O12" s="79">
        <v>2025.8</v>
      </c>
    </row>
    <row r="13" spans="1:16" x14ac:dyDescent="0.2">
      <c r="A13" s="150"/>
      <c r="B13" s="79">
        <v>2017.3</v>
      </c>
      <c r="C13" s="94" t="s">
        <v>47</v>
      </c>
      <c r="D13" s="93">
        <v>0.12</v>
      </c>
      <c r="E13" s="88"/>
      <c r="F13" s="88"/>
      <c r="G13" s="100">
        <v>2026</v>
      </c>
      <c r="H13" s="79">
        <v>2026.1</v>
      </c>
      <c r="I13" s="79">
        <v>2026.2</v>
      </c>
      <c r="J13" s="79">
        <v>2026.3</v>
      </c>
      <c r="K13" s="79">
        <v>2026.4</v>
      </c>
      <c r="L13" s="79">
        <v>2026.5</v>
      </c>
      <c r="M13" s="79">
        <v>2026.6</v>
      </c>
      <c r="N13" s="79">
        <v>2026.7</v>
      </c>
      <c r="O13" s="79">
        <v>2026.8</v>
      </c>
    </row>
    <row r="14" spans="1:16" x14ac:dyDescent="0.2">
      <c r="A14" s="150"/>
      <c r="B14" s="79">
        <v>2017.3999999999999</v>
      </c>
      <c r="C14" s="94" t="s">
        <v>48</v>
      </c>
      <c r="D14" s="93">
        <v>0.08</v>
      </c>
      <c r="E14" s="88"/>
      <c r="F14" s="88"/>
      <c r="H14" s="90"/>
      <c r="I14" s="90"/>
      <c r="J14" s="91"/>
      <c r="K14" s="90"/>
      <c r="L14" s="90"/>
      <c r="M14" s="90"/>
      <c r="N14" s="91"/>
      <c r="O14" s="90"/>
      <c r="P14" s="90"/>
    </row>
    <row r="15" spans="1:16" x14ac:dyDescent="0.2">
      <c r="A15" s="150"/>
      <c r="B15" s="79">
        <v>2017.5</v>
      </c>
      <c r="C15" s="95" t="s">
        <v>35</v>
      </c>
      <c r="D15" s="93"/>
      <c r="E15" s="88"/>
      <c r="F15" s="88"/>
      <c r="H15" s="91"/>
      <c r="I15" s="91"/>
      <c r="J15" s="91"/>
      <c r="K15" s="91"/>
      <c r="L15" s="91"/>
      <c r="M15" s="91"/>
      <c r="N15" s="91"/>
      <c r="O15" s="91"/>
      <c r="P15" s="91"/>
    </row>
    <row r="16" spans="1:16" x14ac:dyDescent="0.2">
      <c r="A16" s="150"/>
      <c r="B16" s="79">
        <v>2017.6</v>
      </c>
      <c r="C16" s="94" t="s">
        <v>49</v>
      </c>
      <c r="D16" s="93">
        <v>1</v>
      </c>
      <c r="E16" s="88"/>
      <c r="F16" s="88"/>
      <c r="H16" s="90"/>
      <c r="I16" s="90"/>
      <c r="J16" s="90"/>
      <c r="K16" s="90"/>
      <c r="L16" s="90"/>
      <c r="M16" s="90"/>
      <c r="N16" s="90"/>
      <c r="O16" s="90"/>
      <c r="P16" s="90"/>
    </row>
    <row r="17" spans="1:6" x14ac:dyDescent="0.2">
      <c r="A17" s="150"/>
      <c r="B17" s="79">
        <v>2017.6999999999998</v>
      </c>
      <c r="C17" s="94" t="s">
        <v>50</v>
      </c>
      <c r="D17" s="93">
        <v>0.8</v>
      </c>
      <c r="E17" s="88"/>
      <c r="F17" s="88"/>
    </row>
    <row r="18" spans="1:6" x14ac:dyDescent="0.2">
      <c r="A18" s="150"/>
      <c r="B18" s="79">
        <v>2017.8</v>
      </c>
      <c r="C18" s="94" t="s">
        <v>51</v>
      </c>
      <c r="D18" s="93">
        <v>0.12</v>
      </c>
      <c r="E18" s="88"/>
      <c r="F18" s="88"/>
    </row>
    <row r="19" spans="1:6" x14ac:dyDescent="0.2">
      <c r="A19" s="150">
        <v>2018</v>
      </c>
      <c r="B19" s="79">
        <v>2018.1</v>
      </c>
      <c r="C19" s="94" t="s">
        <v>45</v>
      </c>
      <c r="D19" s="93">
        <v>1</v>
      </c>
      <c r="E19" s="88"/>
      <c r="F19" s="88"/>
    </row>
    <row r="20" spans="1:6" x14ac:dyDescent="0.2">
      <c r="A20" s="150"/>
      <c r="B20" s="79">
        <v>2018.1999999999998</v>
      </c>
      <c r="C20" s="94" t="s">
        <v>46</v>
      </c>
      <c r="D20" s="93">
        <v>0.6</v>
      </c>
      <c r="E20" s="88"/>
      <c r="F20" s="88"/>
    </row>
    <row r="21" spans="1:6" x14ac:dyDescent="0.2">
      <c r="A21" s="150"/>
      <c r="B21" s="79">
        <v>2018.3</v>
      </c>
      <c r="C21" s="94" t="s">
        <v>47</v>
      </c>
      <c r="D21" s="93">
        <v>0.12</v>
      </c>
      <c r="E21" s="88"/>
      <c r="F21" s="88"/>
    </row>
    <row r="22" spans="1:6" x14ac:dyDescent="0.2">
      <c r="A22" s="150"/>
      <c r="B22" s="79">
        <v>2018.3999999999999</v>
      </c>
      <c r="C22" s="94" t="s">
        <v>48</v>
      </c>
      <c r="D22" s="93">
        <v>0.08</v>
      </c>
      <c r="E22" s="88"/>
      <c r="F22" s="88"/>
    </row>
    <row r="23" spans="1:6" x14ac:dyDescent="0.2">
      <c r="A23" s="150"/>
      <c r="B23" s="79">
        <v>2018.5</v>
      </c>
      <c r="C23" s="95" t="s">
        <v>35</v>
      </c>
      <c r="D23" s="93"/>
      <c r="E23" s="88"/>
      <c r="F23" s="88"/>
    </row>
    <row r="24" spans="1:6" x14ac:dyDescent="0.2">
      <c r="A24" s="150"/>
      <c r="B24" s="79">
        <v>2018.6</v>
      </c>
      <c r="C24" s="94" t="s">
        <v>49</v>
      </c>
      <c r="D24" s="93">
        <v>1</v>
      </c>
      <c r="E24" s="88"/>
      <c r="F24" s="88"/>
    </row>
    <row r="25" spans="1:6" x14ac:dyDescent="0.2">
      <c r="A25" s="150"/>
      <c r="B25" s="79">
        <v>2018.6999999999998</v>
      </c>
      <c r="C25" s="94" t="s">
        <v>50</v>
      </c>
      <c r="D25" s="93">
        <v>0.8</v>
      </c>
      <c r="E25" s="88"/>
      <c r="F25" s="88"/>
    </row>
    <row r="26" spans="1:6" x14ac:dyDescent="0.2">
      <c r="A26" s="150"/>
      <c r="B26" s="79">
        <v>2018.8</v>
      </c>
      <c r="C26" s="94" t="s">
        <v>51</v>
      </c>
      <c r="D26" s="93">
        <v>0.12</v>
      </c>
      <c r="E26" s="88"/>
      <c r="F26" s="88"/>
    </row>
    <row r="27" spans="1:6" x14ac:dyDescent="0.2">
      <c r="A27" s="150">
        <v>2019</v>
      </c>
      <c r="B27" s="79">
        <v>2019.1</v>
      </c>
      <c r="C27" s="94" t="s">
        <v>45</v>
      </c>
      <c r="D27" s="93">
        <v>1</v>
      </c>
    </row>
    <row r="28" spans="1:6" x14ac:dyDescent="0.2">
      <c r="A28" s="150"/>
      <c r="B28" s="79">
        <v>2019.2</v>
      </c>
      <c r="C28" s="94" t="s">
        <v>46</v>
      </c>
      <c r="D28" s="93">
        <v>0.6</v>
      </c>
    </row>
    <row r="29" spans="1:6" x14ac:dyDescent="0.2">
      <c r="A29" s="150"/>
      <c r="B29" s="79">
        <v>2019.3</v>
      </c>
      <c r="C29" s="94" t="s">
        <v>47</v>
      </c>
      <c r="D29" s="93">
        <v>0.12</v>
      </c>
    </row>
    <row r="30" spans="1:6" x14ac:dyDescent="0.2">
      <c r="A30" s="150"/>
      <c r="B30" s="79">
        <v>2019.4</v>
      </c>
      <c r="C30" s="94" t="s">
        <v>48</v>
      </c>
      <c r="D30" s="93">
        <v>0.08</v>
      </c>
    </row>
    <row r="31" spans="1:6" x14ac:dyDescent="0.2">
      <c r="A31" s="150"/>
      <c r="B31" s="79">
        <v>2019.5</v>
      </c>
      <c r="C31" s="95" t="s">
        <v>35</v>
      </c>
      <c r="D31" s="93"/>
    </row>
    <row r="32" spans="1:6" x14ac:dyDescent="0.2">
      <c r="A32" s="150"/>
      <c r="B32" s="79">
        <v>2019.6</v>
      </c>
      <c r="C32" s="94" t="s">
        <v>49</v>
      </c>
      <c r="D32" s="93">
        <v>1</v>
      </c>
    </row>
    <row r="33" spans="1:4" x14ac:dyDescent="0.2">
      <c r="A33" s="150"/>
      <c r="B33" s="79">
        <v>2019.7</v>
      </c>
      <c r="C33" s="94" t="s">
        <v>50</v>
      </c>
      <c r="D33" s="93">
        <v>0.8</v>
      </c>
    </row>
    <row r="34" spans="1:4" x14ac:dyDescent="0.2">
      <c r="A34" s="150"/>
      <c r="B34" s="79">
        <v>2019.8</v>
      </c>
      <c r="C34" s="94" t="s">
        <v>51</v>
      </c>
      <c r="D34" s="93">
        <v>0.12</v>
      </c>
    </row>
    <row r="35" spans="1:4" x14ac:dyDescent="0.2">
      <c r="A35" s="150">
        <v>2020</v>
      </c>
      <c r="B35" s="79">
        <v>2020.1</v>
      </c>
      <c r="C35" s="94" t="s">
        <v>45</v>
      </c>
      <c r="D35" s="93">
        <v>1</v>
      </c>
    </row>
    <row r="36" spans="1:4" x14ac:dyDescent="0.2">
      <c r="A36" s="150"/>
      <c r="B36" s="79">
        <v>2020.2</v>
      </c>
      <c r="C36" s="94" t="s">
        <v>46</v>
      </c>
      <c r="D36" s="93">
        <v>0.6</v>
      </c>
    </row>
    <row r="37" spans="1:4" x14ac:dyDescent="0.2">
      <c r="A37" s="150"/>
      <c r="B37" s="79">
        <v>2020.3</v>
      </c>
      <c r="C37" s="94" t="s">
        <v>47</v>
      </c>
      <c r="D37" s="93">
        <v>0.12</v>
      </c>
    </row>
    <row r="38" spans="1:4" x14ac:dyDescent="0.2">
      <c r="A38" s="150"/>
      <c r="B38" s="79">
        <v>2020.4</v>
      </c>
      <c r="C38" s="94" t="s">
        <v>48</v>
      </c>
      <c r="D38" s="93">
        <v>0.08</v>
      </c>
    </row>
    <row r="39" spans="1:4" x14ac:dyDescent="0.2">
      <c r="A39" s="150"/>
      <c r="B39" s="79">
        <v>2020.5</v>
      </c>
      <c r="C39" s="95" t="s">
        <v>35</v>
      </c>
      <c r="D39" s="93"/>
    </row>
    <row r="40" spans="1:4" x14ac:dyDescent="0.2">
      <c r="A40" s="150"/>
      <c r="B40" s="79">
        <v>2020.6</v>
      </c>
      <c r="C40" s="94" t="s">
        <v>49</v>
      </c>
      <c r="D40" s="93">
        <v>1</v>
      </c>
    </row>
    <row r="41" spans="1:4" x14ac:dyDescent="0.2">
      <c r="A41" s="150"/>
      <c r="B41" s="79">
        <v>2020.7</v>
      </c>
      <c r="C41" s="94" t="s">
        <v>50</v>
      </c>
      <c r="D41" s="93">
        <v>0.8</v>
      </c>
    </row>
    <row r="42" spans="1:4" x14ac:dyDescent="0.2">
      <c r="A42" s="150"/>
      <c r="B42" s="79">
        <v>2020.8</v>
      </c>
      <c r="C42" s="94" t="s">
        <v>51</v>
      </c>
      <c r="D42" s="93">
        <v>0.12</v>
      </c>
    </row>
    <row r="43" spans="1:4" x14ac:dyDescent="0.2">
      <c r="A43" s="150">
        <v>2021</v>
      </c>
      <c r="B43" s="79">
        <v>2021.1</v>
      </c>
      <c r="C43" s="94" t="s">
        <v>45</v>
      </c>
      <c r="D43" s="93">
        <v>1</v>
      </c>
    </row>
    <row r="44" spans="1:4" x14ac:dyDescent="0.2">
      <c r="A44" s="150"/>
      <c r="B44" s="79">
        <v>2021.2</v>
      </c>
      <c r="C44" s="94" t="s">
        <v>46</v>
      </c>
      <c r="D44" s="93">
        <v>0.6</v>
      </c>
    </row>
    <row r="45" spans="1:4" x14ac:dyDescent="0.2">
      <c r="A45" s="150"/>
      <c r="B45" s="79">
        <v>2021.3</v>
      </c>
      <c r="C45" s="94" t="s">
        <v>47</v>
      </c>
      <c r="D45" s="93">
        <v>0.12</v>
      </c>
    </row>
    <row r="46" spans="1:4" x14ac:dyDescent="0.2">
      <c r="A46" s="150"/>
      <c r="B46" s="79">
        <v>2021.4</v>
      </c>
      <c r="C46" s="94" t="s">
        <v>48</v>
      </c>
      <c r="D46" s="93">
        <v>0.08</v>
      </c>
    </row>
    <row r="47" spans="1:4" x14ac:dyDescent="0.2">
      <c r="A47" s="150"/>
      <c r="B47" s="79">
        <v>2021.5</v>
      </c>
      <c r="C47" s="95" t="s">
        <v>35</v>
      </c>
      <c r="D47" s="93"/>
    </row>
    <row r="48" spans="1:4" x14ac:dyDescent="0.2">
      <c r="A48" s="150"/>
      <c r="B48" s="79">
        <v>2021.6</v>
      </c>
      <c r="C48" s="94" t="s">
        <v>49</v>
      </c>
      <c r="D48" s="93">
        <v>1</v>
      </c>
    </row>
    <row r="49" spans="1:4" x14ac:dyDescent="0.2">
      <c r="A49" s="150"/>
      <c r="B49" s="79">
        <v>2021.7</v>
      </c>
      <c r="C49" s="94" t="s">
        <v>50</v>
      </c>
      <c r="D49" s="93">
        <v>0.8</v>
      </c>
    </row>
    <row r="50" spans="1:4" x14ac:dyDescent="0.2">
      <c r="A50" s="150"/>
      <c r="B50" s="79">
        <v>2021.8</v>
      </c>
      <c r="C50" s="94" t="s">
        <v>51</v>
      </c>
      <c r="D50" s="93">
        <v>0.12</v>
      </c>
    </row>
    <row r="51" spans="1:4" x14ac:dyDescent="0.2">
      <c r="A51" s="150">
        <v>2022</v>
      </c>
      <c r="B51" s="79">
        <v>2022.1</v>
      </c>
      <c r="C51" s="94" t="s">
        <v>45</v>
      </c>
      <c r="D51" s="93">
        <v>1</v>
      </c>
    </row>
    <row r="52" spans="1:4" x14ac:dyDescent="0.2">
      <c r="A52" s="150"/>
      <c r="B52" s="79">
        <v>2022.2</v>
      </c>
      <c r="C52" s="94" t="s">
        <v>46</v>
      </c>
      <c r="D52" s="93">
        <v>0.6</v>
      </c>
    </row>
    <row r="53" spans="1:4" x14ac:dyDescent="0.2">
      <c r="A53" s="150"/>
      <c r="B53" s="79">
        <v>2022.3</v>
      </c>
      <c r="C53" s="94" t="s">
        <v>47</v>
      </c>
      <c r="D53" s="93">
        <v>0.12</v>
      </c>
    </row>
    <row r="54" spans="1:4" x14ac:dyDescent="0.2">
      <c r="A54" s="150"/>
      <c r="B54" s="79">
        <v>2022.4</v>
      </c>
      <c r="C54" s="94" t="s">
        <v>48</v>
      </c>
      <c r="D54" s="93">
        <v>0.08</v>
      </c>
    </row>
    <row r="55" spans="1:4" x14ac:dyDescent="0.2">
      <c r="A55" s="150"/>
      <c r="B55" s="79">
        <v>2022.5</v>
      </c>
      <c r="C55" s="95" t="s">
        <v>35</v>
      </c>
      <c r="D55" s="93"/>
    </row>
    <row r="56" spans="1:4" x14ac:dyDescent="0.2">
      <c r="A56" s="150"/>
      <c r="B56" s="79">
        <v>2022.6</v>
      </c>
      <c r="C56" s="94" t="s">
        <v>49</v>
      </c>
      <c r="D56" s="93">
        <v>1</v>
      </c>
    </row>
    <row r="57" spans="1:4" x14ac:dyDescent="0.2">
      <c r="A57" s="150"/>
      <c r="B57" s="79">
        <v>2022.7</v>
      </c>
      <c r="C57" s="94" t="s">
        <v>50</v>
      </c>
      <c r="D57" s="93">
        <v>0.8</v>
      </c>
    </row>
    <row r="58" spans="1:4" x14ac:dyDescent="0.2">
      <c r="A58" s="150"/>
      <c r="B58" s="79">
        <v>2022.8</v>
      </c>
      <c r="C58" s="94" t="s">
        <v>51</v>
      </c>
      <c r="D58" s="93">
        <v>0.12</v>
      </c>
    </row>
    <row r="59" spans="1:4" x14ac:dyDescent="0.2">
      <c r="A59" s="150">
        <v>2023</v>
      </c>
      <c r="B59" s="79">
        <v>2023.1</v>
      </c>
      <c r="C59" s="94" t="s">
        <v>45</v>
      </c>
      <c r="D59" s="93">
        <v>1</v>
      </c>
    </row>
    <row r="60" spans="1:4" x14ac:dyDescent="0.2">
      <c r="A60" s="150"/>
      <c r="B60" s="79">
        <v>2023.2</v>
      </c>
      <c r="C60" s="94" t="s">
        <v>46</v>
      </c>
      <c r="D60" s="93">
        <v>0.6</v>
      </c>
    </row>
    <row r="61" spans="1:4" x14ac:dyDescent="0.2">
      <c r="A61" s="150"/>
      <c r="B61" s="79">
        <v>2023.3</v>
      </c>
      <c r="C61" s="94" t="s">
        <v>47</v>
      </c>
      <c r="D61" s="93">
        <v>0.12</v>
      </c>
    </row>
    <row r="62" spans="1:4" x14ac:dyDescent="0.2">
      <c r="A62" s="150"/>
      <c r="B62" s="79">
        <v>2023.4</v>
      </c>
      <c r="C62" s="94" t="s">
        <v>48</v>
      </c>
      <c r="D62" s="93">
        <v>0.08</v>
      </c>
    </row>
    <row r="63" spans="1:4" x14ac:dyDescent="0.2">
      <c r="A63" s="150"/>
      <c r="B63" s="79">
        <v>2023.5</v>
      </c>
      <c r="C63" s="95" t="s">
        <v>35</v>
      </c>
      <c r="D63" s="93"/>
    </row>
    <row r="64" spans="1:4" x14ac:dyDescent="0.2">
      <c r="A64" s="150"/>
      <c r="B64" s="79">
        <v>2023.6</v>
      </c>
      <c r="C64" s="94" t="s">
        <v>49</v>
      </c>
      <c r="D64" s="93">
        <v>1</v>
      </c>
    </row>
    <row r="65" spans="1:4" x14ac:dyDescent="0.2">
      <c r="A65" s="150"/>
      <c r="B65" s="79">
        <v>2023.7</v>
      </c>
      <c r="C65" s="94" t="s">
        <v>50</v>
      </c>
      <c r="D65" s="93">
        <v>0.8</v>
      </c>
    </row>
    <row r="66" spans="1:4" x14ac:dyDescent="0.2">
      <c r="A66" s="150"/>
      <c r="B66" s="79">
        <v>2023.8</v>
      </c>
      <c r="C66" s="94" t="s">
        <v>51</v>
      </c>
      <c r="D66" s="93">
        <v>0.12</v>
      </c>
    </row>
    <row r="67" spans="1:4" x14ac:dyDescent="0.2">
      <c r="A67" s="150">
        <v>2024</v>
      </c>
      <c r="B67" s="79">
        <v>2024.1</v>
      </c>
      <c r="C67" s="94" t="s">
        <v>45</v>
      </c>
      <c r="D67" s="93">
        <v>1</v>
      </c>
    </row>
    <row r="68" spans="1:4" x14ac:dyDescent="0.2">
      <c r="A68" s="150"/>
      <c r="B68" s="79">
        <v>2024.2</v>
      </c>
      <c r="C68" s="94" t="s">
        <v>46</v>
      </c>
      <c r="D68" s="93">
        <v>0.6</v>
      </c>
    </row>
    <row r="69" spans="1:4" x14ac:dyDescent="0.2">
      <c r="A69" s="150"/>
      <c r="B69" s="79">
        <v>2024.3</v>
      </c>
      <c r="C69" s="94" t="s">
        <v>47</v>
      </c>
      <c r="D69" s="93">
        <v>0.12</v>
      </c>
    </row>
    <row r="70" spans="1:4" x14ac:dyDescent="0.2">
      <c r="A70" s="150"/>
      <c r="B70" s="79">
        <v>2024.4</v>
      </c>
      <c r="C70" s="94" t="s">
        <v>48</v>
      </c>
      <c r="D70" s="93">
        <v>0.08</v>
      </c>
    </row>
    <row r="71" spans="1:4" x14ac:dyDescent="0.2">
      <c r="A71" s="150"/>
      <c r="B71" s="79">
        <v>2024.5</v>
      </c>
      <c r="C71" s="95" t="s">
        <v>35</v>
      </c>
      <c r="D71" s="93"/>
    </row>
    <row r="72" spans="1:4" x14ac:dyDescent="0.2">
      <c r="A72" s="150"/>
      <c r="B72" s="79">
        <v>2024.6</v>
      </c>
      <c r="C72" s="94" t="s">
        <v>49</v>
      </c>
      <c r="D72" s="93">
        <v>1</v>
      </c>
    </row>
    <row r="73" spans="1:4" x14ac:dyDescent="0.2">
      <c r="A73" s="150"/>
      <c r="B73" s="79">
        <v>2024.7</v>
      </c>
      <c r="C73" s="94" t="s">
        <v>50</v>
      </c>
      <c r="D73" s="93">
        <v>0.8</v>
      </c>
    </row>
    <row r="74" spans="1:4" x14ac:dyDescent="0.2">
      <c r="A74" s="150"/>
      <c r="B74" s="79">
        <v>2024.8</v>
      </c>
      <c r="C74" s="94" t="s">
        <v>51</v>
      </c>
      <c r="D74" s="93">
        <v>0.12</v>
      </c>
    </row>
    <row r="75" spans="1:4" x14ac:dyDescent="0.2">
      <c r="A75" s="150">
        <v>2025</v>
      </c>
      <c r="B75" s="79">
        <v>2025.1</v>
      </c>
      <c r="C75" s="94" t="s">
        <v>45</v>
      </c>
      <c r="D75" s="93">
        <v>1</v>
      </c>
    </row>
    <row r="76" spans="1:4" x14ac:dyDescent="0.2">
      <c r="A76" s="150"/>
      <c r="B76" s="79">
        <v>2025.2</v>
      </c>
      <c r="C76" s="94" t="s">
        <v>46</v>
      </c>
      <c r="D76" s="93">
        <v>0.6</v>
      </c>
    </row>
    <row r="77" spans="1:4" x14ac:dyDescent="0.2">
      <c r="A77" s="150"/>
      <c r="B77" s="79">
        <v>2025.3</v>
      </c>
      <c r="C77" s="94" t="s">
        <v>47</v>
      </c>
      <c r="D77" s="93">
        <v>0.12</v>
      </c>
    </row>
    <row r="78" spans="1:4" x14ac:dyDescent="0.2">
      <c r="A78" s="150"/>
      <c r="B78" s="79">
        <v>2025.4</v>
      </c>
      <c r="C78" s="94" t="s">
        <v>48</v>
      </c>
      <c r="D78" s="93">
        <v>0.08</v>
      </c>
    </row>
    <row r="79" spans="1:4" x14ac:dyDescent="0.2">
      <c r="A79" s="150"/>
      <c r="B79" s="79">
        <v>2025.5</v>
      </c>
      <c r="C79" s="95" t="s">
        <v>35</v>
      </c>
      <c r="D79" s="93"/>
    </row>
    <row r="80" spans="1:4" x14ac:dyDescent="0.2">
      <c r="A80" s="150"/>
      <c r="B80" s="79">
        <v>2025.6</v>
      </c>
      <c r="C80" s="94" t="s">
        <v>49</v>
      </c>
      <c r="D80" s="93">
        <v>1</v>
      </c>
    </row>
    <row r="81" spans="1:4" x14ac:dyDescent="0.2">
      <c r="A81" s="150"/>
      <c r="B81" s="79">
        <v>2025.7</v>
      </c>
      <c r="C81" s="94" t="s">
        <v>50</v>
      </c>
      <c r="D81" s="93">
        <v>0.8</v>
      </c>
    </row>
    <row r="82" spans="1:4" x14ac:dyDescent="0.2">
      <c r="A82" s="150"/>
      <c r="B82" s="79">
        <v>2025.8</v>
      </c>
      <c r="C82" s="94" t="s">
        <v>51</v>
      </c>
      <c r="D82" s="93">
        <v>0.12</v>
      </c>
    </row>
    <row r="83" spans="1:4" x14ac:dyDescent="0.2">
      <c r="A83" s="150">
        <v>2026</v>
      </c>
      <c r="B83" s="79">
        <v>2026.1</v>
      </c>
      <c r="C83" s="94" t="s">
        <v>45</v>
      </c>
      <c r="D83" s="93">
        <v>1</v>
      </c>
    </row>
    <row r="84" spans="1:4" x14ac:dyDescent="0.2">
      <c r="A84" s="150"/>
      <c r="B84" s="79">
        <v>2026.2</v>
      </c>
      <c r="C84" s="94" t="s">
        <v>46</v>
      </c>
      <c r="D84" s="93">
        <v>0.6</v>
      </c>
    </row>
    <row r="85" spans="1:4" x14ac:dyDescent="0.2">
      <c r="A85" s="150"/>
      <c r="B85" s="79">
        <v>2026.3</v>
      </c>
      <c r="C85" s="94" t="s">
        <v>47</v>
      </c>
      <c r="D85" s="93">
        <v>0.12</v>
      </c>
    </row>
    <row r="86" spans="1:4" x14ac:dyDescent="0.2">
      <c r="A86" s="150"/>
      <c r="B86" s="79">
        <v>2026.4</v>
      </c>
      <c r="C86" s="94" t="s">
        <v>48</v>
      </c>
      <c r="D86" s="93">
        <v>0.08</v>
      </c>
    </row>
    <row r="87" spans="1:4" x14ac:dyDescent="0.2">
      <c r="A87" s="150"/>
      <c r="B87" s="79">
        <v>2026.5</v>
      </c>
      <c r="C87" s="95" t="s">
        <v>35</v>
      </c>
      <c r="D87" s="93"/>
    </row>
    <row r="88" spans="1:4" x14ac:dyDescent="0.2">
      <c r="A88" s="150"/>
      <c r="B88" s="79">
        <v>2026.6</v>
      </c>
      <c r="C88" s="94" t="s">
        <v>49</v>
      </c>
      <c r="D88" s="93">
        <v>1</v>
      </c>
    </row>
    <row r="89" spans="1:4" x14ac:dyDescent="0.2">
      <c r="A89" s="150"/>
      <c r="B89" s="79">
        <v>2026.7</v>
      </c>
      <c r="C89" s="94" t="s">
        <v>50</v>
      </c>
      <c r="D89" s="93">
        <v>0.8</v>
      </c>
    </row>
    <row r="90" spans="1:4" x14ac:dyDescent="0.2">
      <c r="A90" s="150"/>
      <c r="B90" s="79">
        <v>2026.8</v>
      </c>
      <c r="C90" s="94" t="s">
        <v>51</v>
      </c>
      <c r="D90" s="93">
        <v>0.12</v>
      </c>
    </row>
  </sheetData>
  <sheetProtection selectLockedCells="1" selectUnlockedCells="1"/>
  <mergeCells count="11">
    <mergeCell ref="A3:A10"/>
    <mergeCell ref="A11:A18"/>
    <mergeCell ref="A19:A26"/>
    <mergeCell ref="A27:A34"/>
    <mergeCell ref="A35:A42"/>
    <mergeCell ref="A83:A90"/>
    <mergeCell ref="A43:A50"/>
    <mergeCell ref="A51:A58"/>
    <mergeCell ref="A59:A66"/>
    <mergeCell ref="A67:A74"/>
    <mergeCell ref="A75:A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Record</vt:lpstr>
      <vt:lpstr>Lists</vt:lpstr>
      <vt:lpstr>LU_LUT</vt:lpstr>
      <vt:lpstr>Record!Print_Titles</vt:lpstr>
      <vt:lpstr>ST_YEAR</vt:lpstr>
      <vt:lpstr>Lists!YEAR_LIST</vt:lpstr>
    </vt:vector>
  </TitlesOfParts>
  <Company>Defra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philip.mathieson@naturalengland.org.uk</dc:creator>
  <cp:lastModifiedBy>Dumoulin, Clemence</cp:lastModifiedBy>
  <cp:lastPrinted>2017-06-19T09:55:10Z</cp:lastPrinted>
  <dcterms:created xsi:type="dcterms:W3CDTF">2015-03-30T15:45:38Z</dcterms:created>
  <dcterms:modified xsi:type="dcterms:W3CDTF">2019-07-15T13:35:49Z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