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950" tabRatio="828" activeTab="7"/>
  </bookViews>
  <sheets>
    <sheet name="Pseudo" sheetId="1" r:id="rId1"/>
    <sheet name="YandM" sheetId="2" r:id="rId2"/>
    <sheet name="Coliforms" sheetId="3" r:id="rId3"/>
    <sheet name="Enterobacteriaceae" sheetId="4" r:id="rId4"/>
    <sheet name="E.coli" sheetId="5" r:id="rId5"/>
    <sheet name="Enterococci" sheetId="6" r:id="rId6"/>
    <sheet name="LAB" sheetId="7" r:id="rId7"/>
    <sheet name="ACC30" sheetId="8" r:id="rId8"/>
  </sheets>
  <definedNames>
    <definedName name="data2" localSheetId="7">OFFSET('ACC30'!$O$2,,,COUNT('ACC30'!$O$2:$O$164),1)</definedName>
    <definedName name="data2" localSheetId="2">OFFSET('Coliforms'!$O$2,,,COUNT('Coliforms'!$O$2:$O$158),1)</definedName>
    <definedName name="data2" localSheetId="4">OFFSET('E.coli'!$O$2,,,COUNT('E.coli'!$O$2:$O$151),1)</definedName>
    <definedName name="data2" localSheetId="3">OFFSET('Enterobacteriaceae'!$O$2,,,COUNT('Enterobacteriaceae'!$O$2:$O$158),1)</definedName>
    <definedName name="data2" localSheetId="5">OFFSET('Enterococci'!$O$2,,,COUNT('Enterococci'!$O$2:$O$155),1)</definedName>
    <definedName name="data2" localSheetId="6">OFFSET('LAB'!$O$2,,,COUNT('LAB'!$O$2:$O$159),1)</definedName>
    <definedName name="data2" localSheetId="0">OFFSET('Pseudo'!$O$2,,,COUNT('Pseudo'!$O$2:$O$151),1)</definedName>
    <definedName name="data2" localSheetId="1">OFFSET('YandM'!$O$2,,,COUNT('YandM'!$O$2:$O$177),1)</definedName>
    <definedName name="data2">OFFSET(#REF!,,,COUNT(#REF!),1)</definedName>
    <definedName name="different" localSheetId="7">'ACC30'!$F$2:$F$49</definedName>
    <definedName name="different" localSheetId="2">'Coliforms'!$F$2:$F$75</definedName>
    <definedName name="different" localSheetId="4">'E.coli'!$F$2:$F$85</definedName>
    <definedName name="different" localSheetId="3">'Enterobacteriaceae'!$F$2:$F$65</definedName>
    <definedName name="different" localSheetId="5">'Enterococci'!$F$2:$F$79</definedName>
    <definedName name="different" localSheetId="6">'LAB'!$F$2:$F$66</definedName>
    <definedName name="different" localSheetId="0">'Pseudo'!$F$2:$F$81</definedName>
    <definedName name="different" localSheetId="1">'YandM'!$F$2:$F$47</definedName>
    <definedName name="different">#REF!</definedName>
    <definedName name="distribution" localSheetId="7">'ACC30'!$B$2:$B$49</definedName>
    <definedName name="distribution" localSheetId="2">'Coliforms'!$B$2:$B$75</definedName>
    <definedName name="distribution" localSheetId="4">'E.coli'!$B$2:$B$85</definedName>
    <definedName name="distribution" localSheetId="3">'Enterobacteriaceae'!$B$2:$B$65</definedName>
    <definedName name="distribution" localSheetId="5">'Enterococci'!$B$2:$B$79</definedName>
    <definedName name="distribution" localSheetId="6">'LAB'!$B$2:$B$66</definedName>
    <definedName name="distribution" localSheetId="0">'Pseudo'!$B$2:$B$81</definedName>
    <definedName name="distribution" localSheetId="1">'YandM'!$B$2:$B$47</definedName>
    <definedName name="down" localSheetId="7">OFFSET('ACC30'!$R$2,,,COUNT('ACC30'!$R$2:$R$158),1)</definedName>
    <definedName name="down" localSheetId="2">OFFSET('Coliforms'!$R$2,,,COUNT('Coliforms'!$R$2:$R$152),1)</definedName>
    <definedName name="down" localSheetId="4">OFFSET('E.coli'!$R$2,,,COUNT('E.coli'!$R$2:$R$145),1)</definedName>
    <definedName name="down" localSheetId="3">OFFSET('Enterobacteriaceae'!$R$2,,,COUNT('Enterobacteriaceae'!$R$2:$R$152),1)</definedName>
    <definedName name="down" localSheetId="5">OFFSET('Enterococci'!$R$2,,,COUNT('Enterococci'!$R$2:$R$149),1)</definedName>
    <definedName name="down" localSheetId="6">OFFSET('LAB'!$R$2,,,COUNT('LAB'!$R$2:$R$153),1)</definedName>
    <definedName name="down" localSheetId="0">OFFSET('Pseudo'!$R$2,,,COUNT('Pseudo'!$R$2:$R$145),1)</definedName>
    <definedName name="down" localSheetId="1">OFFSET('YandM'!$R$2,,,COUNT('YandM'!$R$2:$R$171),1)</definedName>
    <definedName name="down">OFFSET(#REF!,,,COUNT(#REF!),1)</definedName>
    <definedName name="label" localSheetId="7">OFFSET('ACC30'!$P$2,,,COUNTA('ACC30'!$P$2:$P$164),1)</definedName>
    <definedName name="label" localSheetId="2">OFFSET('Coliforms'!$P$2,,,COUNTA('Coliforms'!$P$2:$P$158),1)</definedName>
    <definedName name="label" localSheetId="4">OFFSET('E.coli'!$P$2,,,COUNTA('E.coli'!$P$2:$P$151),1)</definedName>
    <definedName name="label" localSheetId="3">OFFSET('Enterobacteriaceae'!$P$2,,,COUNTA('Enterobacteriaceae'!$P$2:$P$158),1)</definedName>
    <definedName name="label" localSheetId="5">OFFSET('Enterococci'!$P$2,,,COUNTA('Enterococci'!$P$2:$P$155),1)</definedName>
    <definedName name="label" localSheetId="6">OFFSET('LAB'!$P$2,,,COUNTA('LAB'!$P$2:$P$159),1)</definedName>
    <definedName name="label" localSheetId="0">OFFSET('Pseudo'!$P$2,,,COUNTA('Pseudo'!$P$2:$P$151),1)</definedName>
    <definedName name="label" localSheetId="1">OFFSET('YandM'!$P$2,,,COUNTA('YandM'!$P$2:$P$177),1)</definedName>
    <definedName name="label">OFFSET(#REF!,,,COUNTA(#REF!),1)</definedName>
    <definedName name="subsetindex" localSheetId="7">SMALL(IF(ISNUMBER('ACC30'!different),ROW('ACC30'!different)-ROW(INDEX('ACC30'!different,1))+1),ROW('ACC30'!$B$1:INDEX('ACC30'!$B:$B,COUNTIF('ACC30'!different,1))))</definedName>
    <definedName name="subsetindex" localSheetId="2">SMALL(IF(ISNUMBER('Coliforms'!different),ROW('Coliforms'!different)-ROW(INDEX('Coliforms'!different,1))+1),ROW('Coliforms'!$B$1:INDEX('Coliforms'!$B:$B,COUNTIF('Coliforms'!different,1))))</definedName>
    <definedName name="subsetindex" localSheetId="4">SMALL(IF(ISNUMBER('E.coli'!different),ROW('E.coli'!different)-ROW(INDEX('E.coli'!different,1))+1),ROW('E.coli'!$B$1:INDEX('E.coli'!$B:$B,COUNTIF('E.coli'!different,1))))</definedName>
    <definedName name="subsetindex" localSheetId="3">SMALL(IF(ISNUMBER('Enterobacteriaceae'!different),ROW('Enterobacteriaceae'!different)-ROW(INDEX('Enterobacteriaceae'!different,1))+1),ROW('Enterobacteriaceae'!$B$1:INDEX('Enterobacteriaceae'!$B:$B,COUNTIF('Enterobacteriaceae'!different,1))))</definedName>
    <definedName name="subsetindex" localSheetId="5">SMALL(IF(ISNUMBER('Enterococci'!different),ROW('Enterococci'!different)-ROW(INDEX('Enterococci'!different,1))+1),ROW('Enterococci'!$B$1:INDEX('Enterococci'!$B:$B,COUNTIF('Enterococci'!different,1))))</definedName>
    <definedName name="subsetindex" localSheetId="6">SMALL(IF(ISNUMBER('LAB'!different),ROW('LAB'!different)-ROW(INDEX('LAB'!different,1))+1),ROW('LAB'!$B$1:INDEX('LAB'!$B:$B,COUNTIF('LAB'!different,1))))</definedName>
    <definedName name="subsetindex" localSheetId="0">SMALL(IF(ISNUMBER('Pseudo'!different),ROW('Pseudo'!different)-ROW(INDEX('Pseudo'!different,1))+1),ROW('Pseudo'!$B$1:INDEX('Pseudo'!$B:$B,COUNTIF('Pseudo'!different,1))))</definedName>
    <definedName name="subsetindex" localSheetId="1">SMALL(IF(ISNUMBER('YandM'!different),ROW('YandM'!different)-ROW(INDEX('YandM'!different,1))+1),ROW('YandM'!$B$1:INDEX('YandM'!$B:$B,COUNTIF('YandM'!different,1))))</definedName>
    <definedName name="upper" localSheetId="7">OFFSET('ACC30'!$Q$2,,,COUNT('ACC30'!$Q$2:$Q$161),1)</definedName>
    <definedName name="upper" localSheetId="2">OFFSET('Coliforms'!$Q$2,,,COUNT('Coliforms'!$Q$2:$Q$155),1)</definedName>
    <definedName name="upper" localSheetId="4">OFFSET('E.coli'!$Q$2,,,COUNT('E.coli'!$Q$2:$Q$148),1)</definedName>
    <definedName name="upper" localSheetId="3">OFFSET('Enterobacteriaceae'!$Q$2,,,COUNT('Enterobacteriaceae'!$Q$2:$Q$155),1)</definedName>
    <definedName name="upper" localSheetId="5">OFFSET('Enterococci'!$Q$2,,,COUNT('Enterococci'!$Q$2:$Q$152),1)</definedName>
    <definedName name="upper" localSheetId="6">OFFSET('LAB'!$Q$2,,,COUNT('LAB'!$Q$2:$Q$156),1)</definedName>
    <definedName name="upper" localSheetId="0">OFFSET('Pseudo'!$Q$2,,,COUNT('Pseudo'!$Q$2:$Q$148),1)</definedName>
    <definedName name="upper" localSheetId="1">OFFSET('YandM'!$Q$2,,,COUNT('YandM'!$Q$2:$Q$174),1)</definedName>
    <definedName name="upper">OFFSET(#REF!,,,COUNT(#REF!),1)</definedName>
  </definedNames>
  <calcPr fullCalcOnLoad="1"/>
</workbook>
</file>

<file path=xl/sharedStrings.xml><?xml version="1.0" encoding="utf-8"?>
<sst xmlns="http://schemas.openxmlformats.org/spreadsheetml/2006/main" count="571" uniqueCount="57">
  <si>
    <t>Distribution No:</t>
  </si>
  <si>
    <t>Sample No:</t>
  </si>
  <si>
    <t>E.coli</t>
  </si>
  <si>
    <t>Enterobacteriaceae</t>
  </si>
  <si>
    <t>Coliform</t>
  </si>
  <si>
    <t>ACC (30)</t>
  </si>
  <si>
    <t>LAB</t>
  </si>
  <si>
    <t>Enterococci</t>
  </si>
  <si>
    <t>Yeasts</t>
  </si>
  <si>
    <t>Moulds</t>
  </si>
  <si>
    <t>Yeasts &amp; Moulds</t>
  </si>
  <si>
    <r>
      <t>Participants median
 (log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values</t>
    </r>
    <r>
      <rPr>
        <sz val="10"/>
        <rFont val="Arial"/>
        <family val="0"/>
      </rPr>
      <t>)</t>
    </r>
  </si>
  <si>
    <r>
      <t>Participants median
(log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values</t>
    </r>
    <r>
      <rPr>
        <sz val="10"/>
        <rFont val="Arial"/>
        <family val="0"/>
      </rPr>
      <t>)</t>
    </r>
  </si>
  <si>
    <r>
      <t xml:space="preserve">Pseudomonas </t>
    </r>
    <r>
      <rPr>
        <sz val="10"/>
        <rFont val="Arial"/>
        <family val="2"/>
      </rPr>
      <t>sp.</t>
    </r>
  </si>
  <si>
    <t>Difference</t>
  </si>
  <si>
    <t>.</t>
  </si>
  <si>
    <t>Upper Cut off criteria</t>
  </si>
  <si>
    <t>Lower Cut off criteria</t>
  </si>
  <si>
    <r>
      <t>Enter your laboratory results in log</t>
    </r>
    <r>
      <rPr>
        <vertAlign val="subscript"/>
        <sz val="10"/>
        <color indexed="10"/>
        <rFont val="Arial"/>
        <family val="2"/>
      </rPr>
      <t>10</t>
    </r>
    <r>
      <rPr>
        <sz val="10"/>
        <color indexed="10"/>
        <rFont val="Arial"/>
        <family val="2"/>
      </rPr>
      <t xml:space="preserve"> values</t>
    </r>
  </si>
  <si>
    <t>Checked by:</t>
  </si>
  <si>
    <t>Enter Quality officer name</t>
  </si>
  <si>
    <t>Enter your laboratory results</t>
  </si>
  <si>
    <t xml:space="preserve">Enter your laboratory results </t>
  </si>
  <si>
    <t>NP050</t>
  </si>
  <si>
    <t>Value different</t>
  </si>
  <si>
    <t>Selected distribution</t>
  </si>
  <si>
    <t>NP057</t>
  </si>
  <si>
    <t>NP0169</t>
  </si>
  <si>
    <t>NP0170</t>
  </si>
  <si>
    <t>NP058</t>
  </si>
  <si>
    <t>NP0171</t>
  </si>
  <si>
    <t>NP0172</t>
  </si>
  <si>
    <t>NP059</t>
  </si>
  <si>
    <t>NP0173</t>
  </si>
  <si>
    <t>NP0174</t>
  </si>
  <si>
    <t>NP060</t>
  </si>
  <si>
    <t>NP0175</t>
  </si>
  <si>
    <t>NP0176</t>
  </si>
  <si>
    <t>NP061</t>
  </si>
  <si>
    <t>NP0177</t>
  </si>
  <si>
    <t>NP0178</t>
  </si>
  <si>
    <t>NP062</t>
  </si>
  <si>
    <t>NP0179</t>
  </si>
  <si>
    <t>NP0180</t>
  </si>
  <si>
    <t>NP063</t>
  </si>
  <si>
    <t>NP0182</t>
  </si>
  <si>
    <t>NP0181</t>
  </si>
  <si>
    <t>NP064</t>
  </si>
  <si>
    <t>NP0183</t>
  </si>
  <si>
    <t>NP0184</t>
  </si>
  <si>
    <t>NP065</t>
  </si>
  <si>
    <t>NP0185</t>
  </si>
  <si>
    <t>NP0186</t>
  </si>
  <si>
    <t>NP066</t>
  </si>
  <si>
    <t>NP0188</t>
  </si>
  <si>
    <t>NP0187</t>
  </si>
  <si>
    <t>NP068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</si>
</sst>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9.7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.5"/>
      <color indexed="8"/>
      <name val="Arial"/>
      <family val="2"/>
    </font>
    <font>
      <sz val="9.5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.2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vertAlign val="superscript"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2" fontId="8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4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63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 wrapText="1"/>
      <protection hidden="1"/>
    </xf>
    <xf numFmtId="0" fontId="64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/>
      <protection hidden="1"/>
    </xf>
    <xf numFmtId="2" fontId="0" fillId="0" borderId="11" xfId="0" applyNumberForma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Pseudomonas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 examination for Non-Pathogen Scheme </a:t>
            </a:r>
          </a:p>
        </c:rich>
      </c:tx>
      <c:layout>
        <c:manualLayout>
          <c:xMode val="factor"/>
          <c:yMode val="factor"/>
          <c:x val="0.04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155"/>
          <c:w val="0.923"/>
          <c:h val="0.846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Pseudo!label</c:f>
              <c:strCache/>
            </c:strRef>
          </c:cat>
          <c:val>
            <c:numRef>
              <c:f>Pseudo!data2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Pseudo!label</c:f>
              <c:strCache/>
            </c:strRef>
          </c:cat>
          <c:val>
            <c:numRef>
              <c:f>Pseudo!upper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Pseudo!label</c:f>
              <c:strCache/>
            </c:strRef>
          </c:cat>
          <c:val>
            <c:numRef>
              <c:f>Pseudo!down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970818"/>
        <c:axId val="2866451"/>
      </c:lineChart>
      <c:catAx>
        <c:axId val="59970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6451"/>
        <c:crosses val="autoZero"/>
        <c:auto val="1"/>
        <c:lblOffset val="100"/>
        <c:tickLblSkip val="1"/>
        <c:noMultiLvlLbl val="0"/>
      </c:catAx>
      <c:valAx>
        <c:axId val="2866451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7081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Yeasts and Moulds examination for Non-Pathogen Scheme samples </a:t>
            </a:r>
          </a:p>
        </c:rich>
      </c:tx>
      <c:layout>
        <c:manualLayout>
          <c:xMode val="factor"/>
          <c:yMode val="factor"/>
          <c:x val="0.018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4625"/>
          <c:w val="0.91575"/>
          <c:h val="0.821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YandM!label</c:f>
              <c:strCache/>
            </c:strRef>
          </c:cat>
          <c:val>
            <c:numRef>
              <c:f>YandM!data2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YandM!label</c:f>
              <c:strCache/>
            </c:strRef>
          </c:cat>
          <c:val>
            <c:numRef>
              <c:f>YandM!upper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YandM!label</c:f>
              <c:strCache/>
            </c:strRef>
          </c:cat>
          <c:val>
            <c:numRef>
              <c:f>YandM!down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028106"/>
        <c:axId val="16490907"/>
      </c:lineChart>
      <c:catAx>
        <c:axId val="54028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90907"/>
        <c:crosses val="autoZero"/>
        <c:auto val="1"/>
        <c:lblOffset val="100"/>
        <c:tickLblSkip val="1"/>
        <c:noMultiLvlLbl val="0"/>
      </c:catAx>
      <c:valAx>
        <c:axId val="16490907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2810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coliform examination for Non-Pathogen Scheme samples 
</a:t>
            </a:r>
          </a:p>
        </c:rich>
      </c:tx>
      <c:layout>
        <c:manualLayout>
          <c:xMode val="factor"/>
          <c:yMode val="factor"/>
          <c:x val="0.009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885"/>
          <c:w val="0.912"/>
          <c:h val="0.871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Coliforms!label</c:f>
              <c:strCache/>
            </c:strRef>
          </c:cat>
          <c:val>
            <c:numRef>
              <c:f>Coliforms!data2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Coliforms!label</c:f>
              <c:strCache/>
            </c:strRef>
          </c:cat>
          <c:val>
            <c:numRef>
              <c:f>Coliforms!upper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Coliforms!label</c:f>
              <c:strCache/>
            </c:strRef>
          </c:cat>
          <c:val>
            <c:numRef>
              <c:f>Coliforms!down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765031"/>
        <c:axId val="16667552"/>
      </c:lineChart>
      <c:catAx>
        <c:axId val="1676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67552"/>
        <c:crosses val="autoZero"/>
        <c:auto val="1"/>
        <c:lblOffset val="100"/>
        <c:tickLblSkip val="1"/>
        <c:noMultiLvlLbl val="0"/>
      </c:catAx>
      <c:valAx>
        <c:axId val="16667552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
 and your result</a:t>
                </a:r>
              </a:p>
            </c:rich>
          </c:tx>
          <c:layout>
            <c:manualLayout>
              <c:xMode val="factor"/>
              <c:yMode val="factor"/>
              <c:x val="-0.009"/>
              <c:y val="-0.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503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Enterobacteriaceae examination for Non-Pathogen Scheme samples from </a:t>
            </a:r>
          </a:p>
        </c:rich>
      </c:tx>
      <c:layout>
        <c:manualLayout>
          <c:xMode val="factor"/>
          <c:yMode val="factor"/>
          <c:x val="0.0272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275"/>
          <c:w val="0.917"/>
          <c:h val="0.839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Enterobacteriaceae!label</c:f>
              <c:strCache/>
            </c:strRef>
          </c:cat>
          <c:val>
            <c:numRef>
              <c:f>Enterobacteriaceae!data2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Enterobacteriaceae!label</c:f>
              <c:strCache/>
            </c:strRef>
          </c:cat>
          <c:val>
            <c:numRef>
              <c:f>Enterobacteriaceae!upper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Enterobacteriaceae!label</c:f>
              <c:strCache/>
            </c:strRef>
          </c:cat>
          <c:val>
            <c:numRef>
              <c:f>Enterobacteriaceae!down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553190"/>
        <c:axId val="66216663"/>
      </c:lineChart>
      <c:catAx>
        <c:axId val="59553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6663"/>
        <c:crosses val="autoZero"/>
        <c:auto val="1"/>
        <c:lblOffset val="100"/>
        <c:tickLblSkip val="1"/>
        <c:noMultiLvlLbl val="0"/>
      </c:catAx>
      <c:valAx>
        <c:axId val="66216663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5319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Eshcerichia coli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examination for Non-Pathogen Scheme samples  </a:t>
            </a:r>
          </a:p>
        </c:rich>
      </c:tx>
      <c:layout>
        <c:manualLayout>
          <c:xMode val="factor"/>
          <c:yMode val="factor"/>
          <c:x val="0.004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3175"/>
          <c:w val="0.93675"/>
          <c:h val="0.840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E.coli!label</c:f>
              <c:strCache/>
            </c:strRef>
          </c:cat>
          <c:val>
            <c:numRef>
              <c:f>E.coli!data2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E.coli!label</c:f>
              <c:strCache/>
            </c:strRef>
          </c:cat>
          <c:val>
            <c:numRef>
              <c:f>E.coli!upper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E.coli!label</c:f>
              <c:strCache/>
            </c:strRef>
          </c:cat>
          <c:val>
            <c:numRef>
              <c:f>E.coli!down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069021"/>
        <c:axId val="34076870"/>
      </c:lineChart>
      <c:catAx>
        <c:axId val="41069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4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76870"/>
        <c:crosses val="autoZero"/>
        <c:auto val="1"/>
        <c:lblOffset val="100"/>
        <c:tickLblSkip val="1"/>
        <c:noMultiLvlLbl val="0"/>
      </c:catAx>
      <c:valAx>
        <c:axId val="34076870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6902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Enterococci examination for Non-Pathogen Scheme samples 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05"/>
          <c:w val="0.9055"/>
          <c:h val="0.836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Enterococci!label</c:f>
              <c:strCache/>
            </c:strRef>
          </c:cat>
          <c:val>
            <c:numRef>
              <c:f>Enterococci!data2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Enterococci!label</c:f>
              <c:strCache/>
            </c:strRef>
          </c:cat>
          <c:val>
            <c:numRef>
              <c:f>Enterococci!upper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Enterococci!label</c:f>
              <c:strCache/>
            </c:strRef>
          </c:cat>
          <c:val>
            <c:numRef>
              <c:f>Enterococci!down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369541"/>
        <c:axId val="26217006"/>
      </c:lineChart>
      <c:catAx>
        <c:axId val="10369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17006"/>
        <c:crosses val="autoZero"/>
        <c:auto val="1"/>
        <c:lblOffset val="100"/>
        <c:tickLblSkip val="1"/>
        <c:noMultiLvlLbl val="0"/>
      </c:catAx>
      <c:valAx>
        <c:axId val="26217006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6954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Lactic Acid Bacteria examination for Non-Pathogen Scheme samples  </a:t>
            </a:r>
          </a:p>
        </c:rich>
      </c:tx>
      <c:layout>
        <c:manualLayout>
          <c:xMode val="factor"/>
          <c:yMode val="factor"/>
          <c:x val="0.010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38"/>
          <c:w val="0.912"/>
          <c:h val="0.828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LAB!label</c:f>
              <c:strCache/>
            </c:strRef>
          </c:cat>
          <c:val>
            <c:numRef>
              <c:f>LAB!data2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LAB!label</c:f>
              <c:strCache/>
            </c:strRef>
          </c:cat>
          <c:val>
            <c:numRef>
              <c:f>LAB!upper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LAB!label</c:f>
              <c:strCache/>
            </c:strRef>
          </c:cat>
          <c:val>
            <c:numRef>
              <c:f>LAB!down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343384"/>
        <c:axId val="3872729"/>
      </c:lineChart>
      <c:catAx>
        <c:axId val="15343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2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729"/>
        <c:crosses val="autoZero"/>
        <c:auto val="1"/>
        <c:lblOffset val="100"/>
        <c:tickLblSkip val="1"/>
        <c:noMultiLvlLbl val="0"/>
      </c:catAx>
      <c:valAx>
        <c:axId val="3872729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4338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(30</a:t>
            </a:r>
            <a:r>
              <a:rPr lang="en-US" cap="none" sz="8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C) examination for Non-Pathogen Scheme samples </a:t>
            </a:r>
          </a:p>
        </c:rich>
      </c:tx>
      <c:layout>
        <c:manualLayout>
          <c:xMode val="factor"/>
          <c:yMode val="factor"/>
          <c:x val="0.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96"/>
          <c:w val="0.90525"/>
          <c:h val="0.849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'ACC30'!label</c:f>
              <c:strCache/>
            </c:strRef>
          </c:cat>
          <c:val>
            <c:numRef>
              <c:f>'ACC30'!data2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'ACC30'!label</c:f>
              <c:strCache/>
            </c:strRef>
          </c:cat>
          <c:val>
            <c:numRef>
              <c:f>'ACC30'!upper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'ACC30'!label</c:f>
              <c:strCache/>
            </c:strRef>
          </c:cat>
          <c:val>
            <c:numRef>
              <c:f>'ACC30'!down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166945"/>
        <c:axId val="66849322"/>
      </c:lineChart>
      <c:catAx>
        <c:axId val="52166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49322"/>
        <c:crosses val="autoZero"/>
        <c:auto val="1"/>
        <c:lblOffset val="100"/>
        <c:tickLblSkip val="1"/>
        <c:noMultiLvlLbl val="0"/>
      </c:catAx>
      <c:valAx>
        <c:axId val="66849322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6694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104775</xdr:rowOff>
    </xdr:from>
    <xdr:to>
      <xdr:col>6</xdr:col>
      <xdr:colOff>9525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2914650"/>
        <a:ext cx="7048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66675</xdr:rowOff>
    </xdr:from>
    <xdr:to>
      <xdr:col>6</xdr:col>
      <xdr:colOff>76200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66675" y="5676900"/>
        <a:ext cx="69627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95250</xdr:rowOff>
    </xdr:from>
    <xdr:to>
      <xdr:col>6</xdr:col>
      <xdr:colOff>76200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66675" y="4105275"/>
        <a:ext cx="64484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19</xdr:row>
      <xdr:rowOff>19050</xdr:rowOff>
    </xdr:from>
    <xdr:to>
      <xdr:col>6</xdr:col>
      <xdr:colOff>47625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38100" y="4029075"/>
        <a:ext cx="70866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142875</xdr:rowOff>
    </xdr:from>
    <xdr:to>
      <xdr:col>6</xdr:col>
      <xdr:colOff>57150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47625" y="2990850"/>
        <a:ext cx="63531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16</xdr:row>
      <xdr:rowOff>114300</xdr:rowOff>
    </xdr:from>
    <xdr:to>
      <xdr:col>8</xdr:col>
      <xdr:colOff>219075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1419225" y="3524250"/>
        <a:ext cx="6677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19</xdr:row>
      <xdr:rowOff>123825</xdr:rowOff>
    </xdr:from>
    <xdr:to>
      <xdr:col>7</xdr:col>
      <xdr:colOff>352425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962025" y="4057650"/>
        <a:ext cx="6238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9525</xdr:rowOff>
    </xdr:from>
    <xdr:to>
      <xdr:col>6</xdr:col>
      <xdr:colOff>57150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47625" y="4419600"/>
        <a:ext cx="65055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5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6.7109375" style="0" bestFit="1" customWidth="1"/>
    <col min="4" max="4" width="17.7109375" style="0" bestFit="1" customWidth="1"/>
    <col min="5" max="5" width="37.421875" style="11" bestFit="1" customWidth="1"/>
    <col min="7" max="7" width="9.28125" style="0" bestFit="1" customWidth="1"/>
    <col min="12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8" width="9.140625" style="32" customWidth="1"/>
  </cols>
  <sheetData>
    <row r="1" spans="1:17" ht="38.25">
      <c r="A1" s="2" t="s">
        <v>0</v>
      </c>
      <c r="B1" s="2" t="s">
        <v>1</v>
      </c>
      <c r="C1" s="9" t="s">
        <v>13</v>
      </c>
      <c r="D1" s="8" t="s">
        <v>12</v>
      </c>
      <c r="E1" s="21" t="s">
        <v>22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  <c r="Q1" s="32" t="str">
        <f aca="true" t="shared" si="0" ref="Q1:Q75">IF(ISNUMBER(O1),0.5," ")</f>
        <v> </v>
      </c>
    </row>
    <row r="2" spans="1:18" ht="15.75">
      <c r="A2" s="4" t="s">
        <v>29</v>
      </c>
      <c r="B2" s="4" t="s">
        <v>30</v>
      </c>
      <c r="C2" s="10" t="s">
        <v>13</v>
      </c>
      <c r="D2" s="19">
        <v>4.36</v>
      </c>
      <c r="E2" s="15" t="s">
        <v>18</v>
      </c>
      <c r="F2" s="7" t="e">
        <f aca="true" t="shared" si="1" ref="F2:F11"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2" ref="M2:M8">INDEX(distribution,INDEX(subsetindex,ROW($A1:$IV1)))</f>
        <v>#NUM!</v>
      </c>
      <c r="N2" s="32" t="e">
        <f aca="true" t="shared" si="3" ref="N2:N8">INDEX(different,INDEX(subsetindex,ROW($A1:$IV1)))</f>
        <v>#NUM!</v>
      </c>
      <c r="O2" s="32" t="str">
        <f aca="true" t="shared" si="4" ref="O2:O75">IF(ISNUMBER(N2),N2," ")</f>
        <v> </v>
      </c>
      <c r="P2" s="32" t="str">
        <f aca="true" t="shared" si="5" ref="P2:P75">IF(ISNUMBER(N2),M2," ")</f>
        <v> </v>
      </c>
      <c r="Q2" s="32" t="str">
        <f t="shared" si="0"/>
        <v> </v>
      </c>
      <c r="R2" s="32" t="str">
        <f aca="true" t="shared" si="6" ref="R2:R75">IF(ISNUMBER(O2),-0.5," ")</f>
        <v> </v>
      </c>
    </row>
    <row r="3" spans="1:18" ht="15.75">
      <c r="A3" s="4" t="s">
        <v>29</v>
      </c>
      <c r="B3" s="4" t="s">
        <v>31</v>
      </c>
      <c r="C3" s="10" t="s">
        <v>13</v>
      </c>
      <c r="D3" s="19">
        <v>4.15</v>
      </c>
      <c r="E3" s="15" t="s">
        <v>18</v>
      </c>
      <c r="F3" s="7" t="e">
        <f t="shared" si="1"/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2"/>
        <v>#NUM!</v>
      </c>
      <c r="N3" s="32" t="e">
        <f t="shared" si="3"/>
        <v>#NUM!</v>
      </c>
      <c r="O3" s="32" t="str">
        <f t="shared" si="4"/>
        <v> </v>
      </c>
      <c r="P3" s="32" t="str">
        <f t="shared" si="5"/>
        <v> </v>
      </c>
      <c r="Q3" s="32" t="str">
        <f t="shared" si="0"/>
        <v> </v>
      </c>
      <c r="R3" s="32" t="str">
        <f t="shared" si="6"/>
        <v> </v>
      </c>
    </row>
    <row r="4" spans="1:18" s="5" customFormat="1" ht="15.75">
      <c r="A4" s="18" t="s">
        <v>38</v>
      </c>
      <c r="B4" s="18" t="s">
        <v>39</v>
      </c>
      <c r="C4" s="10" t="s">
        <v>13</v>
      </c>
      <c r="D4" s="19">
        <v>3.65</v>
      </c>
      <c r="E4" s="15" t="s">
        <v>18</v>
      </c>
      <c r="F4" s="7" t="e">
        <f t="shared" si="1"/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2"/>
        <v>#NUM!</v>
      </c>
      <c r="N4" s="32" t="e">
        <f t="shared" si="3"/>
        <v>#NUM!</v>
      </c>
      <c r="O4" s="32" t="str">
        <f t="shared" si="4"/>
        <v> </v>
      </c>
      <c r="P4" s="32" t="str">
        <f t="shared" si="5"/>
        <v> </v>
      </c>
      <c r="Q4" s="32" t="str">
        <f t="shared" si="0"/>
        <v> </v>
      </c>
      <c r="R4" s="32" t="str">
        <f t="shared" si="6"/>
        <v> </v>
      </c>
    </row>
    <row r="5" spans="1:18" s="5" customFormat="1" ht="15.75">
      <c r="A5" s="18" t="s">
        <v>38</v>
      </c>
      <c r="B5" s="18" t="s">
        <v>40</v>
      </c>
      <c r="C5" s="10" t="s">
        <v>13</v>
      </c>
      <c r="D5" s="19">
        <v>2.97</v>
      </c>
      <c r="E5" s="15" t="s">
        <v>18</v>
      </c>
      <c r="F5" s="7" t="e">
        <f t="shared" si="1"/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2"/>
        <v>#NUM!</v>
      </c>
      <c r="N5" s="32" t="e">
        <f t="shared" si="3"/>
        <v>#NUM!</v>
      </c>
      <c r="O5" s="32" t="str">
        <f t="shared" si="4"/>
        <v> </v>
      </c>
      <c r="P5" s="32" t="str">
        <f t="shared" si="5"/>
        <v> </v>
      </c>
      <c r="Q5" s="32" t="str">
        <f t="shared" si="0"/>
        <v> </v>
      </c>
      <c r="R5" s="32" t="str">
        <f t="shared" si="6"/>
        <v> </v>
      </c>
    </row>
    <row r="6" spans="1:18" s="5" customFormat="1" ht="15.75">
      <c r="A6" s="18" t="s">
        <v>41</v>
      </c>
      <c r="B6" s="18" t="s">
        <v>42</v>
      </c>
      <c r="C6" s="10" t="s">
        <v>13</v>
      </c>
      <c r="D6" s="19">
        <v>2.54</v>
      </c>
      <c r="E6" s="15" t="s">
        <v>18</v>
      </c>
      <c r="F6" s="7" t="e">
        <f t="shared" si="1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2"/>
        <v>#NUM!</v>
      </c>
      <c r="N6" s="32" t="e">
        <f t="shared" si="3"/>
        <v>#NUM!</v>
      </c>
      <c r="O6" s="32" t="str">
        <f t="shared" si="4"/>
        <v> </v>
      </c>
      <c r="P6" s="32" t="str">
        <f t="shared" si="5"/>
        <v> </v>
      </c>
      <c r="Q6" s="32" t="str">
        <f t="shared" si="0"/>
        <v> </v>
      </c>
      <c r="R6" s="32" t="str">
        <f t="shared" si="6"/>
        <v> </v>
      </c>
    </row>
    <row r="7" spans="1:18" s="5" customFormat="1" ht="15.75">
      <c r="A7" s="18" t="s">
        <v>44</v>
      </c>
      <c r="B7" s="18" t="s">
        <v>45</v>
      </c>
      <c r="C7" s="10" t="s">
        <v>13</v>
      </c>
      <c r="D7" s="19">
        <v>4.18</v>
      </c>
      <c r="E7" s="15" t="s">
        <v>18</v>
      </c>
      <c r="F7" s="7" t="e">
        <f t="shared" si="1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2"/>
        <v>#NUM!</v>
      </c>
      <c r="N7" s="32" t="e">
        <f t="shared" si="3"/>
        <v>#NUM!</v>
      </c>
      <c r="O7" s="32" t="str">
        <f t="shared" si="4"/>
        <v> </v>
      </c>
      <c r="P7" s="32" t="str">
        <f t="shared" si="5"/>
        <v> </v>
      </c>
      <c r="Q7" s="32" t="str">
        <f t="shared" si="0"/>
        <v> </v>
      </c>
      <c r="R7" s="32" t="str">
        <f t="shared" si="6"/>
        <v> </v>
      </c>
    </row>
    <row r="8" spans="1:18" s="5" customFormat="1" ht="15.75">
      <c r="A8" s="39" t="s">
        <v>47</v>
      </c>
      <c r="B8" s="18" t="s">
        <v>48</v>
      </c>
      <c r="C8" s="10" t="s">
        <v>13</v>
      </c>
      <c r="D8" s="19">
        <v>4.66</v>
      </c>
      <c r="E8" s="15" t="s">
        <v>18</v>
      </c>
      <c r="F8" s="7" t="e">
        <f>E8-D8</f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2"/>
        <v>#NUM!</v>
      </c>
      <c r="N8" s="32" t="e">
        <f t="shared" si="3"/>
        <v>#NUM!</v>
      </c>
      <c r="O8" s="32" t="str">
        <f t="shared" si="4"/>
        <v> </v>
      </c>
      <c r="P8" s="32" t="str">
        <f t="shared" si="5"/>
        <v> </v>
      </c>
      <c r="Q8" s="32" t="str">
        <f t="shared" si="0"/>
        <v> </v>
      </c>
      <c r="R8" s="32" t="str">
        <f t="shared" si="6"/>
        <v> </v>
      </c>
    </row>
    <row r="9" spans="1:18" s="5" customFormat="1" ht="15.75">
      <c r="A9" s="40"/>
      <c r="B9" s="18" t="s">
        <v>49</v>
      </c>
      <c r="C9" s="10" t="s">
        <v>13</v>
      </c>
      <c r="D9" s="19">
        <v>2.67</v>
      </c>
      <c r="E9" s="15" t="s">
        <v>18</v>
      </c>
      <c r="F9" s="7" t="e">
        <f>E9-D9</f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>INDEX(distribution,INDEX(subsetindex,ROW(6:6)))</f>
        <v>#NUM!</v>
      </c>
      <c r="N9" s="32" t="e">
        <f>INDEX(different,INDEX(subsetindex,ROW(6:6)))</f>
        <v>#NUM!</v>
      </c>
      <c r="O9" s="32" t="str">
        <f>IF(ISNUMBER(N9),N9," ")</f>
        <v> </v>
      </c>
      <c r="P9" s="32" t="str">
        <f>IF(ISNUMBER(N9),M9," ")</f>
        <v> </v>
      </c>
      <c r="Q9" s="32" t="str">
        <f>IF(ISNUMBER(O9),0.5," ")</f>
        <v> </v>
      </c>
      <c r="R9" s="32" t="str">
        <f>IF(ISNUMBER(O9),-0.5," ")</f>
        <v> </v>
      </c>
    </row>
    <row r="10" spans="1:18" s="5" customFormat="1" ht="15.75">
      <c r="A10" s="37" t="s">
        <v>50</v>
      </c>
      <c r="B10" s="18" t="s">
        <v>51</v>
      </c>
      <c r="C10" s="10" t="s">
        <v>13</v>
      </c>
      <c r="D10" s="19">
        <v>4.92</v>
      </c>
      <c r="E10" s="15" t="s">
        <v>18</v>
      </c>
      <c r="F10" s="7" t="e">
        <f>E10-D10</f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>INDEX(distribution,INDEX(subsetindex,ROW(4:4)))</f>
        <v>#NUM!</v>
      </c>
      <c r="N10" s="32" t="e">
        <f>INDEX(different,INDEX(subsetindex,ROW(4:4)))</f>
        <v>#NUM!</v>
      </c>
      <c r="O10" s="32" t="str">
        <f>IF(ISNUMBER(N10),N10," ")</f>
        <v> </v>
      </c>
      <c r="P10" s="32" t="str">
        <f>IF(ISNUMBER(N10),M10," ")</f>
        <v> </v>
      </c>
      <c r="Q10" s="32" t="str">
        <f>IF(ISNUMBER(O10),0.5," ")</f>
        <v> </v>
      </c>
      <c r="R10" s="32" t="str">
        <f>IF(ISNUMBER(O10),-0.5," ")</f>
        <v> </v>
      </c>
    </row>
    <row r="11" spans="1:18" s="5" customFormat="1" ht="15.75">
      <c r="A11" s="37" t="s">
        <v>53</v>
      </c>
      <c r="B11" s="18" t="s">
        <v>54</v>
      </c>
      <c r="C11" s="10" t="s">
        <v>13</v>
      </c>
      <c r="D11" s="19">
        <v>4.18</v>
      </c>
      <c r="E11" s="15" t="s">
        <v>18</v>
      </c>
      <c r="F11" s="7" t="e">
        <f t="shared" si="1"/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>INDEX(distribution,INDEX(subsetindex,ROW(5:5)))</f>
        <v>#NUM!</v>
      </c>
      <c r="N11" s="32" t="e">
        <f>INDEX(different,INDEX(subsetindex,ROW(5:5)))</f>
        <v>#NUM!</v>
      </c>
      <c r="O11" s="32" t="str">
        <f>IF(ISNUMBER(N11),N11," ")</f>
        <v> </v>
      </c>
      <c r="P11" s="32" t="str">
        <f>IF(ISNUMBER(N11),M11," ")</f>
        <v> </v>
      </c>
      <c r="Q11" s="32" t="str">
        <f>IF(ISNUMBER(O11),0.5," ")</f>
        <v> </v>
      </c>
      <c r="R11" s="32" t="str">
        <f>IF(ISNUMBER(O11),-0.5," ")</f>
        <v> </v>
      </c>
    </row>
    <row r="12" spans="1:18" s="5" customFormat="1" ht="12.75">
      <c r="A12" s="6"/>
      <c r="B12" s="6"/>
      <c r="C12" s="22"/>
      <c r="D12" s="23"/>
      <c r="E12" s="24"/>
      <c r="F12" s="25"/>
      <c r="G12" s="26"/>
      <c r="H12" s="27"/>
      <c r="L12" s="34">
        <f>SMALL(IF(ISNUMBER(different),ROW(different)-ROW(INDEX(different,1))+1),ROW($B$1:INDEX($B:$B,COUNTIF(different,1))))</f>
        <v>0</v>
      </c>
      <c r="M12" s="32" t="e">
        <f>INDEX(distribution,INDEX(subsetindex,ROW(8:8)))</f>
        <v>#NUM!</v>
      </c>
      <c r="N12" s="32" t="e">
        <f>INDEX(different,INDEX(subsetindex,ROW(8:8)))</f>
        <v>#NUM!</v>
      </c>
      <c r="O12" s="32" t="str">
        <f t="shared" si="4"/>
        <v> </v>
      </c>
      <c r="P12" s="32" t="str">
        <f t="shared" si="5"/>
        <v> </v>
      </c>
      <c r="Q12" s="32" t="str">
        <f t="shared" si="0"/>
        <v> </v>
      </c>
      <c r="R12" s="32" t="str">
        <f t="shared" si="6"/>
        <v> </v>
      </c>
    </row>
    <row r="13" spans="1:18" s="5" customFormat="1" ht="12.75">
      <c r="A13" s="6"/>
      <c r="B13" s="6"/>
      <c r="C13" s="22"/>
      <c r="D13" s="23"/>
      <c r="E13" s="24"/>
      <c r="F13" s="25"/>
      <c r="G13" s="26"/>
      <c r="H13" s="27"/>
      <c r="L13" s="34">
        <f>SMALL(IF(ISNUMBER(different),ROW(different)-ROW(INDEX(different,1))+1),ROW($B$1:INDEX($B:$B,COUNTIF(different,1))))</f>
        <v>0</v>
      </c>
      <c r="M13" s="32" t="e">
        <f>INDEX(distribution,INDEX(subsetindex,ROW(8:8)))</f>
        <v>#NUM!</v>
      </c>
      <c r="N13" s="32" t="e">
        <f>INDEX(different,INDEX(subsetindex,ROW(8:8)))</f>
        <v>#NUM!</v>
      </c>
      <c r="O13" s="32" t="str">
        <f>IF(ISNUMBER(N13),N13," ")</f>
        <v> </v>
      </c>
      <c r="P13" s="32" t="str">
        <f>IF(ISNUMBER(N13),M13," ")</f>
        <v> </v>
      </c>
      <c r="Q13" s="32" t="str">
        <f>IF(ISNUMBER(O13),0.5," ")</f>
        <v> </v>
      </c>
      <c r="R13" s="32" t="str">
        <f>IF(ISNUMBER(O13),-0.5," ")</f>
        <v> </v>
      </c>
    </row>
    <row r="14" spans="1:18" s="5" customFormat="1" ht="12.75">
      <c r="A14"/>
      <c r="B14"/>
      <c r="C14"/>
      <c r="D14"/>
      <c r="E14" s="11"/>
      <c r="F14"/>
      <c r="G14"/>
      <c r="H14"/>
      <c r="L14" s="34">
        <f>SMALL(IF(ISNUMBER(different),ROW(different)-ROW(INDEX(different,1))+1),ROW($B$1:INDEX($B:$B,COUNTIF(different,1))))</f>
        <v>0</v>
      </c>
      <c r="M14" s="32" t="e">
        <f>INDEX(distribution,INDEX(subsetindex,ROW(12:12)))</f>
        <v>#NUM!</v>
      </c>
      <c r="N14" s="32" t="e">
        <f>INDEX(different,INDEX(subsetindex,ROW(12:12)))</f>
        <v>#NUM!</v>
      </c>
      <c r="O14" s="32" t="str">
        <f t="shared" si="4"/>
        <v> </v>
      </c>
      <c r="P14" s="32" t="str">
        <f t="shared" si="5"/>
        <v> </v>
      </c>
      <c r="Q14" s="32" t="str">
        <f t="shared" si="0"/>
        <v> </v>
      </c>
      <c r="R14" s="32" t="str">
        <f t="shared" si="6"/>
        <v> </v>
      </c>
    </row>
    <row r="15" spans="1:18" s="5" customFormat="1" ht="12.75">
      <c r="A15"/>
      <c r="B15"/>
      <c r="C15"/>
      <c r="D15"/>
      <c r="E15" s="11"/>
      <c r="F15"/>
      <c r="G15"/>
      <c r="H15"/>
      <c r="L15" s="34">
        <f>SMALL(IF(ISNUMBER(different),ROW(different)-ROW(INDEX(different,1))+1),ROW($B$1:INDEX($B:$B,COUNTIF(different,1))))</f>
        <v>0</v>
      </c>
      <c r="M15" s="32" t="e">
        <f>INDEX(distribution,INDEX(subsetindex,ROW(14:14)))</f>
        <v>#NUM!</v>
      </c>
      <c r="N15" s="32" t="e">
        <f>INDEX(different,INDEX(subsetindex,ROW(14:14)))</f>
        <v>#NUM!</v>
      </c>
      <c r="O15" s="32" t="str">
        <f t="shared" si="4"/>
        <v> </v>
      </c>
      <c r="P15" s="32" t="str">
        <f t="shared" si="5"/>
        <v> </v>
      </c>
      <c r="Q15" s="32" t="str">
        <f t="shared" si="0"/>
        <v> </v>
      </c>
      <c r="R15" s="32" t="str">
        <f t="shared" si="6"/>
        <v> </v>
      </c>
    </row>
    <row r="16" spans="1:18" s="5" customFormat="1" ht="12.75">
      <c r="A16"/>
      <c r="B16"/>
      <c r="C16"/>
      <c r="D16"/>
      <c r="E16" s="11"/>
      <c r="F16"/>
      <c r="G16"/>
      <c r="H16"/>
      <c r="L16" s="34">
        <f>SMALL(IF(ISNUMBER(different),ROW(different)-ROW(INDEX(different,1))+1),ROW($B$1:INDEX($B:$B,COUNTIF(different,1))))</f>
        <v>0</v>
      </c>
      <c r="M16" s="32" t="e">
        <f>INDEX(distribution,INDEX(subsetindex,ROW(6:6)))</f>
        <v>#NUM!</v>
      </c>
      <c r="N16" s="32" t="e">
        <f>INDEX(different,INDEX(subsetindex,ROW(6:6)))</f>
        <v>#NUM!</v>
      </c>
      <c r="O16" s="32" t="str">
        <f>IF(ISNUMBER(N16),N16," ")</f>
        <v> </v>
      </c>
      <c r="P16" s="32" t="str">
        <f>IF(ISNUMBER(N16),M16," ")</f>
        <v> </v>
      </c>
      <c r="Q16" s="32" t="str">
        <f>IF(ISNUMBER(O16),0.5," ")</f>
        <v> </v>
      </c>
      <c r="R16" s="32" t="str">
        <f>IF(ISNUMBER(O16),-0.5," ")</f>
        <v> </v>
      </c>
    </row>
    <row r="17" spans="1:18" s="5" customFormat="1" ht="12.75">
      <c r="A17"/>
      <c r="B17"/>
      <c r="C17"/>
      <c r="D17"/>
      <c r="E17" s="11"/>
      <c r="F17"/>
      <c r="G17"/>
      <c r="H17"/>
      <c r="L17" s="34">
        <f>SMALL(IF(ISNUMBER(different),ROW(different)-ROW(INDEX(different,1))+1),ROW($B$1:INDEX($B:$B,COUNTIF(different,1))))</f>
        <v>0</v>
      </c>
      <c r="M17" s="32" t="e">
        <f>INDEX(distribution,INDEX(subsetindex,ROW(7:7)))</f>
        <v>#NUM!</v>
      </c>
      <c r="N17" s="32" t="e">
        <f>INDEX(different,INDEX(subsetindex,ROW(7:7)))</f>
        <v>#NUM!</v>
      </c>
      <c r="O17" s="32" t="str">
        <f>IF(ISNUMBER(N17),N17," ")</f>
        <v> </v>
      </c>
      <c r="P17" s="32" t="str">
        <f>IF(ISNUMBER(N17),M17," ")</f>
        <v> </v>
      </c>
      <c r="Q17" s="32" t="str">
        <f>IF(ISNUMBER(O17),0.5," ")</f>
        <v> </v>
      </c>
      <c r="R17" s="32" t="str">
        <f>IF(ISNUMBER(O17),-0.5," ")</f>
        <v> </v>
      </c>
    </row>
    <row r="18" spans="1:18" s="5" customFormat="1" ht="12.75">
      <c r="A18"/>
      <c r="B18"/>
      <c r="C18"/>
      <c r="D18"/>
      <c r="E18" s="11"/>
      <c r="F18"/>
      <c r="G18"/>
      <c r="H18"/>
      <c r="L18" s="34">
        <f>SMALL(IF(ISNUMBER(different),ROW(different)-ROW(INDEX(different,1))+1),ROW($B$1:INDEX($B:$B,COUNTIF(different,1))))</f>
        <v>0</v>
      </c>
      <c r="M18" s="32" t="e">
        <f>INDEX(distribution,INDEX(subsetindex,ROW(17:17)))</f>
        <v>#NUM!</v>
      </c>
      <c r="N18" s="32" t="e">
        <f>INDEX(different,INDEX(subsetindex,ROW(17:17)))</f>
        <v>#NUM!</v>
      </c>
      <c r="O18" s="32" t="str">
        <f>IF(ISNUMBER(N18),N18," ")</f>
        <v> </v>
      </c>
      <c r="P18" s="32" t="str">
        <f>IF(ISNUMBER(N18),M18," ")</f>
        <v> </v>
      </c>
      <c r="Q18" s="32" t="str">
        <f>IF(ISNUMBER(O18),0.5," ")</f>
        <v> </v>
      </c>
      <c r="R18" s="32" t="str">
        <f>IF(ISNUMBER(O18),-0.5," ")</f>
        <v> </v>
      </c>
    </row>
    <row r="19" spans="1:18" s="5" customFormat="1" ht="12.75">
      <c r="A19"/>
      <c r="B19"/>
      <c r="C19"/>
      <c r="D19"/>
      <c r="E19" s="11"/>
      <c r="F19"/>
      <c r="G19"/>
      <c r="H19"/>
      <c r="L19" s="34">
        <f>SMALL(IF(ISNUMBER(different),ROW(different)-ROW(INDEX(different,1))+1),ROW($B$1:INDEX($B:$B,COUNTIF(different,1))))</f>
        <v>0</v>
      </c>
      <c r="M19" s="32" t="e">
        <f>INDEX(distribution,INDEX(subsetindex,ROW(12:12)))</f>
        <v>#NUM!</v>
      </c>
      <c r="N19" s="32" t="e">
        <f>INDEX(different,INDEX(subsetindex,ROW(12:12)))</f>
        <v>#NUM!</v>
      </c>
      <c r="O19" s="32" t="str">
        <f>IF(ISNUMBER(N19),N19," ")</f>
        <v> </v>
      </c>
      <c r="P19" s="32" t="str">
        <f>IF(ISNUMBER(N19),M19," ")</f>
        <v> </v>
      </c>
      <c r="Q19" s="32" t="str">
        <f>IF(ISNUMBER(O19),0.5," ")</f>
        <v> </v>
      </c>
      <c r="R19" s="32" t="str">
        <f>IF(ISNUMBER(O19),-0.5," ")</f>
        <v> </v>
      </c>
    </row>
    <row r="20" spans="1:18" s="5" customFormat="1" ht="12.75">
      <c r="A20"/>
      <c r="B20"/>
      <c r="C20"/>
      <c r="D20"/>
      <c r="E20" s="11"/>
      <c r="F20"/>
      <c r="G20"/>
      <c r="H20"/>
      <c r="L20" s="34">
        <f>SMALL(IF(ISNUMBER(different),ROW(different)-ROW(INDEX(different,1))+1),ROW($B$1:INDEX($B:$B,COUNTIF(different,1))))</f>
        <v>0</v>
      </c>
      <c r="M20" s="32" t="e">
        <f>INDEX(distribution,INDEX(subsetindex,ROW(15:15)))</f>
        <v>#NUM!</v>
      </c>
      <c r="N20" s="32" t="e">
        <f>INDEX(different,INDEX(subsetindex,ROW(15:15)))</f>
        <v>#NUM!</v>
      </c>
      <c r="O20" s="32" t="str">
        <f t="shared" si="4"/>
        <v> </v>
      </c>
      <c r="P20" s="32" t="str">
        <f t="shared" si="5"/>
        <v> </v>
      </c>
      <c r="Q20" s="32" t="str">
        <f t="shared" si="0"/>
        <v> </v>
      </c>
      <c r="R20" s="32" t="str">
        <f t="shared" si="6"/>
        <v> </v>
      </c>
    </row>
    <row r="21" spans="1:18" s="5" customFormat="1" ht="12.75">
      <c r="A21"/>
      <c r="B21"/>
      <c r="C21"/>
      <c r="D21"/>
      <c r="E21" s="11"/>
      <c r="F21"/>
      <c r="G21"/>
      <c r="H21"/>
      <c r="L21" s="34">
        <f>SMALL(IF(ISNUMBER(different),ROW(different)-ROW(INDEX(different,1))+1),ROW($B$1:INDEX($B:$B,COUNTIF(different,1))))</f>
        <v>0</v>
      </c>
      <c r="M21" s="32" t="e">
        <f>INDEX(distribution,INDEX(subsetindex,ROW(20:20)))</f>
        <v>#NUM!</v>
      </c>
      <c r="N21" s="32" t="e">
        <f>INDEX(different,INDEX(subsetindex,ROW(20:20)))</f>
        <v>#NUM!</v>
      </c>
      <c r="O21" s="32" t="str">
        <f t="shared" si="4"/>
        <v> </v>
      </c>
      <c r="P21" s="32" t="str">
        <f t="shared" si="5"/>
        <v> </v>
      </c>
      <c r="Q21" s="32" t="str">
        <f t="shared" si="0"/>
        <v> </v>
      </c>
      <c r="R21" s="32" t="str">
        <f t="shared" si="6"/>
        <v> </v>
      </c>
    </row>
    <row r="22" spans="1:18" s="5" customFormat="1" ht="12.75">
      <c r="A22"/>
      <c r="B22"/>
      <c r="C22"/>
      <c r="D22"/>
      <c r="E22" s="11"/>
      <c r="F22"/>
      <c r="G22"/>
      <c r="H22"/>
      <c r="L22" s="34">
        <f>SMALL(IF(ISNUMBER(different),ROW(different)-ROW(INDEX(different,1))+1),ROW($B$1:INDEX($B:$B,COUNTIF(different,1))))</f>
        <v>0</v>
      </c>
      <c r="M22" s="32" t="e">
        <f>INDEX(distribution,INDEX(subsetindex,ROW(21:21)))</f>
        <v>#NUM!</v>
      </c>
      <c r="N22" s="32" t="e">
        <f>INDEX(different,INDEX(subsetindex,ROW(21:21)))</f>
        <v>#NUM!</v>
      </c>
      <c r="O22" s="32" t="str">
        <f t="shared" si="4"/>
        <v> </v>
      </c>
      <c r="P22" s="32" t="str">
        <f t="shared" si="5"/>
        <v> </v>
      </c>
      <c r="Q22" s="32" t="str">
        <f t="shared" si="0"/>
        <v> </v>
      </c>
      <c r="R22" s="32" t="str">
        <f t="shared" si="6"/>
        <v> </v>
      </c>
    </row>
    <row r="23" spans="1:18" s="5" customFormat="1" ht="12.75">
      <c r="A23"/>
      <c r="B23"/>
      <c r="C23"/>
      <c r="D23"/>
      <c r="E23" s="11"/>
      <c r="F23"/>
      <c r="G23"/>
      <c r="H23"/>
      <c r="L23" s="34">
        <f>SMALL(IF(ISNUMBER(different),ROW(different)-ROW(INDEX(different,1))+1),ROW($B$1:INDEX($B:$B,COUNTIF(different,1))))</f>
        <v>0</v>
      </c>
      <c r="M23" s="32" t="e">
        <f>INDEX(distribution,INDEX(subsetindex,ROW(22:22)))</f>
        <v>#NUM!</v>
      </c>
      <c r="N23" s="32" t="e">
        <f>INDEX(different,INDEX(subsetindex,ROW(22:22)))</f>
        <v>#NUM!</v>
      </c>
      <c r="O23" s="32" t="str">
        <f t="shared" si="4"/>
        <v> </v>
      </c>
      <c r="P23" s="32" t="str">
        <f t="shared" si="5"/>
        <v> </v>
      </c>
      <c r="Q23" s="32" t="str">
        <f t="shared" si="0"/>
        <v> </v>
      </c>
      <c r="R23" s="32" t="str">
        <f t="shared" si="6"/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INDEX(distribution,INDEX(subsetindex,ROW(22:22)))</f>
        <v>#NUM!</v>
      </c>
      <c r="N24" s="32" t="e">
        <f>INDEX(different,INDEX(subsetindex,ROW(22:22)))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INDEX(distribution,INDEX(subsetindex,ROW(22:22)))</f>
        <v>#NUM!</v>
      </c>
      <c r="N25" s="32" t="e">
        <f>INDEX(different,INDEX(subsetindex,ROW(22:22)))</f>
        <v>#NUM!</v>
      </c>
      <c r="O25" s="32" t="str">
        <f>IF(ISNUMBER(N25),N25," ")</f>
        <v> </v>
      </c>
      <c r="P25" s="32" t="str">
        <f>IF(ISNUMBER(N25),M25," ")</f>
        <v> </v>
      </c>
      <c r="Q25" s="32" t="str">
        <f>IF(ISNUMBER(O25),0.5," ")</f>
        <v> </v>
      </c>
      <c r="R25" s="32" t="str">
        <f>IF(ISNUMBER(O25),-0.5," ")</f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INDEX(distribution,INDEX(subsetindex,ROW(23:23)))</f>
        <v>#NUM!</v>
      </c>
      <c r="N26" s="32" t="e">
        <f>INDEX(different,INDEX(subsetindex,ROW(23:23)))</f>
        <v>#NUM!</v>
      </c>
      <c r="O26" s="32" t="str">
        <f t="shared" si="4"/>
        <v> </v>
      </c>
      <c r="P26" s="32" t="str">
        <f t="shared" si="5"/>
        <v> </v>
      </c>
      <c r="Q26" s="32" t="str">
        <f t="shared" si="0"/>
        <v> </v>
      </c>
      <c r="R26" s="32" t="str">
        <f t="shared" si="6"/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INDEX(distribution,INDEX(subsetindex,ROW(22:22)))</f>
        <v>#NUM!</v>
      </c>
      <c r="N27" s="32" t="e">
        <f>INDEX(different,INDEX(subsetindex,ROW(22:22)))</f>
        <v>#NUM!</v>
      </c>
      <c r="O27" s="32" t="str">
        <f>IF(ISNUMBER(N27),N27," ")</f>
        <v> </v>
      </c>
      <c r="P27" s="32" t="str">
        <f>IF(ISNUMBER(N27),M27," ")</f>
        <v> </v>
      </c>
      <c r="Q27" s="32" t="str">
        <f>IF(ISNUMBER(O27),0.5," ")</f>
        <v> </v>
      </c>
      <c r="R27" s="32" t="str">
        <f>IF(ISNUMBER(O27),-0.5," ")</f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INDEX(distribution,INDEX(subsetindex,ROW(27:27)))</f>
        <v>#NUM!</v>
      </c>
      <c r="N28" s="32" t="e">
        <f>INDEX(different,INDEX(subsetindex,ROW(27:27)))</f>
        <v>#NUM!</v>
      </c>
      <c r="O28" s="32" t="str">
        <f>IF(ISNUMBER(N28),N28," ")</f>
        <v> </v>
      </c>
      <c r="P28" s="32" t="str">
        <f>IF(ISNUMBER(N28),M28," ")</f>
        <v> </v>
      </c>
      <c r="Q28" s="32" t="str">
        <f>IF(ISNUMBER(O28),0.5," ")</f>
        <v> </v>
      </c>
      <c r="R28" s="32" t="str">
        <f>IF(ISNUMBER(O28),-0.5," ")</f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INDEX(distribution,INDEX(subsetindex,ROW(26:26)))</f>
        <v>#NUM!</v>
      </c>
      <c r="N29" s="32" t="e">
        <f>INDEX(different,INDEX(subsetindex,ROW(26:26)))</f>
        <v>#NUM!</v>
      </c>
      <c r="O29" s="32" t="str">
        <f t="shared" si="4"/>
        <v> </v>
      </c>
      <c r="P29" s="32" t="str">
        <f t="shared" si="5"/>
        <v> </v>
      </c>
      <c r="Q29" s="32" t="str">
        <f t="shared" si="0"/>
        <v> </v>
      </c>
      <c r="R29" s="32" t="str">
        <f t="shared" si="6"/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INDEX(distribution,INDEX(subsetindex,ROW(#REF!)))</f>
        <v>#REF!</v>
      </c>
      <c r="N30" s="32" t="e">
        <f>INDEX(different,INDEX(subsetindex,ROW(#REF!)))</f>
        <v>#REF!</v>
      </c>
      <c r="O30" s="32" t="str">
        <f t="shared" si="4"/>
        <v> </v>
      </c>
      <c r="P30" s="32" t="str">
        <f t="shared" si="5"/>
        <v> </v>
      </c>
      <c r="Q30" s="32" t="str">
        <f t="shared" si="0"/>
        <v> </v>
      </c>
      <c r="R30" s="32" t="str">
        <f t="shared" si="6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 aca="true" t="shared" si="7" ref="M31:M62">INDEX(distribution,INDEX(subsetindex,ROW($A30:$IV30)))</f>
        <v>#NUM!</v>
      </c>
      <c r="N31" s="32" t="e">
        <f aca="true" t="shared" si="8" ref="N31:N62">INDEX(different,INDEX(subsetindex,ROW($A30:$IV30)))</f>
        <v>#NUM!</v>
      </c>
      <c r="O31" s="32" t="str">
        <f t="shared" si="4"/>
        <v> </v>
      </c>
      <c r="P31" s="32" t="str">
        <f t="shared" si="5"/>
        <v> </v>
      </c>
      <c r="Q31" s="32" t="str">
        <f t="shared" si="0"/>
        <v> </v>
      </c>
      <c r="R31" s="32" t="str">
        <f t="shared" si="6"/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 t="shared" si="7"/>
        <v>#NUM!</v>
      </c>
      <c r="N32" s="32" t="e">
        <f t="shared" si="8"/>
        <v>#NUM!</v>
      </c>
      <c r="O32" s="32" t="str">
        <f t="shared" si="4"/>
        <v> </v>
      </c>
      <c r="P32" s="32" t="str">
        <f t="shared" si="5"/>
        <v> </v>
      </c>
      <c r="Q32" s="32" t="str">
        <f t="shared" si="0"/>
        <v> </v>
      </c>
      <c r="R32" s="32" t="str">
        <f t="shared" si="6"/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 t="shared" si="7"/>
        <v>#NUM!</v>
      </c>
      <c r="N33" s="32" t="e">
        <f t="shared" si="8"/>
        <v>#NUM!</v>
      </c>
      <c r="O33" s="32" t="str">
        <f t="shared" si="4"/>
        <v> </v>
      </c>
      <c r="P33" s="32" t="str">
        <f t="shared" si="5"/>
        <v> </v>
      </c>
      <c r="Q33" s="32" t="str">
        <f t="shared" si="0"/>
        <v> </v>
      </c>
      <c r="R33" s="32" t="str">
        <f t="shared" si="6"/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 t="shared" si="7"/>
        <v>#NUM!</v>
      </c>
      <c r="N34" s="32" t="e">
        <f t="shared" si="8"/>
        <v>#NUM!</v>
      </c>
      <c r="O34" s="32" t="str">
        <f t="shared" si="4"/>
        <v> </v>
      </c>
      <c r="P34" s="32" t="str">
        <f t="shared" si="5"/>
        <v> </v>
      </c>
      <c r="Q34" s="32" t="str">
        <f t="shared" si="0"/>
        <v> </v>
      </c>
      <c r="R34" s="32" t="str">
        <f t="shared" si="6"/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 t="shared" si="7"/>
        <v>#NUM!</v>
      </c>
      <c r="N35" s="32" t="e">
        <f t="shared" si="8"/>
        <v>#NUM!</v>
      </c>
      <c r="O35" s="32" t="str">
        <f t="shared" si="4"/>
        <v> </v>
      </c>
      <c r="P35" s="32" t="str">
        <f t="shared" si="5"/>
        <v> </v>
      </c>
      <c r="Q35" s="32" t="str">
        <f t="shared" si="0"/>
        <v> </v>
      </c>
      <c r="R35" s="32" t="str">
        <f t="shared" si="6"/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 t="shared" si="7"/>
        <v>#NUM!</v>
      </c>
      <c r="N36" s="32" t="e">
        <f t="shared" si="8"/>
        <v>#NUM!</v>
      </c>
      <c r="O36" s="32" t="str">
        <f t="shared" si="4"/>
        <v> </v>
      </c>
      <c r="P36" s="32" t="str">
        <f t="shared" si="5"/>
        <v> </v>
      </c>
      <c r="Q36" s="32" t="str">
        <f t="shared" si="0"/>
        <v> </v>
      </c>
      <c r="R36" s="32" t="str">
        <f t="shared" si="6"/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 t="shared" si="7"/>
        <v>#NUM!</v>
      </c>
      <c r="N37" s="32" t="e">
        <f t="shared" si="8"/>
        <v>#NUM!</v>
      </c>
      <c r="O37" s="32" t="str">
        <f t="shared" si="4"/>
        <v> </v>
      </c>
      <c r="P37" s="32" t="str">
        <f t="shared" si="5"/>
        <v> </v>
      </c>
      <c r="Q37" s="32" t="str">
        <f t="shared" si="0"/>
        <v> </v>
      </c>
      <c r="R37" s="32" t="str">
        <f t="shared" si="6"/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 t="shared" si="7"/>
        <v>#NUM!</v>
      </c>
      <c r="N38" s="32" t="e">
        <f t="shared" si="8"/>
        <v>#NUM!</v>
      </c>
      <c r="O38" s="32" t="str">
        <f t="shared" si="4"/>
        <v> </v>
      </c>
      <c r="P38" s="32" t="str">
        <f t="shared" si="5"/>
        <v> </v>
      </c>
      <c r="Q38" s="32" t="str">
        <f t="shared" si="0"/>
        <v> </v>
      </c>
      <c r="R38" s="32" t="str">
        <f t="shared" si="6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 t="shared" si="7"/>
        <v>#NUM!</v>
      </c>
      <c r="N39" s="32" t="e">
        <f t="shared" si="8"/>
        <v>#NUM!</v>
      </c>
      <c r="O39" s="32" t="str">
        <f t="shared" si="4"/>
        <v> </v>
      </c>
      <c r="P39" s="32" t="str">
        <f t="shared" si="5"/>
        <v> </v>
      </c>
      <c r="Q39" s="32" t="str">
        <f t="shared" si="0"/>
        <v> </v>
      </c>
      <c r="R39" s="32" t="str">
        <f t="shared" si="6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 t="shared" si="7"/>
        <v>#NUM!</v>
      </c>
      <c r="N40" s="32" t="e">
        <f t="shared" si="8"/>
        <v>#NUM!</v>
      </c>
      <c r="O40" s="32" t="str">
        <f t="shared" si="4"/>
        <v> </v>
      </c>
      <c r="P40" s="32" t="str">
        <f t="shared" si="5"/>
        <v> </v>
      </c>
      <c r="Q40" s="32" t="str">
        <f t="shared" si="0"/>
        <v> </v>
      </c>
      <c r="R40" s="32" t="str">
        <f t="shared" si="6"/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 t="shared" si="7"/>
        <v>#NUM!</v>
      </c>
      <c r="N41" s="32" t="e">
        <f t="shared" si="8"/>
        <v>#NUM!</v>
      </c>
      <c r="O41" s="32" t="str">
        <f t="shared" si="4"/>
        <v> </v>
      </c>
      <c r="P41" s="32" t="str">
        <f t="shared" si="5"/>
        <v> </v>
      </c>
      <c r="Q41" s="32" t="str">
        <f t="shared" si="0"/>
        <v> </v>
      </c>
      <c r="R41" s="32" t="str">
        <f t="shared" si="6"/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 t="shared" si="7"/>
        <v>#NUM!</v>
      </c>
      <c r="N42" s="32" t="e">
        <f t="shared" si="8"/>
        <v>#NUM!</v>
      </c>
      <c r="O42" s="32" t="str">
        <f t="shared" si="4"/>
        <v> </v>
      </c>
      <c r="P42" s="32" t="str">
        <f t="shared" si="5"/>
        <v> </v>
      </c>
      <c r="Q42" s="32" t="str">
        <f t="shared" si="0"/>
        <v> </v>
      </c>
      <c r="R42" s="32" t="str">
        <f t="shared" si="6"/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 t="shared" si="7"/>
        <v>#NUM!</v>
      </c>
      <c r="N43" s="32" t="e">
        <f t="shared" si="8"/>
        <v>#NUM!</v>
      </c>
      <c r="O43" s="32" t="str">
        <f t="shared" si="4"/>
        <v> </v>
      </c>
      <c r="P43" s="32" t="str">
        <f t="shared" si="5"/>
        <v> </v>
      </c>
      <c r="Q43" s="32" t="str">
        <f t="shared" si="0"/>
        <v> </v>
      </c>
      <c r="R43" s="32" t="str">
        <f t="shared" si="6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 t="shared" si="7"/>
        <v>#NUM!</v>
      </c>
      <c r="N44" s="32" t="e">
        <f t="shared" si="8"/>
        <v>#NUM!</v>
      </c>
      <c r="O44" s="32" t="str">
        <f t="shared" si="4"/>
        <v> </v>
      </c>
      <c r="P44" s="32" t="str">
        <f t="shared" si="5"/>
        <v> </v>
      </c>
      <c r="Q44" s="32" t="str">
        <f t="shared" si="0"/>
        <v> </v>
      </c>
      <c r="R44" s="32" t="str">
        <f t="shared" si="6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 t="shared" si="7"/>
        <v>#NUM!</v>
      </c>
      <c r="N45" s="32" t="e">
        <f t="shared" si="8"/>
        <v>#NUM!</v>
      </c>
      <c r="O45" s="32" t="str">
        <f t="shared" si="4"/>
        <v> </v>
      </c>
      <c r="P45" s="32" t="str">
        <f t="shared" si="5"/>
        <v> </v>
      </c>
      <c r="Q45" s="32" t="str">
        <f t="shared" si="0"/>
        <v> </v>
      </c>
      <c r="R45" s="32" t="str">
        <f t="shared" si="6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 t="shared" si="7"/>
        <v>#NUM!</v>
      </c>
      <c r="N46" s="32" t="e">
        <f t="shared" si="8"/>
        <v>#NUM!</v>
      </c>
      <c r="O46" s="32" t="str">
        <f t="shared" si="4"/>
        <v> </v>
      </c>
      <c r="P46" s="32" t="str">
        <f t="shared" si="5"/>
        <v> </v>
      </c>
      <c r="Q46" s="32" t="str">
        <f t="shared" si="0"/>
        <v> </v>
      </c>
      <c r="R46" s="32" t="str">
        <f t="shared" si="6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 t="shared" si="7"/>
        <v>#NUM!</v>
      </c>
      <c r="N47" s="32" t="e">
        <f t="shared" si="8"/>
        <v>#NUM!</v>
      </c>
      <c r="O47" s="32" t="str">
        <f t="shared" si="4"/>
        <v> </v>
      </c>
      <c r="P47" s="32" t="str">
        <f t="shared" si="5"/>
        <v> </v>
      </c>
      <c r="Q47" s="32" t="str">
        <f t="shared" si="0"/>
        <v> </v>
      </c>
      <c r="R47" s="32" t="str">
        <f t="shared" si="6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 t="shared" si="7"/>
        <v>#NUM!</v>
      </c>
      <c r="N48" s="32" t="e">
        <f t="shared" si="8"/>
        <v>#NUM!</v>
      </c>
      <c r="O48" s="32" t="str">
        <f t="shared" si="4"/>
        <v> </v>
      </c>
      <c r="P48" s="32" t="str">
        <f t="shared" si="5"/>
        <v> </v>
      </c>
      <c r="Q48" s="32" t="str">
        <f t="shared" si="0"/>
        <v> </v>
      </c>
      <c r="R48" s="32" t="str">
        <f t="shared" si="6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 t="shared" si="7"/>
        <v>#NUM!</v>
      </c>
      <c r="N49" s="32" t="e">
        <f t="shared" si="8"/>
        <v>#NUM!</v>
      </c>
      <c r="O49" s="32" t="str">
        <f t="shared" si="4"/>
        <v> </v>
      </c>
      <c r="P49" s="32" t="str">
        <f t="shared" si="5"/>
        <v> </v>
      </c>
      <c r="Q49" s="32" t="str">
        <f t="shared" si="0"/>
        <v> </v>
      </c>
      <c r="R49" s="32" t="str">
        <f t="shared" si="6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 t="shared" si="7"/>
        <v>#NUM!</v>
      </c>
      <c r="N50" s="32" t="e">
        <f t="shared" si="8"/>
        <v>#NUM!</v>
      </c>
      <c r="O50" s="32" t="str">
        <f t="shared" si="4"/>
        <v> </v>
      </c>
      <c r="P50" s="32" t="str">
        <f t="shared" si="5"/>
        <v> </v>
      </c>
      <c r="Q50" s="32" t="str">
        <f t="shared" si="0"/>
        <v> </v>
      </c>
      <c r="R50" s="32" t="str">
        <f t="shared" si="6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 t="shared" si="7"/>
        <v>#NUM!</v>
      </c>
      <c r="N51" s="32" t="e">
        <f t="shared" si="8"/>
        <v>#NUM!</v>
      </c>
      <c r="O51" s="32" t="str">
        <f t="shared" si="4"/>
        <v> </v>
      </c>
      <c r="P51" s="32" t="str">
        <f t="shared" si="5"/>
        <v> </v>
      </c>
      <c r="Q51" s="32" t="str">
        <f t="shared" si="0"/>
        <v> </v>
      </c>
      <c r="R51" s="32" t="str">
        <f t="shared" si="6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 t="shared" si="7"/>
        <v>#NUM!</v>
      </c>
      <c r="N52" s="32" t="e">
        <f t="shared" si="8"/>
        <v>#NUM!</v>
      </c>
      <c r="O52" s="32" t="str">
        <f t="shared" si="4"/>
        <v> </v>
      </c>
      <c r="P52" s="32" t="str">
        <f t="shared" si="5"/>
        <v> </v>
      </c>
      <c r="Q52" s="32" t="str">
        <f t="shared" si="0"/>
        <v> </v>
      </c>
      <c r="R52" s="32" t="str">
        <f t="shared" si="6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 t="shared" si="7"/>
        <v>#NUM!</v>
      </c>
      <c r="N53" s="32" t="e">
        <f t="shared" si="8"/>
        <v>#NUM!</v>
      </c>
      <c r="O53" s="32" t="str">
        <f t="shared" si="4"/>
        <v> </v>
      </c>
      <c r="P53" s="32" t="str">
        <f t="shared" si="5"/>
        <v> </v>
      </c>
      <c r="Q53" s="32" t="str">
        <f t="shared" si="0"/>
        <v> </v>
      </c>
      <c r="R53" s="32" t="str">
        <f t="shared" si="6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 t="shared" si="7"/>
        <v>#NUM!</v>
      </c>
      <c r="N54" s="32" t="e">
        <f t="shared" si="8"/>
        <v>#NUM!</v>
      </c>
      <c r="O54" s="32" t="str">
        <f t="shared" si="4"/>
        <v> </v>
      </c>
      <c r="P54" s="32" t="str">
        <f t="shared" si="5"/>
        <v> </v>
      </c>
      <c r="Q54" s="32" t="str">
        <f t="shared" si="0"/>
        <v> </v>
      </c>
      <c r="R54" s="32" t="str">
        <f t="shared" si="6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 t="shared" si="7"/>
        <v>#NUM!</v>
      </c>
      <c r="N55" s="32" t="e">
        <f t="shared" si="8"/>
        <v>#NUM!</v>
      </c>
      <c r="O55" s="32" t="str">
        <f t="shared" si="4"/>
        <v> </v>
      </c>
      <c r="P55" s="32" t="str">
        <f t="shared" si="5"/>
        <v> </v>
      </c>
      <c r="Q55" s="32" t="str">
        <f t="shared" si="0"/>
        <v> </v>
      </c>
      <c r="R55" s="32" t="str">
        <f t="shared" si="6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 t="shared" si="7"/>
        <v>#NUM!</v>
      </c>
      <c r="N56" s="32" t="e">
        <f t="shared" si="8"/>
        <v>#NUM!</v>
      </c>
      <c r="O56" s="32" t="str">
        <f t="shared" si="4"/>
        <v> </v>
      </c>
      <c r="P56" s="32" t="str">
        <f t="shared" si="5"/>
        <v> </v>
      </c>
      <c r="Q56" s="32" t="str">
        <f t="shared" si="0"/>
        <v> </v>
      </c>
      <c r="R56" s="32" t="str">
        <f t="shared" si="6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 t="shared" si="7"/>
        <v>#NUM!</v>
      </c>
      <c r="N57" s="32" t="e">
        <f t="shared" si="8"/>
        <v>#NUM!</v>
      </c>
      <c r="O57" s="32" t="str">
        <f t="shared" si="4"/>
        <v> </v>
      </c>
      <c r="P57" s="32" t="str">
        <f t="shared" si="5"/>
        <v> </v>
      </c>
      <c r="Q57" s="32" t="str">
        <f t="shared" si="0"/>
        <v> </v>
      </c>
      <c r="R57" s="32" t="str">
        <f t="shared" si="6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 t="shared" si="7"/>
        <v>#NUM!</v>
      </c>
      <c r="N58" s="32" t="e">
        <f t="shared" si="8"/>
        <v>#NUM!</v>
      </c>
      <c r="O58" s="32" t="str">
        <f t="shared" si="4"/>
        <v> </v>
      </c>
      <c r="P58" s="32" t="str">
        <f t="shared" si="5"/>
        <v> </v>
      </c>
      <c r="Q58" s="32" t="str">
        <f t="shared" si="0"/>
        <v> </v>
      </c>
      <c r="R58" s="32" t="str">
        <f t="shared" si="6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 t="shared" si="7"/>
        <v>#NUM!</v>
      </c>
      <c r="N59" s="32" t="e">
        <f t="shared" si="8"/>
        <v>#NUM!</v>
      </c>
      <c r="O59" s="32" t="str">
        <f t="shared" si="4"/>
        <v> </v>
      </c>
      <c r="P59" s="32" t="str">
        <f t="shared" si="5"/>
        <v> </v>
      </c>
      <c r="Q59" s="32" t="str">
        <f t="shared" si="0"/>
        <v> </v>
      </c>
      <c r="R59" s="32" t="str">
        <f t="shared" si="6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 t="shared" si="7"/>
        <v>#NUM!</v>
      </c>
      <c r="N60" s="32" t="e">
        <f t="shared" si="8"/>
        <v>#NUM!</v>
      </c>
      <c r="O60" s="32" t="str">
        <f t="shared" si="4"/>
        <v> </v>
      </c>
      <c r="P60" s="32" t="str">
        <f t="shared" si="5"/>
        <v> </v>
      </c>
      <c r="Q60" s="32" t="str">
        <f t="shared" si="0"/>
        <v> </v>
      </c>
      <c r="R60" s="32" t="str">
        <f t="shared" si="6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 t="shared" si="7"/>
        <v>#NUM!</v>
      </c>
      <c r="N61" s="32" t="e">
        <f t="shared" si="8"/>
        <v>#NUM!</v>
      </c>
      <c r="O61" s="32" t="str">
        <f t="shared" si="4"/>
        <v> </v>
      </c>
      <c r="P61" s="32" t="str">
        <f t="shared" si="5"/>
        <v> </v>
      </c>
      <c r="Q61" s="32" t="str">
        <f t="shared" si="0"/>
        <v> </v>
      </c>
      <c r="R61" s="32" t="str">
        <f t="shared" si="6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 t="shared" si="7"/>
        <v>#NUM!</v>
      </c>
      <c r="N62" s="32" t="e">
        <f t="shared" si="8"/>
        <v>#NUM!</v>
      </c>
      <c r="O62" s="32" t="str">
        <f t="shared" si="4"/>
        <v> </v>
      </c>
      <c r="P62" s="32" t="str">
        <f t="shared" si="5"/>
        <v> </v>
      </c>
      <c r="Q62" s="32" t="str">
        <f t="shared" si="0"/>
        <v> </v>
      </c>
      <c r="R62" s="32" t="str">
        <f t="shared" si="6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>INDEX(distribution,INDEX(subsetindex,ROW(60:60)))</f>
        <v>#NUM!</v>
      </c>
      <c r="N63" s="32" t="e">
        <f>INDEX(different,INDEX(subsetindex,ROW(60:60)))</f>
        <v>#NUM!</v>
      </c>
      <c r="O63" s="32" t="str">
        <f aca="true" t="shared" si="9" ref="O63:O73">IF(ISNUMBER(N63),N63," ")</f>
        <v> </v>
      </c>
      <c r="P63" s="32" t="str">
        <f aca="true" t="shared" si="10" ref="P63:P73">IF(ISNUMBER(N63),M63," ")</f>
        <v> </v>
      </c>
      <c r="Q63" s="32" t="str">
        <f aca="true" t="shared" si="11" ref="Q63:Q73">IF(ISNUMBER(O63),0.5," ")</f>
        <v> </v>
      </c>
      <c r="R63" s="32" t="str">
        <f aca="true" t="shared" si="12" ref="R63:R73">IF(ISNUMBER(O63),-0.5," ")</f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>INDEX(distribution,INDEX(subsetindex,ROW(63:63)))</f>
        <v>#NUM!</v>
      </c>
      <c r="N64" s="32" t="e">
        <f>INDEX(different,INDEX(subsetindex,ROW(63:63)))</f>
        <v>#NUM!</v>
      </c>
      <c r="O64" s="32" t="str">
        <f t="shared" si="9"/>
        <v> </v>
      </c>
      <c r="P64" s="32" t="str">
        <f t="shared" si="10"/>
        <v> </v>
      </c>
      <c r="Q64" s="32" t="str">
        <f t="shared" si="11"/>
        <v> </v>
      </c>
      <c r="R64" s="32" t="str">
        <f t="shared" si="12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>INDEX(distribution,INDEX(subsetindex,ROW(60:60)))</f>
        <v>#NUM!</v>
      </c>
      <c r="N65" s="32" t="e">
        <f>INDEX(different,INDEX(subsetindex,ROW(60:60)))</f>
        <v>#NUM!</v>
      </c>
      <c r="O65" s="32" t="str">
        <f t="shared" si="9"/>
        <v> </v>
      </c>
      <c r="P65" s="32" t="str">
        <f t="shared" si="10"/>
        <v> </v>
      </c>
      <c r="Q65" s="32" t="str">
        <f t="shared" si="11"/>
        <v> </v>
      </c>
      <c r="R65" s="32" t="str">
        <f t="shared" si="12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>INDEX(distribution,INDEX(subsetindex,ROW(65:65)))</f>
        <v>#NUM!</v>
      </c>
      <c r="N66" s="32" t="e">
        <f>INDEX(different,INDEX(subsetindex,ROW(65:65)))</f>
        <v>#NUM!</v>
      </c>
      <c r="O66" s="32" t="str">
        <f t="shared" si="9"/>
        <v> </v>
      </c>
      <c r="P66" s="32" t="str">
        <f t="shared" si="10"/>
        <v> </v>
      </c>
      <c r="Q66" s="32" t="str">
        <f t="shared" si="11"/>
        <v> </v>
      </c>
      <c r="R66" s="32" t="str">
        <f t="shared" si="12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>INDEX(distribution,INDEX(subsetindex,ROW(60:60)))</f>
        <v>#NUM!</v>
      </c>
      <c r="N67" s="32" t="e">
        <f>INDEX(different,INDEX(subsetindex,ROW(60:60)))</f>
        <v>#NUM!</v>
      </c>
      <c r="O67" s="32" t="str">
        <f t="shared" si="9"/>
        <v> </v>
      </c>
      <c r="P67" s="32" t="str">
        <f t="shared" si="10"/>
        <v> </v>
      </c>
      <c r="Q67" s="32" t="str">
        <f t="shared" si="11"/>
        <v> </v>
      </c>
      <c r="R67" s="32" t="str">
        <f t="shared" si="12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>INDEX(distribution,INDEX(subsetindex,ROW(64:64)))</f>
        <v>#NUM!</v>
      </c>
      <c r="N68" s="32" t="e">
        <f>INDEX(different,INDEX(subsetindex,ROW(64:64)))</f>
        <v>#NUM!</v>
      </c>
      <c r="O68" s="32" t="str">
        <f>IF(ISNUMBER(N68),N68," ")</f>
        <v> </v>
      </c>
      <c r="P68" s="32" t="str">
        <f>IF(ISNUMBER(N68),M68," ")</f>
        <v> </v>
      </c>
      <c r="Q68" s="32" t="str">
        <f>IF(ISNUMBER(O68),0.5," ")</f>
        <v> </v>
      </c>
      <c r="R68" s="32" t="str">
        <f>IF(ISNUMBER(O68),-0.5," ")</f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>INDEX(distribution,INDEX(subsetindex,ROW(59:59)))</f>
        <v>#NUM!</v>
      </c>
      <c r="N69" s="32" t="e">
        <f>INDEX(different,INDEX(subsetindex,ROW(59:59)))</f>
        <v>#NUM!</v>
      </c>
      <c r="O69" s="32" t="str">
        <f>IF(ISNUMBER(N69),N69," ")</f>
        <v> </v>
      </c>
      <c r="P69" s="32" t="str">
        <f>IF(ISNUMBER(N69),M69," ")</f>
        <v> </v>
      </c>
      <c r="Q69" s="32" t="str">
        <f>IF(ISNUMBER(O69),0.5," ")</f>
        <v> </v>
      </c>
      <c r="R69" s="32" t="str">
        <f>IF(ISNUMBER(O69),-0.5," ")</f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>INDEX(distribution,INDEX(subsetindex,ROW(69:69)))</f>
        <v>#NUM!</v>
      </c>
      <c r="N70" s="32" t="e">
        <f>INDEX(different,INDEX(subsetindex,ROW(69:69)))</f>
        <v>#NUM!</v>
      </c>
      <c r="O70" s="32" t="str">
        <f>IF(ISNUMBER(N70),N70," ")</f>
        <v> </v>
      </c>
      <c r="P70" s="32" t="str">
        <f>IF(ISNUMBER(N70),M70," ")</f>
        <v> </v>
      </c>
      <c r="Q70" s="32" t="str">
        <f>IF(ISNUMBER(O70),0.5," ")</f>
        <v> </v>
      </c>
      <c r="R70" s="32" t="str">
        <f>IF(ISNUMBER(O70),-0.5," ")</f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>INDEX(distribution,INDEX(subsetindex,ROW(67:67)))</f>
        <v>#NUM!</v>
      </c>
      <c r="N71" s="32" t="e">
        <f>INDEX(different,INDEX(subsetindex,ROW(67:67)))</f>
        <v>#NUM!</v>
      </c>
      <c r="O71" s="32" t="str">
        <f t="shared" si="9"/>
        <v> </v>
      </c>
      <c r="P71" s="32" t="str">
        <f t="shared" si="10"/>
        <v> </v>
      </c>
      <c r="Q71" s="32" t="str">
        <f t="shared" si="11"/>
        <v> </v>
      </c>
      <c r="R71" s="32" t="str">
        <f t="shared" si="12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>INDEX(distribution,INDEX(subsetindex,ROW(60:60)))</f>
        <v>#NUM!</v>
      </c>
      <c r="N72" s="32" t="e">
        <f>INDEX(different,INDEX(subsetindex,ROW(60:60)))</f>
        <v>#NUM!</v>
      </c>
      <c r="O72" s="32" t="str">
        <f t="shared" si="9"/>
        <v> </v>
      </c>
      <c r="P72" s="32" t="str">
        <f t="shared" si="10"/>
        <v> </v>
      </c>
      <c r="Q72" s="32" t="str">
        <f t="shared" si="11"/>
        <v> </v>
      </c>
      <c r="R72" s="32" t="str">
        <f t="shared" si="12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>INDEX(distribution,INDEX(subsetindex,ROW(72:72)))</f>
        <v>#NUM!</v>
      </c>
      <c r="N73" s="32" t="e">
        <f>INDEX(different,INDEX(subsetindex,ROW(72:72)))</f>
        <v>#NUM!</v>
      </c>
      <c r="O73" s="32" t="str">
        <f t="shared" si="9"/>
        <v> </v>
      </c>
      <c r="P73" s="32" t="str">
        <f t="shared" si="10"/>
        <v> </v>
      </c>
      <c r="Q73" s="32" t="str">
        <f t="shared" si="11"/>
        <v> </v>
      </c>
      <c r="R73" s="32" t="str">
        <f t="shared" si="12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>INDEX(distribution,INDEX(subsetindex,ROW(62:62)))</f>
        <v>#NUM!</v>
      </c>
      <c r="N74" s="32" t="e">
        <f>INDEX(different,INDEX(subsetindex,ROW(62:62)))</f>
        <v>#NUM!</v>
      </c>
      <c r="O74" s="32" t="str">
        <f t="shared" si="4"/>
        <v> </v>
      </c>
      <c r="P74" s="32" t="str">
        <f t="shared" si="5"/>
        <v> </v>
      </c>
      <c r="Q74" s="32" t="str">
        <f t="shared" si="0"/>
        <v> </v>
      </c>
      <c r="R74" s="32" t="str">
        <f t="shared" si="6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>INDEX(distribution,INDEX(subsetindex,ROW(74:74)))</f>
        <v>#NUM!</v>
      </c>
      <c r="N75" s="32" t="e">
        <f>INDEX(different,INDEX(subsetindex,ROW(74:74)))</f>
        <v>#NUM!</v>
      </c>
      <c r="O75" s="32" t="str">
        <f t="shared" si="4"/>
        <v> </v>
      </c>
      <c r="P75" s="32" t="str">
        <f t="shared" si="5"/>
        <v> </v>
      </c>
      <c r="Q75" s="32" t="str">
        <f t="shared" si="0"/>
        <v> </v>
      </c>
      <c r="R75" s="32" t="str">
        <f t="shared" si="6"/>
        <v> </v>
      </c>
    </row>
  </sheetData>
  <sheetProtection password="C2B6" sheet="1"/>
  <mergeCells count="1">
    <mergeCell ref="A8:A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0" sqref="I7:J10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5.421875" style="0" bestFit="1" customWidth="1"/>
    <col min="4" max="4" width="17.7109375" style="0" bestFit="1" customWidth="1"/>
    <col min="5" max="5" width="37.421875" style="11" bestFit="1" customWidth="1"/>
    <col min="7" max="7" width="9.28125" style="6" bestFit="1" customWidth="1"/>
    <col min="9" max="9" width="13.00390625" style="0" customWidth="1"/>
    <col min="12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</cols>
  <sheetData>
    <row r="1" spans="1:16" ht="38.25">
      <c r="A1" s="2" t="s">
        <v>0</v>
      </c>
      <c r="B1" s="2" t="s">
        <v>1</v>
      </c>
      <c r="C1" s="2" t="s">
        <v>10</v>
      </c>
      <c r="D1" s="8" t="s">
        <v>11</v>
      </c>
      <c r="E1" s="21" t="s">
        <v>21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4" t="s">
        <v>29</v>
      </c>
      <c r="B2" s="18" t="s">
        <v>30</v>
      </c>
      <c r="C2" s="18" t="s">
        <v>9</v>
      </c>
      <c r="D2" s="3">
        <v>3.82</v>
      </c>
      <c r="E2" s="15" t="s">
        <v>18</v>
      </c>
      <c r="F2" s="3" t="e">
        <f aca="true" t="shared" si="0" ref="F2:F9"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1" ref="M2:M20">INDEX(distribution,INDEX(subsetindex,ROW($A1:$IV1)))</f>
        <v>#NUM!</v>
      </c>
      <c r="N2" s="32" t="e">
        <f aca="true" t="shared" si="2" ref="N2:N20">INDEX(different,INDEX(subsetindex,ROW($A1:$IV1)))</f>
        <v>#NUM!</v>
      </c>
      <c r="O2" s="32" t="str">
        <f aca="true" t="shared" si="3" ref="O2:O92">IF(ISNUMBER(N2),N2," ")</f>
        <v> </v>
      </c>
      <c r="P2" s="32" t="str">
        <f aca="true" t="shared" si="4" ref="P2:P92">IF(ISNUMBER(N2),M2," ")</f>
        <v> </v>
      </c>
      <c r="Q2" s="32" t="str">
        <f>IF(ISNUMBER(O2),0.5," ")</f>
        <v> </v>
      </c>
      <c r="R2" t="str">
        <f aca="true" t="shared" si="5" ref="R2:R92">IF(ISNUMBER(O2),-0.5," ")</f>
        <v> </v>
      </c>
    </row>
    <row r="3" spans="1:18" ht="15.75">
      <c r="A3" s="4" t="s">
        <v>29</v>
      </c>
      <c r="B3" s="18" t="s">
        <v>31</v>
      </c>
      <c r="C3" s="4" t="s">
        <v>8</v>
      </c>
      <c r="D3" s="3">
        <v>3.61</v>
      </c>
      <c r="E3" s="15" t="s">
        <v>18</v>
      </c>
      <c r="F3" s="3" t="e">
        <f t="shared" si="0"/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1"/>
        <v>#NUM!</v>
      </c>
      <c r="N3" s="32" t="e">
        <f t="shared" si="2"/>
        <v>#NUM!</v>
      </c>
      <c r="O3" s="32" t="str">
        <f t="shared" si="3"/>
        <v> </v>
      </c>
      <c r="P3" s="32" t="str">
        <f t="shared" si="4"/>
        <v> </v>
      </c>
      <c r="Q3" s="32" t="str">
        <f aca="true" t="shared" si="6" ref="Q3:Q93">IF(ISNUMBER(O3),0.5," ")</f>
        <v> </v>
      </c>
      <c r="R3" t="str">
        <f t="shared" si="5"/>
        <v> </v>
      </c>
    </row>
    <row r="4" spans="1:18" s="5" customFormat="1" ht="15.75">
      <c r="A4" s="4" t="s">
        <v>32</v>
      </c>
      <c r="B4" s="18" t="s">
        <v>33</v>
      </c>
      <c r="C4" s="18" t="s">
        <v>8</v>
      </c>
      <c r="D4" s="3">
        <v>3.11</v>
      </c>
      <c r="E4" s="15" t="s">
        <v>18</v>
      </c>
      <c r="F4" s="3" t="e">
        <f t="shared" si="0"/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1"/>
        <v>#NUM!</v>
      </c>
      <c r="N4" s="32" t="e">
        <f t="shared" si="2"/>
        <v>#NUM!</v>
      </c>
      <c r="O4" s="32" t="str">
        <f t="shared" si="3"/>
        <v> </v>
      </c>
      <c r="P4" s="32" t="str">
        <f t="shared" si="4"/>
        <v> </v>
      </c>
      <c r="Q4" s="32" t="str">
        <f t="shared" si="6"/>
        <v> </v>
      </c>
      <c r="R4" t="str">
        <f t="shared" si="5"/>
        <v> </v>
      </c>
    </row>
    <row r="5" spans="1:18" ht="15.75">
      <c r="A5" s="4" t="s">
        <v>32</v>
      </c>
      <c r="B5" s="18" t="s">
        <v>34</v>
      </c>
      <c r="C5" s="18" t="s">
        <v>8</v>
      </c>
      <c r="D5" s="3">
        <v>3.3</v>
      </c>
      <c r="E5" s="15" t="s">
        <v>18</v>
      </c>
      <c r="F5" s="3" t="e">
        <f t="shared" si="0"/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1"/>
        <v>#NUM!</v>
      </c>
      <c r="N5" s="32" t="e">
        <f t="shared" si="2"/>
        <v>#NUM!</v>
      </c>
      <c r="O5" s="32" t="str">
        <f t="shared" si="3"/>
        <v> </v>
      </c>
      <c r="P5" s="32" t="str">
        <f t="shared" si="4"/>
        <v> </v>
      </c>
      <c r="Q5" s="32" t="str">
        <f t="shared" si="6"/>
        <v> </v>
      </c>
      <c r="R5" t="str">
        <f t="shared" si="5"/>
        <v> </v>
      </c>
    </row>
    <row r="6" spans="1:18" ht="15.75">
      <c r="A6" s="4" t="s">
        <v>29</v>
      </c>
      <c r="B6" s="18" t="s">
        <v>34</v>
      </c>
      <c r="C6" s="4" t="s">
        <v>9</v>
      </c>
      <c r="D6" s="3">
        <v>2.11</v>
      </c>
      <c r="E6" s="15" t="s">
        <v>18</v>
      </c>
      <c r="F6" s="3" t="e">
        <f t="shared" si="0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1"/>
        <v>#NUM!</v>
      </c>
      <c r="N6" s="32" t="e">
        <f t="shared" si="2"/>
        <v>#NUM!</v>
      </c>
      <c r="O6" s="32" t="str">
        <f t="shared" si="3"/>
        <v> </v>
      </c>
      <c r="P6" s="32" t="str">
        <f t="shared" si="4"/>
        <v> </v>
      </c>
      <c r="Q6" s="32" t="str">
        <f t="shared" si="6"/>
        <v> </v>
      </c>
      <c r="R6" t="str">
        <f t="shared" si="5"/>
        <v> </v>
      </c>
    </row>
    <row r="7" spans="1:18" ht="15.75">
      <c r="A7" s="4" t="s">
        <v>35</v>
      </c>
      <c r="B7" s="18" t="s">
        <v>36</v>
      </c>
      <c r="C7" s="18" t="s">
        <v>9</v>
      </c>
      <c r="D7" s="3">
        <v>2.58</v>
      </c>
      <c r="E7" s="15" t="s">
        <v>18</v>
      </c>
      <c r="F7" s="3" t="e">
        <f t="shared" si="0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1"/>
        <v>#NUM!</v>
      </c>
      <c r="N7" s="32" t="e">
        <f t="shared" si="2"/>
        <v>#NUM!</v>
      </c>
      <c r="O7" s="32" t="str">
        <f t="shared" si="3"/>
        <v> </v>
      </c>
      <c r="P7" s="32" t="str">
        <f t="shared" si="4"/>
        <v> </v>
      </c>
      <c r="Q7" s="32" t="str">
        <f t="shared" si="6"/>
        <v> </v>
      </c>
      <c r="R7" t="str">
        <f t="shared" si="5"/>
        <v> </v>
      </c>
    </row>
    <row r="8" spans="1:18" ht="15.75">
      <c r="A8" s="4" t="s">
        <v>35</v>
      </c>
      <c r="B8" s="18" t="s">
        <v>37</v>
      </c>
      <c r="C8" s="18" t="s">
        <v>8</v>
      </c>
      <c r="D8" s="3">
        <v>4</v>
      </c>
      <c r="E8" s="15" t="s">
        <v>18</v>
      </c>
      <c r="F8" s="3" t="e">
        <f t="shared" si="0"/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1"/>
        <v>#NUM!</v>
      </c>
      <c r="N8" s="32" t="e">
        <f t="shared" si="2"/>
        <v>#NUM!</v>
      </c>
      <c r="O8" s="32" t="str">
        <f t="shared" si="3"/>
        <v> </v>
      </c>
      <c r="P8" s="32" t="str">
        <f t="shared" si="4"/>
        <v> </v>
      </c>
      <c r="Q8" s="32" t="str">
        <f t="shared" si="6"/>
        <v> </v>
      </c>
      <c r="R8" t="str">
        <f t="shared" si="5"/>
        <v> </v>
      </c>
    </row>
    <row r="9" spans="1:18" ht="15.75">
      <c r="A9" s="4" t="s">
        <v>23</v>
      </c>
      <c r="B9" s="18" t="s">
        <v>37</v>
      </c>
      <c r="C9" s="4" t="s">
        <v>9</v>
      </c>
      <c r="D9" s="3">
        <v>4.26</v>
      </c>
      <c r="E9" s="15" t="s">
        <v>18</v>
      </c>
      <c r="F9" s="3" t="e">
        <f t="shared" si="0"/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 t="shared" si="1"/>
        <v>#NUM!</v>
      </c>
      <c r="N9" s="32" t="e">
        <f t="shared" si="2"/>
        <v>#NUM!</v>
      </c>
      <c r="O9" s="32" t="str">
        <f t="shared" si="3"/>
        <v> </v>
      </c>
      <c r="P9" s="32" t="str">
        <f t="shared" si="4"/>
        <v> </v>
      </c>
      <c r="Q9" s="32" t="str">
        <f t="shared" si="6"/>
        <v> </v>
      </c>
      <c r="R9" t="str">
        <f t="shared" si="5"/>
        <v> </v>
      </c>
    </row>
    <row r="10" spans="1:18" ht="15.75">
      <c r="A10" s="18" t="s">
        <v>38</v>
      </c>
      <c r="B10" s="18" t="s">
        <v>39</v>
      </c>
      <c r="C10" s="18" t="s">
        <v>8</v>
      </c>
      <c r="D10" s="3">
        <v>4.26</v>
      </c>
      <c r="E10" s="15" t="s">
        <v>18</v>
      </c>
      <c r="F10" s="3" t="e">
        <f aca="true" t="shared" si="7" ref="F10:F17">E10-D10</f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 t="shared" si="1"/>
        <v>#NUM!</v>
      </c>
      <c r="N10" s="32" t="e">
        <f t="shared" si="2"/>
        <v>#NUM!</v>
      </c>
      <c r="O10" s="32" t="str">
        <f t="shared" si="3"/>
        <v> </v>
      </c>
      <c r="P10" s="32" t="str">
        <f t="shared" si="4"/>
        <v> </v>
      </c>
      <c r="Q10" s="32" t="str">
        <f t="shared" si="6"/>
        <v> </v>
      </c>
      <c r="R10" t="str">
        <f t="shared" si="5"/>
        <v> </v>
      </c>
    </row>
    <row r="11" spans="1:18" ht="15.75">
      <c r="A11" s="18" t="s">
        <v>38</v>
      </c>
      <c r="B11" s="18" t="s">
        <v>39</v>
      </c>
      <c r="C11" s="18" t="s">
        <v>9</v>
      </c>
      <c r="D11" s="3">
        <v>3.4</v>
      </c>
      <c r="E11" s="15" t="s">
        <v>18</v>
      </c>
      <c r="F11" s="3" t="e">
        <f t="shared" si="7"/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 t="shared" si="1"/>
        <v>#NUM!</v>
      </c>
      <c r="N11" s="32" t="e">
        <f t="shared" si="2"/>
        <v>#NUM!</v>
      </c>
      <c r="O11" s="32" t="str">
        <f t="shared" si="3"/>
        <v> </v>
      </c>
      <c r="P11" s="32" t="str">
        <f t="shared" si="4"/>
        <v> </v>
      </c>
      <c r="Q11" s="32" t="str">
        <f t="shared" si="6"/>
        <v> </v>
      </c>
      <c r="R11" t="str">
        <f t="shared" si="5"/>
        <v> </v>
      </c>
    </row>
    <row r="12" spans="1:18" ht="15.75">
      <c r="A12" s="18" t="s">
        <v>41</v>
      </c>
      <c r="B12" s="18" t="s">
        <v>42</v>
      </c>
      <c r="C12" s="18" t="s">
        <v>9</v>
      </c>
      <c r="D12" s="3">
        <v>2.56</v>
      </c>
      <c r="E12" s="15" t="s">
        <v>18</v>
      </c>
      <c r="F12" s="3" t="e">
        <f t="shared" si="7"/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 t="shared" si="1"/>
        <v>#NUM!</v>
      </c>
      <c r="N12" s="32" t="e">
        <f t="shared" si="2"/>
        <v>#NUM!</v>
      </c>
      <c r="O12" s="32" t="str">
        <f t="shared" si="3"/>
        <v> </v>
      </c>
      <c r="P12" s="32" t="str">
        <f t="shared" si="4"/>
        <v> </v>
      </c>
      <c r="Q12" s="32" t="str">
        <f t="shared" si="6"/>
        <v> </v>
      </c>
      <c r="R12" t="str">
        <f t="shared" si="5"/>
        <v> </v>
      </c>
    </row>
    <row r="13" spans="1:18" ht="15.75">
      <c r="A13" s="18" t="s">
        <v>41</v>
      </c>
      <c r="B13" s="18" t="s">
        <v>43</v>
      </c>
      <c r="C13" s="18" t="s">
        <v>8</v>
      </c>
      <c r="D13" s="3">
        <v>3.86</v>
      </c>
      <c r="E13" s="15" t="s">
        <v>18</v>
      </c>
      <c r="F13" s="3" t="e">
        <f t="shared" si="7"/>
        <v>#VALUE!</v>
      </c>
      <c r="G13" s="13">
        <v>0.5</v>
      </c>
      <c r="H13" s="14">
        <v>-0.5</v>
      </c>
      <c r="L13" s="34">
        <f>SMALL(IF(ISNUMBER(different),ROW(different)-ROW(INDEX(different,1))+1),ROW($B$1:INDEX($B:$B,COUNTIF(different,1))))</f>
        <v>0</v>
      </c>
      <c r="M13" s="32" t="e">
        <f t="shared" si="1"/>
        <v>#NUM!</v>
      </c>
      <c r="N13" s="32" t="e">
        <f t="shared" si="2"/>
        <v>#NUM!</v>
      </c>
      <c r="O13" s="32" t="str">
        <f t="shared" si="3"/>
        <v> </v>
      </c>
      <c r="P13" s="32" t="str">
        <f t="shared" si="4"/>
        <v> </v>
      </c>
      <c r="Q13" s="32" t="str">
        <f t="shared" si="6"/>
        <v> </v>
      </c>
      <c r="R13" t="str">
        <f t="shared" si="5"/>
        <v> </v>
      </c>
    </row>
    <row r="14" spans="1:18" ht="15.75">
      <c r="A14" s="18" t="s">
        <v>41</v>
      </c>
      <c r="B14" s="18" t="s">
        <v>43</v>
      </c>
      <c r="C14" s="18" t="s">
        <v>9</v>
      </c>
      <c r="D14" s="3">
        <v>3.54</v>
      </c>
      <c r="E14" s="15" t="s">
        <v>18</v>
      </c>
      <c r="F14" s="3" t="e">
        <f t="shared" si="7"/>
        <v>#VALUE!</v>
      </c>
      <c r="G14" s="13">
        <v>0.5</v>
      </c>
      <c r="H14" s="14">
        <v>-0.5</v>
      </c>
      <c r="L14" s="34">
        <f>SMALL(IF(ISNUMBER(different),ROW(different)-ROW(INDEX(different,1))+1),ROW($B$1:INDEX($B:$B,COUNTIF(different,1))))</f>
        <v>0</v>
      </c>
      <c r="M14" s="32" t="e">
        <f t="shared" si="1"/>
        <v>#NUM!</v>
      </c>
      <c r="N14" s="32" t="e">
        <f t="shared" si="2"/>
        <v>#NUM!</v>
      </c>
      <c r="O14" s="32" t="str">
        <f t="shared" si="3"/>
        <v> </v>
      </c>
      <c r="P14" s="32" t="str">
        <f t="shared" si="4"/>
        <v> </v>
      </c>
      <c r="Q14" s="32" t="str">
        <f t="shared" si="6"/>
        <v> </v>
      </c>
      <c r="R14" t="str">
        <f t="shared" si="5"/>
        <v> </v>
      </c>
    </row>
    <row r="15" spans="1:18" ht="15.75">
      <c r="A15" s="18" t="s">
        <v>44</v>
      </c>
      <c r="B15" s="18" t="s">
        <v>46</v>
      </c>
      <c r="C15" s="18" t="s">
        <v>9</v>
      </c>
      <c r="D15" s="3">
        <v>3.53</v>
      </c>
      <c r="E15" s="15" t="s">
        <v>18</v>
      </c>
      <c r="F15" s="3" t="e">
        <f t="shared" si="7"/>
        <v>#VALUE!</v>
      </c>
      <c r="G15" s="13">
        <v>0.5</v>
      </c>
      <c r="H15" s="14">
        <v>-0.5</v>
      </c>
      <c r="L15" s="34">
        <f>SMALL(IF(ISNUMBER(different),ROW(different)-ROW(INDEX(different,1))+1),ROW($B$1:INDEX($B:$B,COUNTIF(different,1))))</f>
        <v>0</v>
      </c>
      <c r="M15" s="32" t="e">
        <f t="shared" si="1"/>
        <v>#NUM!</v>
      </c>
      <c r="N15" s="32" t="e">
        <f t="shared" si="2"/>
        <v>#NUM!</v>
      </c>
      <c r="O15" s="32" t="str">
        <f t="shared" si="3"/>
        <v> </v>
      </c>
      <c r="P15" s="32" t="str">
        <f t="shared" si="4"/>
        <v> </v>
      </c>
      <c r="Q15" s="32" t="str">
        <f t="shared" si="6"/>
        <v> </v>
      </c>
      <c r="R15" t="str">
        <f t="shared" si="5"/>
        <v> </v>
      </c>
    </row>
    <row r="16" spans="1:18" ht="15.75">
      <c r="A16" s="18" t="s">
        <v>44</v>
      </c>
      <c r="B16" s="18" t="s">
        <v>45</v>
      </c>
      <c r="C16" s="18" t="s">
        <v>8</v>
      </c>
      <c r="D16" s="3">
        <v>4.54</v>
      </c>
      <c r="E16" s="15" t="s">
        <v>18</v>
      </c>
      <c r="F16" s="3" t="e">
        <f t="shared" si="7"/>
        <v>#VALUE!</v>
      </c>
      <c r="G16" s="13">
        <v>0.5</v>
      </c>
      <c r="H16" s="14">
        <v>-0.5</v>
      </c>
      <c r="L16" s="34">
        <f>SMALL(IF(ISNUMBER(different),ROW(different)-ROW(INDEX(different,1))+1),ROW($B$1:INDEX($B:$B,COUNTIF(different,1))))</f>
        <v>0</v>
      </c>
      <c r="M16" s="32" t="e">
        <f t="shared" si="1"/>
        <v>#NUM!</v>
      </c>
      <c r="N16" s="32" t="e">
        <f t="shared" si="2"/>
        <v>#NUM!</v>
      </c>
      <c r="O16" s="32" t="str">
        <f t="shared" si="3"/>
        <v> </v>
      </c>
      <c r="P16" s="32" t="str">
        <f t="shared" si="4"/>
        <v> </v>
      </c>
      <c r="Q16" s="32" t="str">
        <f t="shared" si="6"/>
        <v> </v>
      </c>
      <c r="R16" t="str">
        <f t="shared" si="5"/>
        <v> </v>
      </c>
    </row>
    <row r="17" spans="1:18" ht="15.75">
      <c r="A17" s="18" t="s">
        <v>44</v>
      </c>
      <c r="B17" s="18" t="s">
        <v>45</v>
      </c>
      <c r="C17" s="18" t="s">
        <v>9</v>
      </c>
      <c r="D17" s="3">
        <v>4.49</v>
      </c>
      <c r="E17" s="15" t="s">
        <v>18</v>
      </c>
      <c r="F17" s="3" t="e">
        <f t="shared" si="7"/>
        <v>#VALUE!</v>
      </c>
      <c r="G17" s="13">
        <v>0.5</v>
      </c>
      <c r="H17" s="14">
        <v>-0.5</v>
      </c>
      <c r="L17" s="34">
        <f>SMALL(IF(ISNUMBER(different),ROW(different)-ROW(INDEX(different,1))+1),ROW($B$1:INDEX($B:$B,COUNTIF(different,1))))</f>
        <v>0</v>
      </c>
      <c r="M17" s="32" t="e">
        <f t="shared" si="1"/>
        <v>#NUM!</v>
      </c>
      <c r="N17" s="32" t="e">
        <f t="shared" si="2"/>
        <v>#NUM!</v>
      </c>
      <c r="O17" s="32" t="str">
        <f t="shared" si="3"/>
        <v> </v>
      </c>
      <c r="P17" s="32" t="str">
        <f t="shared" si="4"/>
        <v> </v>
      </c>
      <c r="Q17" s="32" t="str">
        <f t="shared" si="6"/>
        <v> </v>
      </c>
      <c r="R17" t="str">
        <f t="shared" si="5"/>
        <v> </v>
      </c>
    </row>
    <row r="18" spans="1:18" ht="15.75">
      <c r="A18" s="18" t="s">
        <v>47</v>
      </c>
      <c r="B18" s="18" t="s">
        <v>48</v>
      </c>
      <c r="C18" s="18" t="s">
        <v>9</v>
      </c>
      <c r="D18" s="3">
        <v>4.07</v>
      </c>
      <c r="E18" s="15" t="s">
        <v>18</v>
      </c>
      <c r="F18" s="3" t="e">
        <f aca="true" t="shared" si="8" ref="F18:F25">E18-D18</f>
        <v>#VALUE!</v>
      </c>
      <c r="G18" s="13">
        <v>0.5</v>
      </c>
      <c r="H18" s="14">
        <v>-0.5</v>
      </c>
      <c r="L18" s="34">
        <f>SMALL(IF(ISNUMBER(different),ROW(different)-ROW(INDEX(different,1))+1),ROW($B$1:INDEX($B:$B,COUNTIF(different,1))))</f>
        <v>0</v>
      </c>
      <c r="M18" s="32" t="e">
        <f t="shared" si="1"/>
        <v>#NUM!</v>
      </c>
      <c r="N18" s="32" t="e">
        <f t="shared" si="2"/>
        <v>#NUM!</v>
      </c>
      <c r="O18" s="32" t="str">
        <f t="shared" si="3"/>
        <v> </v>
      </c>
      <c r="P18" s="32" t="str">
        <f t="shared" si="4"/>
        <v> </v>
      </c>
      <c r="Q18" s="32" t="str">
        <f t="shared" si="6"/>
        <v> </v>
      </c>
      <c r="R18" t="str">
        <f t="shared" si="5"/>
        <v> </v>
      </c>
    </row>
    <row r="19" spans="1:18" ht="15.75">
      <c r="A19" s="18" t="s">
        <v>47</v>
      </c>
      <c r="B19" s="18" t="s">
        <v>49</v>
      </c>
      <c r="C19" s="18" t="s">
        <v>8</v>
      </c>
      <c r="D19" s="3">
        <v>3.48</v>
      </c>
      <c r="E19" s="15" t="s">
        <v>18</v>
      </c>
      <c r="F19" s="3" t="e">
        <f t="shared" si="8"/>
        <v>#VALUE!</v>
      </c>
      <c r="G19" s="13">
        <v>0.5</v>
      </c>
      <c r="H19" s="14">
        <v>-0.5</v>
      </c>
      <c r="L19" s="34">
        <f>SMALL(IF(ISNUMBER(different),ROW(different)-ROW(INDEX(different,1))+1),ROW($B$1:INDEX($B:$B,COUNTIF(different,1))))</f>
        <v>0</v>
      </c>
      <c r="M19" s="32" t="e">
        <f t="shared" si="1"/>
        <v>#NUM!</v>
      </c>
      <c r="N19" s="32" t="e">
        <f t="shared" si="2"/>
        <v>#NUM!</v>
      </c>
      <c r="O19" s="32" t="str">
        <f t="shared" si="3"/>
        <v> </v>
      </c>
      <c r="P19" s="32" t="str">
        <f t="shared" si="4"/>
        <v> </v>
      </c>
      <c r="Q19" s="32" t="str">
        <f t="shared" si="6"/>
        <v> </v>
      </c>
      <c r="R19" t="str">
        <f t="shared" si="5"/>
        <v> </v>
      </c>
    </row>
    <row r="20" spans="1:18" ht="15.75">
      <c r="A20" s="18" t="s">
        <v>47</v>
      </c>
      <c r="B20" s="18" t="s">
        <v>49</v>
      </c>
      <c r="C20" s="18" t="s">
        <v>9</v>
      </c>
      <c r="D20" s="3">
        <v>3.6</v>
      </c>
      <c r="E20" s="15" t="s">
        <v>18</v>
      </c>
      <c r="F20" s="3" t="e">
        <f t="shared" si="8"/>
        <v>#VALUE!</v>
      </c>
      <c r="G20" s="13">
        <v>0.5</v>
      </c>
      <c r="H20" s="14">
        <v>-0.5</v>
      </c>
      <c r="L20" s="34">
        <f>SMALL(IF(ISNUMBER(different),ROW(different)-ROW(INDEX(different,1))+1),ROW($B$1:INDEX($B:$B,COUNTIF(different,1))))</f>
        <v>0</v>
      </c>
      <c r="M20" s="32" t="e">
        <f t="shared" si="1"/>
        <v>#NUM!</v>
      </c>
      <c r="N20" s="32" t="e">
        <f t="shared" si="2"/>
        <v>#NUM!</v>
      </c>
      <c r="O20" s="32" t="str">
        <f t="shared" si="3"/>
        <v> </v>
      </c>
      <c r="P20" s="32" t="str">
        <f t="shared" si="4"/>
        <v> </v>
      </c>
      <c r="Q20" s="32" t="str">
        <f t="shared" si="6"/>
        <v> </v>
      </c>
      <c r="R20" t="str">
        <f t="shared" si="5"/>
        <v> </v>
      </c>
    </row>
    <row r="21" spans="1:18" ht="15.75">
      <c r="A21" s="41" t="s">
        <v>50</v>
      </c>
      <c r="B21" s="18" t="s">
        <v>51</v>
      </c>
      <c r="C21" s="18" t="s">
        <v>8</v>
      </c>
      <c r="D21" s="3">
        <v>4.95</v>
      </c>
      <c r="E21" s="15" t="s">
        <v>18</v>
      </c>
      <c r="F21" s="3" t="e">
        <f t="shared" si="8"/>
        <v>#VALUE!</v>
      </c>
      <c r="G21" s="13">
        <v>0.5</v>
      </c>
      <c r="H21" s="14">
        <v>-0.5</v>
      </c>
      <c r="L21" s="34">
        <f>SMALL(IF(ISNUMBER(different),ROW(different)-ROW(INDEX(different,1))+1),ROW($B$1:INDEX($B:$B,COUNTIF(different,1))))</f>
        <v>0</v>
      </c>
      <c r="M21" s="32" t="e">
        <f>INDEX(distribution,INDEX(subsetindex,ROW(12:12)))</f>
        <v>#NUM!</v>
      </c>
      <c r="N21" s="32" t="e">
        <f>INDEX(different,INDEX(subsetindex,ROW(12:12)))</f>
        <v>#NUM!</v>
      </c>
      <c r="O21" s="32" t="str">
        <f t="shared" si="3"/>
        <v> </v>
      </c>
      <c r="P21" s="32" t="str">
        <f t="shared" si="4"/>
        <v> </v>
      </c>
      <c r="Q21" s="32" t="str">
        <f t="shared" si="6"/>
        <v> </v>
      </c>
      <c r="R21" t="str">
        <f t="shared" si="5"/>
        <v> </v>
      </c>
    </row>
    <row r="22" spans="1:18" ht="15.75">
      <c r="A22" s="43"/>
      <c r="B22" s="18" t="s">
        <v>52</v>
      </c>
      <c r="C22" s="18" t="s">
        <v>9</v>
      </c>
      <c r="D22" s="3">
        <v>2.43</v>
      </c>
      <c r="E22" s="15" t="s">
        <v>18</v>
      </c>
      <c r="F22" s="3" t="e">
        <f t="shared" si="8"/>
        <v>#VALUE!</v>
      </c>
      <c r="G22" s="13">
        <v>0.5</v>
      </c>
      <c r="H22" s="14">
        <v>-0.5</v>
      </c>
      <c r="L22" s="34">
        <f>SMALL(IF(ISNUMBER(different),ROW(different)-ROW(INDEX(different,1))+1),ROW($B$1:INDEX($B:$B,COUNTIF(different,1))))</f>
        <v>0</v>
      </c>
      <c r="M22" s="32" t="e">
        <f>INDEX(distribution,INDEX(subsetindex,ROW(17:17)))</f>
        <v>#NUM!</v>
      </c>
      <c r="N22" s="32" t="e">
        <f>INDEX(different,INDEX(subsetindex,ROW(17:17)))</f>
        <v>#NUM!</v>
      </c>
      <c r="O22" s="32" t="str">
        <f t="shared" si="3"/>
        <v> </v>
      </c>
      <c r="P22" s="32" t="str">
        <f>IF(ISNUMBER(N22),M22," ")</f>
        <v> </v>
      </c>
      <c r="Q22" s="32" t="str">
        <f>IF(ISNUMBER(O22),0.5," ")</f>
        <v> </v>
      </c>
      <c r="R22" t="str">
        <f>IF(ISNUMBER(O22),-0.5," ")</f>
        <v> </v>
      </c>
    </row>
    <row r="23" spans="1:18" ht="15.75">
      <c r="A23" s="41" t="s">
        <v>53</v>
      </c>
      <c r="B23" s="18" t="s">
        <v>55</v>
      </c>
      <c r="C23" s="18" t="s">
        <v>9</v>
      </c>
      <c r="D23" s="3">
        <v>3.64</v>
      </c>
      <c r="E23" s="15" t="s">
        <v>18</v>
      </c>
      <c r="F23" s="3" t="e">
        <f t="shared" si="8"/>
        <v>#VALUE!</v>
      </c>
      <c r="G23" s="13">
        <v>0.5</v>
      </c>
      <c r="H23" s="14">
        <v>-0.5</v>
      </c>
      <c r="L23" s="34">
        <f>SMALL(IF(ISNUMBER(different),ROW(different)-ROW(INDEX(different,1))+1),ROW($B$1:INDEX($B:$B,COUNTIF(different,1))))</f>
        <v>0</v>
      </c>
      <c r="M23" s="32" t="e">
        <f>INDEX(distribution,INDEX(subsetindex,ROW(14:14)))</f>
        <v>#NUM!</v>
      </c>
      <c r="N23" s="32" t="e">
        <f>INDEX(different,INDEX(subsetindex,ROW(14:14)))</f>
        <v>#NUM!</v>
      </c>
      <c r="O23" s="32" t="str">
        <f aca="true" t="shared" si="9" ref="O23:O31">IF(ISNUMBER(N23),N23," ")</f>
        <v> </v>
      </c>
      <c r="P23" s="32" t="str">
        <f aca="true" t="shared" si="10" ref="P23:P31">IF(ISNUMBER(N23),M23," ")</f>
        <v> </v>
      </c>
      <c r="Q23" s="32" t="str">
        <f aca="true" t="shared" si="11" ref="Q23:Q31">IF(ISNUMBER(O23),0.5," ")</f>
        <v> </v>
      </c>
      <c r="R23" t="str">
        <f aca="true" t="shared" si="12" ref="R23:R31">IF(ISNUMBER(O23),-0.5," ")</f>
        <v> </v>
      </c>
    </row>
    <row r="24" spans="1:18" ht="15.75">
      <c r="A24" s="42"/>
      <c r="B24" s="18" t="s">
        <v>54</v>
      </c>
      <c r="C24" s="18" t="s">
        <v>8</v>
      </c>
      <c r="D24" s="3">
        <v>5.07</v>
      </c>
      <c r="E24" s="15" t="s">
        <v>18</v>
      </c>
      <c r="F24" s="3" t="e">
        <f t="shared" si="8"/>
        <v>#VALUE!</v>
      </c>
      <c r="G24" s="13">
        <v>0.5</v>
      </c>
      <c r="H24" s="14">
        <v>-0.5</v>
      </c>
      <c r="L24" s="34">
        <f>SMALL(IF(ISNUMBER(different),ROW(different)-ROW(INDEX(different,1))+1),ROW($B$1:INDEX($B:$B,COUNTIF(different,1))))</f>
        <v>0</v>
      </c>
      <c r="M24" s="32" t="e">
        <f>INDEX(distribution,INDEX(subsetindex,ROW(18:18)))</f>
        <v>#NUM!</v>
      </c>
      <c r="N24" s="32" t="e">
        <f>INDEX(different,INDEX(subsetindex,ROW(18:18)))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t="str">
        <f>IF(ISNUMBER(O24),-0.5," ")</f>
        <v> </v>
      </c>
    </row>
    <row r="25" spans="1:18" ht="15.75">
      <c r="A25" s="43"/>
      <c r="B25" s="18" t="s">
        <v>54</v>
      </c>
      <c r="C25" s="18" t="s">
        <v>9</v>
      </c>
      <c r="D25" s="3">
        <v>4.2</v>
      </c>
      <c r="E25" s="15" t="s">
        <v>18</v>
      </c>
      <c r="F25" s="3" t="e">
        <f t="shared" si="8"/>
        <v>#VALUE!</v>
      </c>
      <c r="G25" s="13">
        <v>0.5</v>
      </c>
      <c r="H25" s="14">
        <v>-0.5</v>
      </c>
      <c r="L25" s="34">
        <f>SMALL(IF(ISNUMBER(different),ROW(different)-ROW(INDEX(different,1))+1),ROW($B$1:INDEX($B:$B,COUNTIF(different,1))))</f>
        <v>0</v>
      </c>
      <c r="M25" s="32" t="e">
        <f>INDEX(distribution,INDEX(subsetindex,ROW(19:19)))</f>
        <v>#NUM!</v>
      </c>
      <c r="N25" s="32" t="e">
        <f>INDEX(different,INDEX(subsetindex,ROW(19:19)))</f>
        <v>#NUM!</v>
      </c>
      <c r="O25" s="32" t="str">
        <f t="shared" si="9"/>
        <v> </v>
      </c>
      <c r="P25" s="32" t="str">
        <f>IF(ISNUMBER(N25),M25," ")</f>
        <v> </v>
      </c>
      <c r="Q25" s="32" t="str">
        <f>IF(ISNUMBER(O25),0.5," ")</f>
        <v> </v>
      </c>
      <c r="R25" t="str">
        <f>IF(ISNUMBER(O25),-0.5," ")</f>
        <v> </v>
      </c>
    </row>
    <row r="26" spans="1:18" ht="12.75">
      <c r="A26" s="6"/>
      <c r="B26" s="28"/>
      <c r="C26" s="28"/>
      <c r="D26" s="29"/>
      <c r="E26" s="24"/>
      <c r="F26" s="29"/>
      <c r="G26" s="26"/>
      <c r="H26" s="27"/>
      <c r="L26" s="34">
        <f>SMALL(IF(ISNUMBER(different),ROW(different)-ROW(INDEX(different,1))+1),ROW($B$1:INDEX($B:$B,COUNTIF(different,1))))</f>
        <v>0</v>
      </c>
      <c r="M26" s="32" t="e">
        <f>INDEX(distribution,INDEX(subsetindex,ROW(25:25)))</f>
        <v>#NUM!</v>
      </c>
      <c r="N26" s="32" t="e">
        <f>INDEX(different,INDEX(subsetindex,ROW(25:25)))</f>
        <v>#NUM!</v>
      </c>
      <c r="O26" s="32" t="str">
        <f t="shared" si="9"/>
        <v> </v>
      </c>
      <c r="P26" s="32" t="str">
        <f>IF(ISNUMBER(N26),M26," ")</f>
        <v> </v>
      </c>
      <c r="Q26" s="32" t="str">
        <f>IF(ISNUMBER(O26),0.5," ")</f>
        <v> </v>
      </c>
      <c r="R26" t="str">
        <f>IF(ISNUMBER(O26),-0.5," ")</f>
        <v> </v>
      </c>
    </row>
    <row r="27" spans="1:18" ht="12.75">
      <c r="A27" s="6"/>
      <c r="B27" s="28"/>
      <c r="C27" s="28"/>
      <c r="D27" s="29"/>
      <c r="E27" s="24"/>
      <c r="F27" s="29"/>
      <c r="G27" s="26"/>
      <c r="H27" s="27"/>
      <c r="L27" s="34">
        <f>SMALL(IF(ISNUMBER(different),ROW(different)-ROW(INDEX(different,1))+1),ROW($B$1:INDEX($B:$B,COUNTIF(different,1))))</f>
        <v>0</v>
      </c>
      <c r="M27" s="32" t="e">
        <f>INDEX(distribution,INDEX(subsetindex,ROW(23:23)))</f>
        <v>#NUM!</v>
      </c>
      <c r="N27" s="32" t="e">
        <f>INDEX(different,INDEX(subsetindex,ROW(23:23)))</f>
        <v>#NUM!</v>
      </c>
      <c r="O27" s="32" t="str">
        <f t="shared" si="9"/>
        <v> </v>
      </c>
      <c r="P27" s="32" t="str">
        <f t="shared" si="10"/>
        <v> </v>
      </c>
      <c r="Q27" s="32" t="str">
        <f t="shared" si="11"/>
        <v> </v>
      </c>
      <c r="R27" t="str">
        <f t="shared" si="12"/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INDEX(distribution,INDEX(subsetindex,ROW(27:27)))</f>
        <v>#NUM!</v>
      </c>
      <c r="N28" s="32" t="e">
        <f>INDEX(different,INDEX(subsetindex,ROW(27:27)))</f>
        <v>#NUM!</v>
      </c>
      <c r="O28" s="32" t="str">
        <f t="shared" si="9"/>
        <v> </v>
      </c>
      <c r="P28" s="32" t="str">
        <f t="shared" si="10"/>
        <v> </v>
      </c>
      <c r="Q28" s="32" t="str">
        <f t="shared" si="11"/>
        <v> </v>
      </c>
      <c r="R28" t="str">
        <f t="shared" si="12"/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INDEX(distribution,INDEX(subsetindex,ROW(17:17)))</f>
        <v>#NUM!</v>
      </c>
      <c r="N29" s="32" t="e">
        <f>INDEX(different,INDEX(subsetindex,ROW(17:17)))</f>
        <v>#NUM!</v>
      </c>
      <c r="O29" s="32" t="str">
        <f t="shared" si="9"/>
        <v> </v>
      </c>
      <c r="P29" s="32" t="str">
        <f t="shared" si="10"/>
        <v> </v>
      </c>
      <c r="Q29" s="32" t="str">
        <f t="shared" si="11"/>
        <v> </v>
      </c>
      <c r="R29" t="str">
        <f t="shared" si="12"/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INDEX(distribution,INDEX(subsetindex,ROW(29:29)))</f>
        <v>#NUM!</v>
      </c>
      <c r="N30" s="32" t="e">
        <f>INDEX(different,INDEX(subsetindex,ROW(29:29)))</f>
        <v>#NUM!</v>
      </c>
      <c r="O30" s="32" t="str">
        <f t="shared" si="9"/>
        <v> </v>
      </c>
      <c r="P30" s="32" t="str">
        <f t="shared" si="10"/>
        <v> </v>
      </c>
      <c r="Q30" s="32" t="str">
        <f t="shared" si="11"/>
        <v> </v>
      </c>
      <c r="R30" t="str">
        <f t="shared" si="12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>INDEX(distribution,INDEX(subsetindex,ROW(30:30)))</f>
        <v>#NUM!</v>
      </c>
      <c r="N31" s="32" t="e">
        <f>INDEX(different,INDEX(subsetindex,ROW(30:30)))</f>
        <v>#NUM!</v>
      </c>
      <c r="O31" s="32" t="str">
        <f t="shared" si="9"/>
        <v> </v>
      </c>
      <c r="P31" s="32" t="str">
        <f t="shared" si="10"/>
        <v> </v>
      </c>
      <c r="Q31" s="32" t="str">
        <f t="shared" si="11"/>
        <v> </v>
      </c>
      <c r="R31" t="str">
        <f t="shared" si="12"/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>INDEX(distribution,INDEX(subsetindex,ROW(20:20)))</f>
        <v>#NUM!</v>
      </c>
      <c r="N32" s="32" t="e">
        <f>INDEX(different,INDEX(subsetindex,ROW(20:20)))</f>
        <v>#NUM!</v>
      </c>
      <c r="O32" s="32" t="str">
        <f t="shared" si="3"/>
        <v> </v>
      </c>
      <c r="P32" s="32" t="str">
        <f t="shared" si="4"/>
        <v> </v>
      </c>
      <c r="Q32" s="32" t="str">
        <f t="shared" si="6"/>
        <v> </v>
      </c>
      <c r="R32" t="str">
        <f t="shared" si="5"/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>INDEX(distribution,INDEX(subsetindex,ROW(32:32)))</f>
        <v>#NUM!</v>
      </c>
      <c r="N33" s="32" t="e">
        <f>INDEX(different,INDEX(subsetindex,ROW(32:32)))</f>
        <v>#NUM!</v>
      </c>
      <c r="O33" s="32" t="str">
        <f t="shared" si="3"/>
        <v> </v>
      </c>
      <c r="P33" s="32" t="str">
        <f t="shared" si="4"/>
        <v> </v>
      </c>
      <c r="Q33" s="32" t="str">
        <f t="shared" si="6"/>
        <v> </v>
      </c>
      <c r="R33" t="str">
        <f t="shared" si="5"/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>INDEX(distribution,INDEX(subsetindex,ROW(33:33)))</f>
        <v>#NUM!</v>
      </c>
      <c r="N34" s="32" t="e">
        <f>INDEX(different,INDEX(subsetindex,ROW(33:33)))</f>
        <v>#NUM!</v>
      </c>
      <c r="O34" s="32" t="str">
        <f t="shared" si="3"/>
        <v> </v>
      </c>
      <c r="P34" s="32" t="str">
        <f t="shared" si="4"/>
        <v> </v>
      </c>
      <c r="Q34" s="32" t="str">
        <f t="shared" si="6"/>
        <v> </v>
      </c>
      <c r="R34" t="str">
        <f t="shared" si="5"/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>INDEX(distribution,INDEX(subsetindex,ROW(19:19)))</f>
        <v>#NUM!</v>
      </c>
      <c r="N35" s="32" t="e">
        <f>INDEX(different,INDEX(subsetindex,ROW(19:19)))</f>
        <v>#NUM!</v>
      </c>
      <c r="O35" s="32" t="str">
        <f t="shared" si="3"/>
        <v> </v>
      </c>
      <c r="P35" s="32" t="str">
        <f t="shared" si="4"/>
        <v> </v>
      </c>
      <c r="Q35" s="32" t="str">
        <f t="shared" si="6"/>
        <v> </v>
      </c>
      <c r="R35" t="str">
        <f t="shared" si="5"/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>INDEX(distribution,INDEX(subsetindex,ROW(35:35)))</f>
        <v>#NUM!</v>
      </c>
      <c r="N36" s="32" t="e">
        <f>INDEX(different,INDEX(subsetindex,ROW(35:35)))</f>
        <v>#NUM!</v>
      </c>
      <c r="O36" s="32" t="str">
        <f t="shared" si="3"/>
        <v> </v>
      </c>
      <c r="P36" s="32" t="str">
        <f t="shared" si="4"/>
        <v> </v>
      </c>
      <c r="Q36" s="32" t="str">
        <f t="shared" si="6"/>
        <v> </v>
      </c>
      <c r="R36" t="str">
        <f t="shared" si="5"/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>INDEX(distribution,INDEX(subsetindex,ROW(32:32)))</f>
        <v>#NUM!</v>
      </c>
      <c r="N37" s="32" t="e">
        <f>INDEX(different,INDEX(subsetindex,ROW(32:32)))</f>
        <v>#NUM!</v>
      </c>
      <c r="O37" s="32" t="str">
        <f>IF(ISNUMBER(N37),N37," ")</f>
        <v> </v>
      </c>
      <c r="P37" s="32" t="str">
        <f>IF(ISNUMBER(N37),M37," ")</f>
        <v> </v>
      </c>
      <c r="Q37" s="32" t="str">
        <f>IF(ISNUMBER(O37),0.5," ")</f>
        <v> </v>
      </c>
      <c r="R37" t="str">
        <f>IF(ISNUMBER(O37),-0.5," ")</f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>INDEX(distribution,INDEX(subsetindex,ROW(37:37)))</f>
        <v>#NUM!</v>
      </c>
      <c r="N38" s="32" t="e">
        <f>INDEX(different,INDEX(subsetindex,ROW(37:37)))</f>
        <v>#NUM!</v>
      </c>
      <c r="O38" s="32" t="str">
        <f>IF(ISNUMBER(N38),N38," ")</f>
        <v> </v>
      </c>
      <c r="P38" s="32" t="str">
        <f>IF(ISNUMBER(N38),M38," ")</f>
        <v> </v>
      </c>
      <c r="Q38" s="32" t="str">
        <f>IF(ISNUMBER(O38),0.5," ")</f>
        <v> </v>
      </c>
      <c r="R38" t="str">
        <f>IF(ISNUMBER(O38),-0.5," ")</f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>INDEX(distribution,INDEX(subsetindex,ROW(34:34)))</f>
        <v>#NUM!</v>
      </c>
      <c r="N39" s="32" t="e">
        <f>INDEX(different,INDEX(subsetindex,ROW(34:34)))</f>
        <v>#NUM!</v>
      </c>
      <c r="O39" s="32" t="str">
        <f t="shared" si="3"/>
        <v> </v>
      </c>
      <c r="P39" s="32" t="str">
        <f t="shared" si="4"/>
        <v> </v>
      </c>
      <c r="Q39" s="32" t="str">
        <f t="shared" si="6"/>
        <v> </v>
      </c>
      <c r="R39" t="str">
        <f t="shared" si="5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>INDEX(distribution,INDEX(subsetindex,ROW(33:33)))</f>
        <v>#NUM!</v>
      </c>
      <c r="N40" s="32" t="e">
        <f>INDEX(different,INDEX(subsetindex,ROW(33:33)))</f>
        <v>#NUM!</v>
      </c>
      <c r="O40" s="32" t="str">
        <f>IF(ISNUMBER(N40),N40," ")</f>
        <v> </v>
      </c>
      <c r="P40" s="32" t="str">
        <f>IF(ISNUMBER(N40),M40," ")</f>
        <v> </v>
      </c>
      <c r="Q40" s="32" t="str">
        <f>IF(ISNUMBER(O40),0.5," ")</f>
        <v> </v>
      </c>
      <c r="R40" t="str">
        <f>IF(ISNUMBER(O40),-0.5," ")</f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>INDEX(distribution,INDEX(subsetindex,ROW(40:40)))</f>
        <v>#NUM!</v>
      </c>
      <c r="N41" s="32" t="e">
        <f>INDEX(different,INDEX(subsetindex,ROW(40:40)))</f>
        <v>#NUM!</v>
      </c>
      <c r="O41" s="32" t="str">
        <f>IF(ISNUMBER(N41),N41," ")</f>
        <v> </v>
      </c>
      <c r="P41" s="32" t="str">
        <f>IF(ISNUMBER(N41),M41," ")</f>
        <v> </v>
      </c>
      <c r="Q41" s="32" t="str">
        <f>IF(ISNUMBER(O41),0.5," ")</f>
        <v> </v>
      </c>
      <c r="R41" t="str">
        <f>IF(ISNUMBER(O41),-0.5," ")</f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>INDEX(distribution,INDEX(subsetindex,ROW(41:41)))</f>
        <v>#NUM!</v>
      </c>
      <c r="N42" s="32" t="e">
        <f>INDEX(different,INDEX(subsetindex,ROW(41:41)))</f>
        <v>#NUM!</v>
      </c>
      <c r="O42" s="32" t="str">
        <f>IF(ISNUMBER(N42),N42," ")</f>
        <v> </v>
      </c>
      <c r="P42" s="32" t="str">
        <f>IF(ISNUMBER(N42),M42," ")</f>
        <v> </v>
      </c>
      <c r="Q42" s="32" t="str">
        <f>IF(ISNUMBER(O42),0.5," ")</f>
        <v> </v>
      </c>
      <c r="R42" t="str">
        <f>IF(ISNUMBER(O42),-0.5," ")</f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>INDEX(distribution,INDEX(subsetindex,ROW(#REF!)))</f>
        <v>#REF!</v>
      </c>
      <c r="N43" s="32" t="e">
        <f>INDEX(different,INDEX(subsetindex,ROW(#REF!)))</f>
        <v>#REF!</v>
      </c>
      <c r="O43" s="32" t="str">
        <f t="shared" si="3"/>
        <v> </v>
      </c>
      <c r="P43" s="32" t="str">
        <f t="shared" si="4"/>
        <v> </v>
      </c>
      <c r="Q43" s="32" t="str">
        <f t="shared" si="6"/>
        <v> </v>
      </c>
      <c r="R43" t="str">
        <f t="shared" si="5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>INDEX(distribution,INDEX(subsetindex,ROW(43:43)))</f>
        <v>#NUM!</v>
      </c>
      <c r="N44" s="32" t="e">
        <f>INDEX(different,INDEX(subsetindex,ROW(43:43)))</f>
        <v>#NUM!</v>
      </c>
      <c r="O44" s="32" t="str">
        <f t="shared" si="3"/>
        <v> </v>
      </c>
      <c r="P44" s="32" t="str">
        <f t="shared" si="4"/>
        <v> </v>
      </c>
      <c r="Q44" s="32" t="str">
        <f t="shared" si="6"/>
        <v> </v>
      </c>
      <c r="R44" t="str">
        <f t="shared" si="5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>INDEX(distribution,INDEX(subsetindex,ROW(#REF!)))</f>
        <v>#REF!</v>
      </c>
      <c r="N45" s="32" t="e">
        <f>INDEX(different,INDEX(subsetindex,ROW(#REF!)))</f>
        <v>#REF!</v>
      </c>
      <c r="O45" s="32" t="str">
        <f t="shared" si="3"/>
        <v> </v>
      </c>
      <c r="P45" s="32" t="str">
        <f t="shared" si="4"/>
        <v> </v>
      </c>
      <c r="Q45" s="32" t="str">
        <f t="shared" si="6"/>
        <v> </v>
      </c>
      <c r="R45" t="str">
        <f t="shared" si="5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>INDEX(distribution,INDEX(subsetindex,ROW(44:44)))</f>
        <v>#NUM!</v>
      </c>
      <c r="N46" s="32" t="e">
        <f>INDEX(different,INDEX(subsetindex,ROW(44:44)))</f>
        <v>#NUM!</v>
      </c>
      <c r="O46" s="32" t="str">
        <f aca="true" t="shared" si="13" ref="O46:O51">IF(ISNUMBER(N46),N46," ")</f>
        <v> </v>
      </c>
      <c r="P46" s="32" t="str">
        <f aca="true" t="shared" si="14" ref="P46:P51">IF(ISNUMBER(N46),M46," ")</f>
        <v> </v>
      </c>
      <c r="Q46" s="32" t="str">
        <f aca="true" t="shared" si="15" ref="Q46:Q51">IF(ISNUMBER(O46),0.5," ")</f>
        <v> </v>
      </c>
      <c r="R46" t="str">
        <f aca="true" t="shared" si="16" ref="R46:R51">IF(ISNUMBER(O46),-0.5," ")</f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>INDEX(distribution,INDEX(subsetindex,ROW(46:46)))</f>
        <v>#NUM!</v>
      </c>
      <c r="N47" s="32" t="e">
        <f>INDEX(different,INDEX(subsetindex,ROW(46:46)))</f>
        <v>#NUM!</v>
      </c>
      <c r="O47" s="32" t="str">
        <f t="shared" si="13"/>
        <v> </v>
      </c>
      <c r="P47" s="32" t="str">
        <f t="shared" si="14"/>
        <v> </v>
      </c>
      <c r="Q47" s="32" t="str">
        <f t="shared" si="15"/>
        <v> </v>
      </c>
      <c r="R47" t="str">
        <f t="shared" si="16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>INDEX(distribution,INDEX(subsetindex,ROW(#REF!)))</f>
        <v>#REF!</v>
      </c>
      <c r="N48" s="32" t="e">
        <f>INDEX(different,INDEX(subsetindex,ROW(#REF!)))</f>
        <v>#REF!</v>
      </c>
      <c r="O48" s="32" t="str">
        <f t="shared" si="13"/>
        <v> </v>
      </c>
      <c r="P48" s="32" t="str">
        <f t="shared" si="14"/>
        <v> </v>
      </c>
      <c r="Q48" s="32" t="str">
        <f t="shared" si="15"/>
        <v> </v>
      </c>
      <c r="R48" t="str">
        <f t="shared" si="16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>INDEX(distribution,INDEX(subsetindex,ROW(43:43)))</f>
        <v>#NUM!</v>
      </c>
      <c r="N49" s="32" t="e">
        <f>INDEX(different,INDEX(subsetindex,ROW(43:43)))</f>
        <v>#NUM!</v>
      </c>
      <c r="O49" s="32" t="str">
        <f t="shared" si="13"/>
        <v> </v>
      </c>
      <c r="P49" s="32" t="str">
        <f t="shared" si="14"/>
        <v> </v>
      </c>
      <c r="Q49" s="32" t="str">
        <f t="shared" si="15"/>
        <v> </v>
      </c>
      <c r="R49" t="str">
        <f t="shared" si="16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>INDEX(distribution,INDEX(subsetindex,ROW(49:49)))</f>
        <v>#NUM!</v>
      </c>
      <c r="N50" s="32" t="e">
        <f>INDEX(different,INDEX(subsetindex,ROW(49:49)))</f>
        <v>#NUM!</v>
      </c>
      <c r="O50" s="32" t="str">
        <f t="shared" si="13"/>
        <v> </v>
      </c>
      <c r="P50" s="32" t="str">
        <f t="shared" si="14"/>
        <v> </v>
      </c>
      <c r="Q50" s="32" t="str">
        <f t="shared" si="15"/>
        <v> </v>
      </c>
      <c r="R50" t="str">
        <f t="shared" si="16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>INDEX(distribution,INDEX(subsetindex,ROW(#REF!)))</f>
        <v>#REF!</v>
      </c>
      <c r="N51" s="32" t="e">
        <f>INDEX(different,INDEX(subsetindex,ROW(#REF!)))</f>
        <v>#REF!</v>
      </c>
      <c r="O51" s="32" t="str">
        <f t="shared" si="13"/>
        <v> </v>
      </c>
      <c r="P51" s="32" t="str">
        <f t="shared" si="14"/>
        <v> </v>
      </c>
      <c r="Q51" s="32" t="str">
        <f t="shared" si="15"/>
        <v> </v>
      </c>
      <c r="R51" t="str">
        <f t="shared" si="16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>INDEX(distribution,INDEX(subsetindex,ROW(45:45)))</f>
        <v>#NUM!</v>
      </c>
      <c r="N52" s="32" t="e">
        <f>INDEX(different,INDEX(subsetindex,ROW(45:45)))</f>
        <v>#NUM!</v>
      </c>
      <c r="O52" s="32" t="str">
        <f t="shared" si="3"/>
        <v> </v>
      </c>
      <c r="P52" s="32" t="str">
        <f t="shared" si="4"/>
        <v> </v>
      </c>
      <c r="Q52" s="32" t="str">
        <f t="shared" si="6"/>
        <v> </v>
      </c>
      <c r="R52" t="str">
        <f t="shared" si="5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>INDEX(distribution,INDEX(subsetindex,ROW(52:52)))</f>
        <v>#NUM!</v>
      </c>
      <c r="N53" s="32" t="e">
        <f>INDEX(different,INDEX(subsetindex,ROW(52:52)))</f>
        <v>#NUM!</v>
      </c>
      <c r="O53" s="32" t="str">
        <f t="shared" si="3"/>
        <v> </v>
      </c>
      <c r="P53" s="32" t="str">
        <f t="shared" si="4"/>
        <v> </v>
      </c>
      <c r="Q53" s="32" t="str">
        <f t="shared" si="6"/>
        <v> </v>
      </c>
      <c r="R53" t="str">
        <f t="shared" si="5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>INDEX(distribution,INDEX(subsetindex,ROW(53:53)))</f>
        <v>#NUM!</v>
      </c>
      <c r="N54" s="32" t="e">
        <f>INDEX(different,INDEX(subsetindex,ROW(53:53)))</f>
        <v>#NUM!</v>
      </c>
      <c r="O54" s="32" t="str">
        <f t="shared" si="3"/>
        <v> </v>
      </c>
      <c r="P54" s="32" t="str">
        <f t="shared" si="4"/>
        <v> </v>
      </c>
      <c r="Q54" s="32" t="str">
        <f t="shared" si="6"/>
        <v> </v>
      </c>
      <c r="R54" t="str">
        <f t="shared" si="5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>INDEX(distribution,INDEX(subsetindex,ROW(52:52)))</f>
        <v>#NUM!</v>
      </c>
      <c r="N55" s="32" t="e">
        <f>INDEX(different,INDEX(subsetindex,ROW(52:52)))</f>
        <v>#NUM!</v>
      </c>
      <c r="O55" s="32" t="str">
        <f>IF(ISNUMBER(N55),N55," ")</f>
        <v> </v>
      </c>
      <c r="P55" s="32" t="str">
        <f>IF(ISNUMBER(N55),M55," ")</f>
        <v> </v>
      </c>
      <c r="Q55" s="32" t="str">
        <f>IF(ISNUMBER(O55),0.5," ")</f>
        <v> </v>
      </c>
      <c r="R55" t="str">
        <f>IF(ISNUMBER(O55),-0.5," ")</f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>INDEX(distribution,INDEX(subsetindex,ROW(#REF!)))</f>
        <v>#REF!</v>
      </c>
      <c r="N56" s="32" t="e">
        <f>INDEX(different,INDEX(subsetindex,ROW(#REF!)))</f>
        <v>#REF!</v>
      </c>
      <c r="O56" s="32" t="str">
        <f>IF(ISNUMBER(N56),N56," ")</f>
        <v> </v>
      </c>
      <c r="P56" s="32" t="str">
        <f>IF(ISNUMBER(N56),M56," ")</f>
        <v> </v>
      </c>
      <c r="Q56" s="32" t="str">
        <f>IF(ISNUMBER(O56),0.5," ")</f>
        <v> </v>
      </c>
      <c r="R56" t="str">
        <f>IF(ISNUMBER(O56),-0.5," ")</f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>INDEX(distribution,INDEX(subsetindex,ROW(54:54)))</f>
        <v>#NUM!</v>
      </c>
      <c r="N57" s="32" t="e">
        <f>INDEX(different,INDEX(subsetindex,ROW(54:54)))</f>
        <v>#NUM!</v>
      </c>
      <c r="O57" s="32" t="str">
        <f t="shared" si="3"/>
        <v> </v>
      </c>
      <c r="P57" s="32" t="str">
        <f t="shared" si="4"/>
        <v> </v>
      </c>
      <c r="Q57" s="32" t="str">
        <f t="shared" si="6"/>
        <v> </v>
      </c>
      <c r="R57" t="str">
        <f t="shared" si="5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>INDEX(distribution,INDEX(subsetindex,ROW(52:52)))</f>
        <v>#NUM!</v>
      </c>
      <c r="N58" s="32" t="e">
        <f>INDEX(different,INDEX(subsetindex,ROW(52:52)))</f>
        <v>#NUM!</v>
      </c>
      <c r="O58" s="32" t="str">
        <f>IF(ISNUMBER(N58),N58," ")</f>
        <v> </v>
      </c>
      <c r="P58" s="32" t="str">
        <f>IF(ISNUMBER(N58),M58," ")</f>
        <v> </v>
      </c>
      <c r="Q58" s="32" t="str">
        <f>IF(ISNUMBER(O58),0.5," ")</f>
        <v> </v>
      </c>
      <c r="R58" t="str">
        <f>IF(ISNUMBER(O58),-0.5," ")</f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>INDEX(distribution,INDEX(subsetindex,ROW(58:58)))</f>
        <v>#NUM!</v>
      </c>
      <c r="N59" s="32" t="e">
        <f>INDEX(different,INDEX(subsetindex,ROW(58:58)))</f>
        <v>#NUM!</v>
      </c>
      <c r="O59" s="32" t="str">
        <f>IF(ISNUMBER(N59),N59," ")</f>
        <v> </v>
      </c>
      <c r="P59" s="32" t="str">
        <f>IF(ISNUMBER(N59),M59," ")</f>
        <v> </v>
      </c>
      <c r="Q59" s="32" t="str">
        <f>IF(ISNUMBER(O59),0.5," ")</f>
        <v> </v>
      </c>
      <c r="R59" t="str">
        <f>IF(ISNUMBER(O59),-0.5," ")</f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>INDEX(distribution,INDEX(subsetindex,ROW(59:59)))</f>
        <v>#NUM!</v>
      </c>
      <c r="N60" s="32" t="e">
        <f>INDEX(different,INDEX(subsetindex,ROW(59:59)))</f>
        <v>#NUM!</v>
      </c>
      <c r="O60" s="32" t="str">
        <f>IF(ISNUMBER(N60),N60," ")</f>
        <v> </v>
      </c>
      <c r="P60" s="32" t="str">
        <f>IF(ISNUMBER(N60),M60," ")</f>
        <v> </v>
      </c>
      <c r="Q60" s="32" t="str">
        <f>IF(ISNUMBER(O60),0.5," ")</f>
        <v> </v>
      </c>
      <c r="R60" t="str">
        <f>IF(ISNUMBER(O60),-0.5," ")</f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>INDEX(distribution,INDEX(subsetindex,ROW(57:57)))</f>
        <v>#NUM!</v>
      </c>
      <c r="N61" s="32" t="e">
        <f>INDEX(different,INDEX(subsetindex,ROW(57:57)))</f>
        <v>#NUM!</v>
      </c>
      <c r="O61" s="32" t="str">
        <f t="shared" si="3"/>
        <v> </v>
      </c>
      <c r="P61" s="32" t="str">
        <f t="shared" si="4"/>
        <v> </v>
      </c>
      <c r="Q61" s="32" t="str">
        <f t="shared" si="6"/>
        <v> </v>
      </c>
      <c r="R61" t="str">
        <f t="shared" si="5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 aca="true" t="shared" si="17" ref="M62:M93">INDEX(distribution,INDEX(subsetindex,ROW($A61:$IV61)))</f>
        <v>#NUM!</v>
      </c>
      <c r="N62" s="32" t="e">
        <f aca="true" t="shared" si="18" ref="N62:N93">INDEX(different,INDEX(subsetindex,ROW($A61:$IV61)))</f>
        <v>#NUM!</v>
      </c>
      <c r="O62" s="32" t="str">
        <f t="shared" si="3"/>
        <v> </v>
      </c>
      <c r="P62" s="32" t="str">
        <f t="shared" si="4"/>
        <v> </v>
      </c>
      <c r="Q62" s="32" t="str">
        <f t="shared" si="6"/>
        <v> </v>
      </c>
      <c r="R62" t="str">
        <f t="shared" si="5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 t="shared" si="17"/>
        <v>#NUM!</v>
      </c>
      <c r="N63" s="32" t="e">
        <f t="shared" si="18"/>
        <v>#NUM!</v>
      </c>
      <c r="O63" s="32" t="str">
        <f t="shared" si="3"/>
        <v> </v>
      </c>
      <c r="P63" s="32" t="str">
        <f t="shared" si="4"/>
        <v> </v>
      </c>
      <c r="Q63" s="32" t="str">
        <f t="shared" si="6"/>
        <v> </v>
      </c>
      <c r="R63" t="str">
        <f t="shared" si="5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 t="shared" si="17"/>
        <v>#NUM!</v>
      </c>
      <c r="N64" s="32" t="e">
        <f t="shared" si="18"/>
        <v>#NUM!</v>
      </c>
      <c r="O64" s="32" t="str">
        <f t="shared" si="3"/>
        <v> </v>
      </c>
      <c r="P64" s="32" t="str">
        <f t="shared" si="4"/>
        <v> </v>
      </c>
      <c r="Q64" s="32" t="str">
        <f t="shared" si="6"/>
        <v> </v>
      </c>
      <c r="R64" t="str">
        <f t="shared" si="5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 t="shared" si="17"/>
        <v>#NUM!</v>
      </c>
      <c r="N65" s="32" t="e">
        <f t="shared" si="18"/>
        <v>#NUM!</v>
      </c>
      <c r="O65" s="32" t="str">
        <f t="shared" si="3"/>
        <v> </v>
      </c>
      <c r="P65" s="32" t="str">
        <f t="shared" si="4"/>
        <v> </v>
      </c>
      <c r="Q65" s="32" t="str">
        <f t="shared" si="6"/>
        <v> </v>
      </c>
      <c r="R65" t="str">
        <f t="shared" si="5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 t="shared" si="17"/>
        <v>#NUM!</v>
      </c>
      <c r="N66" s="32" t="e">
        <f t="shared" si="18"/>
        <v>#NUM!</v>
      </c>
      <c r="O66" s="32" t="str">
        <f t="shared" si="3"/>
        <v> </v>
      </c>
      <c r="P66" s="32" t="str">
        <f t="shared" si="4"/>
        <v> </v>
      </c>
      <c r="Q66" s="32" t="str">
        <f t="shared" si="6"/>
        <v> </v>
      </c>
      <c r="R66" t="str">
        <f t="shared" si="5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 t="shared" si="17"/>
        <v>#NUM!</v>
      </c>
      <c r="N67" s="32" t="e">
        <f t="shared" si="18"/>
        <v>#NUM!</v>
      </c>
      <c r="O67" s="32" t="str">
        <f t="shared" si="3"/>
        <v> </v>
      </c>
      <c r="P67" s="32" t="str">
        <f t="shared" si="4"/>
        <v> </v>
      </c>
      <c r="Q67" s="32" t="str">
        <f t="shared" si="6"/>
        <v> </v>
      </c>
      <c r="R67" t="str">
        <f t="shared" si="5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 t="shared" si="17"/>
        <v>#NUM!</v>
      </c>
      <c r="N68" s="32" t="e">
        <f t="shared" si="18"/>
        <v>#NUM!</v>
      </c>
      <c r="O68" s="32" t="str">
        <f t="shared" si="3"/>
        <v> </v>
      </c>
      <c r="P68" s="32" t="str">
        <f t="shared" si="4"/>
        <v> </v>
      </c>
      <c r="Q68" s="32" t="str">
        <f t="shared" si="6"/>
        <v> </v>
      </c>
      <c r="R68" t="str">
        <f t="shared" si="5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 t="shared" si="17"/>
        <v>#NUM!</v>
      </c>
      <c r="N69" s="32" t="e">
        <f t="shared" si="18"/>
        <v>#NUM!</v>
      </c>
      <c r="O69" s="32" t="str">
        <f t="shared" si="3"/>
        <v> </v>
      </c>
      <c r="P69" s="32" t="str">
        <f t="shared" si="4"/>
        <v> </v>
      </c>
      <c r="Q69" s="32" t="str">
        <f t="shared" si="6"/>
        <v> </v>
      </c>
      <c r="R69" t="str">
        <f t="shared" si="5"/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 t="shared" si="17"/>
        <v>#NUM!</v>
      </c>
      <c r="N70" s="32" t="e">
        <f t="shared" si="18"/>
        <v>#NUM!</v>
      </c>
      <c r="O70" s="32" t="str">
        <f t="shared" si="3"/>
        <v> </v>
      </c>
      <c r="P70" s="32" t="str">
        <f t="shared" si="4"/>
        <v> </v>
      </c>
      <c r="Q70" s="32" t="str">
        <f t="shared" si="6"/>
        <v> </v>
      </c>
      <c r="R70" t="str">
        <f t="shared" si="5"/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 t="shared" si="17"/>
        <v>#NUM!</v>
      </c>
      <c r="N71" s="32" t="e">
        <f t="shared" si="18"/>
        <v>#NUM!</v>
      </c>
      <c r="O71" s="32" t="str">
        <f t="shared" si="3"/>
        <v> </v>
      </c>
      <c r="P71" s="32" t="str">
        <f t="shared" si="4"/>
        <v> </v>
      </c>
      <c r="Q71" s="32" t="str">
        <f t="shared" si="6"/>
        <v> </v>
      </c>
      <c r="R71" t="str">
        <f t="shared" si="5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 t="shared" si="17"/>
        <v>#NUM!</v>
      </c>
      <c r="N72" s="32" t="e">
        <f t="shared" si="18"/>
        <v>#NUM!</v>
      </c>
      <c r="O72" s="32" t="str">
        <f t="shared" si="3"/>
        <v> </v>
      </c>
      <c r="P72" s="32" t="str">
        <f t="shared" si="4"/>
        <v> </v>
      </c>
      <c r="Q72" s="32" t="str">
        <f t="shared" si="6"/>
        <v> </v>
      </c>
      <c r="R72" t="str">
        <f t="shared" si="5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 t="shared" si="17"/>
        <v>#NUM!</v>
      </c>
      <c r="N73" s="32" t="e">
        <f t="shared" si="18"/>
        <v>#NUM!</v>
      </c>
      <c r="O73" s="32" t="str">
        <f t="shared" si="3"/>
        <v> </v>
      </c>
      <c r="P73" s="32" t="str">
        <f t="shared" si="4"/>
        <v> </v>
      </c>
      <c r="Q73" s="32" t="str">
        <f t="shared" si="6"/>
        <v> </v>
      </c>
      <c r="R73" t="str">
        <f t="shared" si="5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 t="shared" si="17"/>
        <v>#NUM!</v>
      </c>
      <c r="N74" s="32" t="e">
        <f t="shared" si="18"/>
        <v>#NUM!</v>
      </c>
      <c r="O74" s="32" t="str">
        <f t="shared" si="3"/>
        <v> </v>
      </c>
      <c r="P74" s="32" t="str">
        <f t="shared" si="4"/>
        <v> </v>
      </c>
      <c r="Q74" s="32" t="str">
        <f t="shared" si="6"/>
        <v> </v>
      </c>
      <c r="R74" t="str">
        <f t="shared" si="5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 t="shared" si="17"/>
        <v>#NUM!</v>
      </c>
      <c r="N75" s="32" t="e">
        <f t="shared" si="18"/>
        <v>#NUM!</v>
      </c>
      <c r="O75" s="32" t="str">
        <f t="shared" si="3"/>
        <v> </v>
      </c>
      <c r="P75" s="32" t="str">
        <f t="shared" si="4"/>
        <v> </v>
      </c>
      <c r="Q75" s="32" t="str">
        <f t="shared" si="6"/>
        <v> </v>
      </c>
      <c r="R75" t="str">
        <f t="shared" si="5"/>
        <v> </v>
      </c>
    </row>
    <row r="76" spans="12:18" ht="12.75">
      <c r="L76" s="34">
        <f>SMALL(IF(ISNUMBER(different),ROW(different)-ROW(INDEX(different,1))+1),ROW($B$1:INDEX($B:$B,COUNTIF(different,1))))</f>
        <v>0</v>
      </c>
      <c r="M76" s="32" t="e">
        <f t="shared" si="17"/>
        <v>#NUM!</v>
      </c>
      <c r="N76" s="32" t="e">
        <f t="shared" si="18"/>
        <v>#NUM!</v>
      </c>
      <c r="O76" s="32" t="str">
        <f t="shared" si="3"/>
        <v> </v>
      </c>
      <c r="P76" s="32" t="str">
        <f t="shared" si="4"/>
        <v> </v>
      </c>
      <c r="Q76" s="32" t="str">
        <f t="shared" si="6"/>
        <v> </v>
      </c>
      <c r="R76" t="str">
        <f t="shared" si="5"/>
        <v> </v>
      </c>
    </row>
    <row r="77" spans="12:18" ht="12.75">
      <c r="L77" s="34">
        <f>SMALL(IF(ISNUMBER(different),ROW(different)-ROW(INDEX(different,1))+1),ROW($B$1:INDEX($B:$B,COUNTIF(different,1))))</f>
        <v>0</v>
      </c>
      <c r="M77" s="32" t="e">
        <f t="shared" si="17"/>
        <v>#NUM!</v>
      </c>
      <c r="N77" s="32" t="e">
        <f t="shared" si="18"/>
        <v>#NUM!</v>
      </c>
      <c r="O77" s="32" t="str">
        <f t="shared" si="3"/>
        <v> </v>
      </c>
      <c r="P77" s="32" t="str">
        <f t="shared" si="4"/>
        <v> </v>
      </c>
      <c r="Q77" s="32" t="str">
        <f t="shared" si="6"/>
        <v> </v>
      </c>
      <c r="R77" t="str">
        <f t="shared" si="5"/>
        <v> </v>
      </c>
    </row>
    <row r="78" spans="12:18" ht="12.75">
      <c r="L78" s="34">
        <f>SMALL(IF(ISNUMBER(different),ROW(different)-ROW(INDEX(different,1))+1),ROW($B$1:INDEX($B:$B,COUNTIF(different,1))))</f>
        <v>0</v>
      </c>
      <c r="M78" s="32" t="e">
        <f t="shared" si="17"/>
        <v>#NUM!</v>
      </c>
      <c r="N78" s="32" t="e">
        <f t="shared" si="18"/>
        <v>#NUM!</v>
      </c>
      <c r="O78" s="32" t="str">
        <f t="shared" si="3"/>
        <v> </v>
      </c>
      <c r="P78" s="32" t="str">
        <f t="shared" si="4"/>
        <v> </v>
      </c>
      <c r="Q78" s="32" t="str">
        <f t="shared" si="6"/>
        <v> </v>
      </c>
      <c r="R78" t="str">
        <f t="shared" si="5"/>
        <v> </v>
      </c>
    </row>
    <row r="79" spans="12:18" ht="12.75">
      <c r="L79" s="34">
        <f>SMALL(IF(ISNUMBER(different),ROW(different)-ROW(INDEX(different,1))+1),ROW($B$1:INDEX($B:$B,COUNTIF(different,1))))</f>
        <v>0</v>
      </c>
      <c r="M79" s="32" t="e">
        <f t="shared" si="17"/>
        <v>#NUM!</v>
      </c>
      <c r="N79" s="32" t="e">
        <f t="shared" si="18"/>
        <v>#NUM!</v>
      </c>
      <c r="O79" s="32" t="str">
        <f t="shared" si="3"/>
        <v> </v>
      </c>
      <c r="P79" s="32" t="str">
        <f t="shared" si="4"/>
        <v> </v>
      </c>
      <c r="Q79" s="32" t="str">
        <f t="shared" si="6"/>
        <v> </v>
      </c>
      <c r="R79" t="str">
        <f t="shared" si="5"/>
        <v> </v>
      </c>
    </row>
    <row r="80" spans="12:18" ht="12.75">
      <c r="L80" s="34">
        <f>SMALL(IF(ISNUMBER(different),ROW(different)-ROW(INDEX(different,1))+1),ROW($B$1:INDEX($B:$B,COUNTIF(different,1))))</f>
        <v>0</v>
      </c>
      <c r="M80" s="32" t="e">
        <f t="shared" si="17"/>
        <v>#NUM!</v>
      </c>
      <c r="N80" s="32" t="e">
        <f t="shared" si="18"/>
        <v>#NUM!</v>
      </c>
      <c r="O80" s="32" t="str">
        <f t="shared" si="3"/>
        <v> </v>
      </c>
      <c r="P80" s="32" t="str">
        <f t="shared" si="4"/>
        <v> </v>
      </c>
      <c r="Q80" s="32" t="str">
        <f t="shared" si="6"/>
        <v> </v>
      </c>
      <c r="R80" t="str">
        <f t="shared" si="5"/>
        <v> </v>
      </c>
    </row>
    <row r="81" spans="12:18" ht="12.75">
      <c r="L81" s="34">
        <f>SMALL(IF(ISNUMBER(different),ROW(different)-ROW(INDEX(different,1))+1),ROW($B$1:INDEX($B:$B,COUNTIF(different,1))))</f>
        <v>0</v>
      </c>
      <c r="M81" s="32" t="e">
        <f t="shared" si="17"/>
        <v>#NUM!</v>
      </c>
      <c r="N81" s="32" t="e">
        <f t="shared" si="18"/>
        <v>#NUM!</v>
      </c>
      <c r="O81" s="32" t="str">
        <f t="shared" si="3"/>
        <v> </v>
      </c>
      <c r="P81" s="32" t="str">
        <f t="shared" si="4"/>
        <v> </v>
      </c>
      <c r="Q81" s="32" t="str">
        <f t="shared" si="6"/>
        <v> </v>
      </c>
      <c r="R81" t="str">
        <f t="shared" si="5"/>
        <v> </v>
      </c>
    </row>
    <row r="82" spans="12:18" ht="12.75">
      <c r="L82" s="34">
        <f>SMALL(IF(ISNUMBER(different),ROW(different)-ROW(INDEX(different,1))+1),ROW($B$1:INDEX($B:$B,COUNTIF(different,1))))</f>
        <v>0</v>
      </c>
      <c r="M82" s="32" t="e">
        <f t="shared" si="17"/>
        <v>#NUM!</v>
      </c>
      <c r="N82" s="32" t="e">
        <f t="shared" si="18"/>
        <v>#NUM!</v>
      </c>
      <c r="O82" s="32" t="str">
        <f t="shared" si="3"/>
        <v> </v>
      </c>
      <c r="P82" s="32" t="str">
        <f t="shared" si="4"/>
        <v> </v>
      </c>
      <c r="Q82" s="32" t="str">
        <f t="shared" si="6"/>
        <v> </v>
      </c>
      <c r="R82" t="str">
        <f t="shared" si="5"/>
        <v> </v>
      </c>
    </row>
    <row r="83" spans="12:18" ht="12.75">
      <c r="L83" s="34">
        <f>SMALL(IF(ISNUMBER(different),ROW(different)-ROW(INDEX(different,1))+1),ROW($B$1:INDEX($B:$B,COUNTIF(different,1))))</f>
        <v>0</v>
      </c>
      <c r="M83" s="32" t="e">
        <f t="shared" si="17"/>
        <v>#NUM!</v>
      </c>
      <c r="N83" s="32" t="e">
        <f t="shared" si="18"/>
        <v>#NUM!</v>
      </c>
      <c r="O83" s="32" t="str">
        <f t="shared" si="3"/>
        <v> </v>
      </c>
      <c r="P83" s="32" t="str">
        <f t="shared" si="4"/>
        <v> </v>
      </c>
      <c r="Q83" s="32" t="str">
        <f t="shared" si="6"/>
        <v> </v>
      </c>
      <c r="R83" t="str">
        <f t="shared" si="5"/>
        <v> </v>
      </c>
    </row>
    <row r="84" spans="12:18" ht="12.75">
      <c r="L84" s="34">
        <f>SMALL(IF(ISNUMBER(different),ROW(different)-ROW(INDEX(different,1))+1),ROW($B$1:INDEX($B:$B,COUNTIF(different,1))))</f>
        <v>0</v>
      </c>
      <c r="M84" s="32" t="e">
        <f t="shared" si="17"/>
        <v>#NUM!</v>
      </c>
      <c r="N84" s="32" t="e">
        <f t="shared" si="18"/>
        <v>#NUM!</v>
      </c>
      <c r="O84" s="32" t="str">
        <f t="shared" si="3"/>
        <v> </v>
      </c>
      <c r="P84" s="32" t="str">
        <f t="shared" si="4"/>
        <v> </v>
      </c>
      <c r="Q84" s="32" t="str">
        <f t="shared" si="6"/>
        <v> </v>
      </c>
      <c r="R84" t="str">
        <f t="shared" si="5"/>
        <v> </v>
      </c>
    </row>
    <row r="85" spans="12:18" ht="12.75">
      <c r="L85" s="34">
        <f>SMALL(IF(ISNUMBER(different),ROW(different)-ROW(INDEX(different,1))+1),ROW($B$1:INDEX($B:$B,COUNTIF(different,1))))</f>
        <v>0</v>
      </c>
      <c r="M85" s="32" t="e">
        <f t="shared" si="17"/>
        <v>#NUM!</v>
      </c>
      <c r="N85" s="32" t="e">
        <f t="shared" si="18"/>
        <v>#NUM!</v>
      </c>
      <c r="O85" s="32" t="str">
        <f t="shared" si="3"/>
        <v> </v>
      </c>
      <c r="P85" s="32" t="str">
        <f t="shared" si="4"/>
        <v> </v>
      </c>
      <c r="Q85" s="32" t="str">
        <f t="shared" si="6"/>
        <v> </v>
      </c>
      <c r="R85" t="str">
        <f t="shared" si="5"/>
        <v> </v>
      </c>
    </row>
    <row r="86" spans="12:18" ht="12.75">
      <c r="L86" s="34">
        <f>SMALL(IF(ISNUMBER(different),ROW(different)-ROW(INDEX(different,1))+1),ROW($B$1:INDEX($B:$B,COUNTIF(different,1))))</f>
        <v>0</v>
      </c>
      <c r="M86" s="32" t="e">
        <f t="shared" si="17"/>
        <v>#NUM!</v>
      </c>
      <c r="N86" s="32" t="e">
        <f t="shared" si="18"/>
        <v>#NUM!</v>
      </c>
      <c r="O86" s="32" t="str">
        <f t="shared" si="3"/>
        <v> </v>
      </c>
      <c r="P86" s="32" t="str">
        <f t="shared" si="4"/>
        <v> </v>
      </c>
      <c r="Q86" s="32" t="str">
        <f t="shared" si="6"/>
        <v> </v>
      </c>
      <c r="R86" t="str">
        <f t="shared" si="5"/>
        <v> </v>
      </c>
    </row>
    <row r="87" spans="12:18" ht="12.75">
      <c r="L87" s="34">
        <f>SMALL(IF(ISNUMBER(different),ROW(different)-ROW(INDEX(different,1))+1),ROW($B$1:INDEX($B:$B,COUNTIF(different,1))))</f>
        <v>0</v>
      </c>
      <c r="M87" s="32" t="e">
        <f t="shared" si="17"/>
        <v>#NUM!</v>
      </c>
      <c r="N87" s="32" t="e">
        <f t="shared" si="18"/>
        <v>#NUM!</v>
      </c>
      <c r="O87" s="32" t="str">
        <f t="shared" si="3"/>
        <v> </v>
      </c>
      <c r="P87" s="32" t="str">
        <f t="shared" si="4"/>
        <v> </v>
      </c>
      <c r="Q87" s="32" t="str">
        <f t="shared" si="6"/>
        <v> </v>
      </c>
      <c r="R87" t="str">
        <f t="shared" si="5"/>
        <v> </v>
      </c>
    </row>
    <row r="88" spans="12:18" ht="12.75">
      <c r="L88" s="34">
        <f>SMALL(IF(ISNUMBER(different),ROW(different)-ROW(INDEX(different,1))+1),ROW($B$1:INDEX($B:$B,COUNTIF(different,1))))</f>
        <v>0</v>
      </c>
      <c r="M88" s="32" t="e">
        <f t="shared" si="17"/>
        <v>#NUM!</v>
      </c>
      <c r="N88" s="32" t="e">
        <f t="shared" si="18"/>
        <v>#NUM!</v>
      </c>
      <c r="O88" s="32" t="str">
        <f t="shared" si="3"/>
        <v> </v>
      </c>
      <c r="P88" s="32" t="str">
        <f t="shared" si="4"/>
        <v> </v>
      </c>
      <c r="Q88" s="32" t="str">
        <f t="shared" si="6"/>
        <v> </v>
      </c>
      <c r="R88" t="str">
        <f t="shared" si="5"/>
        <v> </v>
      </c>
    </row>
    <row r="89" spans="12:18" ht="12.75">
      <c r="L89" s="34">
        <f>SMALL(IF(ISNUMBER(different),ROW(different)-ROW(INDEX(different,1))+1),ROW($B$1:INDEX($B:$B,COUNTIF(different,1))))</f>
        <v>0</v>
      </c>
      <c r="M89" s="32" t="e">
        <f t="shared" si="17"/>
        <v>#NUM!</v>
      </c>
      <c r="N89" s="32" t="e">
        <f t="shared" si="18"/>
        <v>#NUM!</v>
      </c>
      <c r="O89" s="32" t="str">
        <f t="shared" si="3"/>
        <v> </v>
      </c>
      <c r="P89" s="32" t="str">
        <f t="shared" si="4"/>
        <v> </v>
      </c>
      <c r="Q89" s="32" t="str">
        <f t="shared" si="6"/>
        <v> </v>
      </c>
      <c r="R89" t="str">
        <f t="shared" si="5"/>
        <v> </v>
      </c>
    </row>
    <row r="90" spans="12:18" ht="12.75">
      <c r="L90" s="34">
        <f>SMALL(IF(ISNUMBER(different),ROW(different)-ROW(INDEX(different,1))+1),ROW($B$1:INDEX($B:$B,COUNTIF(different,1))))</f>
        <v>0</v>
      </c>
      <c r="M90" s="32" t="e">
        <f t="shared" si="17"/>
        <v>#NUM!</v>
      </c>
      <c r="N90" s="32" t="e">
        <f t="shared" si="18"/>
        <v>#NUM!</v>
      </c>
      <c r="O90" s="32" t="str">
        <f t="shared" si="3"/>
        <v> </v>
      </c>
      <c r="P90" s="32" t="str">
        <f t="shared" si="4"/>
        <v> </v>
      </c>
      <c r="Q90" s="32" t="str">
        <f t="shared" si="6"/>
        <v> </v>
      </c>
      <c r="R90" t="str">
        <f t="shared" si="5"/>
        <v> </v>
      </c>
    </row>
    <row r="91" spans="12:18" ht="12.75">
      <c r="L91" s="34">
        <f>SMALL(IF(ISNUMBER(different),ROW(different)-ROW(INDEX(different,1))+1),ROW($B$1:INDEX($B:$B,COUNTIF(different,1))))</f>
        <v>0</v>
      </c>
      <c r="M91" s="32" t="e">
        <f t="shared" si="17"/>
        <v>#NUM!</v>
      </c>
      <c r="N91" s="32" t="e">
        <f t="shared" si="18"/>
        <v>#NUM!</v>
      </c>
      <c r="O91" s="32" t="str">
        <f t="shared" si="3"/>
        <v> </v>
      </c>
      <c r="P91" s="32" t="str">
        <f t="shared" si="4"/>
        <v> </v>
      </c>
      <c r="Q91" s="32" t="str">
        <f t="shared" si="6"/>
        <v> </v>
      </c>
      <c r="R91" t="str">
        <f t="shared" si="5"/>
        <v> </v>
      </c>
    </row>
    <row r="92" spans="12:18" ht="12.75">
      <c r="L92" s="34">
        <f>SMALL(IF(ISNUMBER(different),ROW(different)-ROW(INDEX(different,1))+1),ROW($B$1:INDEX($B:$B,COUNTIF(different,1))))</f>
        <v>0</v>
      </c>
      <c r="M92" s="32" t="e">
        <f t="shared" si="17"/>
        <v>#NUM!</v>
      </c>
      <c r="N92" s="32" t="e">
        <f t="shared" si="18"/>
        <v>#NUM!</v>
      </c>
      <c r="O92" s="32" t="str">
        <f t="shared" si="3"/>
        <v> </v>
      </c>
      <c r="P92" s="32" t="str">
        <f t="shared" si="4"/>
        <v> </v>
      </c>
      <c r="Q92" s="32" t="str">
        <f t="shared" si="6"/>
        <v> </v>
      </c>
      <c r="R92" t="str">
        <f t="shared" si="5"/>
        <v> </v>
      </c>
    </row>
    <row r="93" spans="12:18" ht="12.75">
      <c r="L93" s="34">
        <f>SMALL(IF(ISNUMBER(different),ROW(different)-ROW(INDEX(different,1))+1),ROW($B$1:INDEX($B:$B,COUNTIF(different,1))))</f>
        <v>0</v>
      </c>
      <c r="M93" s="32" t="e">
        <f t="shared" si="17"/>
        <v>#NUM!</v>
      </c>
      <c r="N93" s="32" t="e">
        <f t="shared" si="18"/>
        <v>#NUM!</v>
      </c>
      <c r="O93" s="32" t="str">
        <f aca="true" t="shared" si="19" ref="O93:O149">IF(ISNUMBER(N93),N93," ")</f>
        <v> </v>
      </c>
      <c r="P93" s="32" t="str">
        <f aca="true" t="shared" si="20" ref="P93:P149">IF(ISNUMBER(N93),M93," ")</f>
        <v> </v>
      </c>
      <c r="Q93" s="32" t="str">
        <f t="shared" si="6"/>
        <v> </v>
      </c>
      <c r="R93" t="str">
        <f aca="true" t="shared" si="21" ref="R93:R149">IF(ISNUMBER(O93),-0.5," ")</f>
        <v> </v>
      </c>
    </row>
    <row r="94" spans="12:18" ht="12.75">
      <c r="L94" s="34">
        <f>SMALL(IF(ISNUMBER(different),ROW(different)-ROW(INDEX(different,1))+1),ROW($B$1:INDEX($B:$B,COUNTIF(different,1))))</f>
        <v>0</v>
      </c>
      <c r="M94" s="32" t="e">
        <f aca="true" t="shared" si="22" ref="M94:M123">INDEX(distribution,INDEX(subsetindex,ROW($A93:$IV93)))</f>
        <v>#NUM!</v>
      </c>
      <c r="N94" s="32" t="e">
        <f aca="true" t="shared" si="23" ref="N94:N123">INDEX(different,INDEX(subsetindex,ROW($A93:$IV93)))</f>
        <v>#NUM!</v>
      </c>
      <c r="O94" s="32" t="str">
        <f t="shared" si="19"/>
        <v> </v>
      </c>
      <c r="P94" s="32" t="str">
        <f t="shared" si="20"/>
        <v> </v>
      </c>
      <c r="Q94" s="32" t="str">
        <f aca="true" t="shared" si="24" ref="Q94:Q149">IF(ISNUMBER(O94),0.5," ")</f>
        <v> </v>
      </c>
      <c r="R94" t="str">
        <f t="shared" si="21"/>
        <v> </v>
      </c>
    </row>
    <row r="95" spans="12:18" ht="12.75">
      <c r="L95" s="34">
        <f>SMALL(IF(ISNUMBER(different),ROW(different)-ROW(INDEX(different,1))+1),ROW($B$1:INDEX($B:$B,COUNTIF(different,1))))</f>
        <v>0</v>
      </c>
      <c r="M95" s="32" t="e">
        <f t="shared" si="22"/>
        <v>#NUM!</v>
      </c>
      <c r="N95" s="32" t="e">
        <f t="shared" si="23"/>
        <v>#NUM!</v>
      </c>
      <c r="O95" s="32" t="str">
        <f t="shared" si="19"/>
        <v> </v>
      </c>
      <c r="P95" s="32" t="str">
        <f t="shared" si="20"/>
        <v> </v>
      </c>
      <c r="Q95" s="32" t="str">
        <f t="shared" si="24"/>
        <v> </v>
      </c>
      <c r="R95" t="str">
        <f t="shared" si="21"/>
        <v> </v>
      </c>
    </row>
    <row r="96" spans="12:18" ht="12.75">
      <c r="L96" s="34">
        <f>SMALL(IF(ISNUMBER(different),ROW(different)-ROW(INDEX(different,1))+1),ROW($B$1:INDEX($B:$B,COUNTIF(different,1))))</f>
        <v>0</v>
      </c>
      <c r="M96" s="32" t="e">
        <f t="shared" si="22"/>
        <v>#NUM!</v>
      </c>
      <c r="N96" s="32" t="e">
        <f t="shared" si="23"/>
        <v>#NUM!</v>
      </c>
      <c r="O96" s="32" t="str">
        <f t="shared" si="19"/>
        <v> </v>
      </c>
      <c r="P96" s="32" t="str">
        <f t="shared" si="20"/>
        <v> </v>
      </c>
      <c r="Q96" s="32" t="str">
        <f t="shared" si="24"/>
        <v> </v>
      </c>
      <c r="R96" t="str">
        <f t="shared" si="21"/>
        <v> </v>
      </c>
    </row>
    <row r="97" spans="12:18" ht="12.75">
      <c r="L97" s="34">
        <f>SMALL(IF(ISNUMBER(different),ROW(different)-ROW(INDEX(different,1))+1),ROW($B$1:INDEX($B:$B,COUNTIF(different,1))))</f>
        <v>0</v>
      </c>
      <c r="M97" s="32" t="e">
        <f t="shared" si="22"/>
        <v>#NUM!</v>
      </c>
      <c r="N97" s="32" t="e">
        <f t="shared" si="23"/>
        <v>#NUM!</v>
      </c>
      <c r="O97" s="32" t="str">
        <f t="shared" si="19"/>
        <v> </v>
      </c>
      <c r="P97" s="32" t="str">
        <f t="shared" si="20"/>
        <v> </v>
      </c>
      <c r="Q97" s="32" t="str">
        <f t="shared" si="24"/>
        <v> </v>
      </c>
      <c r="R97" t="str">
        <f t="shared" si="21"/>
        <v> </v>
      </c>
    </row>
    <row r="98" spans="12:18" ht="12.75">
      <c r="L98" s="34">
        <f>SMALL(IF(ISNUMBER(different),ROW(different)-ROW(INDEX(different,1))+1),ROW($B$1:INDEX($B:$B,COUNTIF(different,1))))</f>
        <v>0</v>
      </c>
      <c r="M98" s="32" t="e">
        <f t="shared" si="22"/>
        <v>#NUM!</v>
      </c>
      <c r="N98" s="32" t="e">
        <f t="shared" si="23"/>
        <v>#NUM!</v>
      </c>
      <c r="O98" s="32" t="str">
        <f t="shared" si="19"/>
        <v> </v>
      </c>
      <c r="P98" s="32" t="str">
        <f t="shared" si="20"/>
        <v> </v>
      </c>
      <c r="Q98" s="32" t="str">
        <f t="shared" si="24"/>
        <v> </v>
      </c>
      <c r="R98" t="str">
        <f t="shared" si="21"/>
        <v> </v>
      </c>
    </row>
    <row r="99" spans="12:18" ht="12.75">
      <c r="L99" s="34">
        <f>SMALL(IF(ISNUMBER(different),ROW(different)-ROW(INDEX(different,1))+1),ROW($B$1:INDEX($B:$B,COUNTIF(different,1))))</f>
        <v>0</v>
      </c>
      <c r="M99" s="32" t="e">
        <f t="shared" si="22"/>
        <v>#NUM!</v>
      </c>
      <c r="N99" s="32" t="e">
        <f t="shared" si="23"/>
        <v>#NUM!</v>
      </c>
      <c r="O99" s="32" t="str">
        <f t="shared" si="19"/>
        <v> </v>
      </c>
      <c r="P99" s="32" t="str">
        <f t="shared" si="20"/>
        <v> </v>
      </c>
      <c r="Q99" s="32" t="str">
        <f t="shared" si="24"/>
        <v> </v>
      </c>
      <c r="R99" t="str">
        <f t="shared" si="21"/>
        <v> </v>
      </c>
    </row>
    <row r="100" spans="12:18" ht="12.75">
      <c r="L100" s="34">
        <f>SMALL(IF(ISNUMBER(different),ROW(different)-ROW(INDEX(different,1))+1),ROW($B$1:INDEX($B:$B,COUNTIF(different,1))))</f>
        <v>0</v>
      </c>
      <c r="M100" s="32" t="e">
        <f t="shared" si="22"/>
        <v>#NUM!</v>
      </c>
      <c r="N100" s="32" t="e">
        <f t="shared" si="23"/>
        <v>#NUM!</v>
      </c>
      <c r="O100" s="32" t="str">
        <f t="shared" si="19"/>
        <v> </v>
      </c>
      <c r="P100" s="32" t="str">
        <f t="shared" si="20"/>
        <v> </v>
      </c>
      <c r="Q100" s="32" t="str">
        <f t="shared" si="24"/>
        <v> </v>
      </c>
      <c r="R100" t="str">
        <f t="shared" si="21"/>
        <v> </v>
      </c>
    </row>
    <row r="101" spans="12:18" ht="12.75">
      <c r="L101" s="34">
        <f>SMALL(IF(ISNUMBER(different),ROW(different)-ROW(INDEX(different,1))+1),ROW($B$1:INDEX($B:$B,COUNTIF(different,1))))</f>
        <v>0</v>
      </c>
      <c r="M101" s="32" t="e">
        <f t="shared" si="22"/>
        <v>#NUM!</v>
      </c>
      <c r="N101" s="32" t="e">
        <f t="shared" si="23"/>
        <v>#NUM!</v>
      </c>
      <c r="O101" s="32" t="str">
        <f t="shared" si="19"/>
        <v> </v>
      </c>
      <c r="P101" s="32" t="str">
        <f t="shared" si="20"/>
        <v> </v>
      </c>
      <c r="Q101" s="32" t="str">
        <f t="shared" si="24"/>
        <v> </v>
      </c>
      <c r="R101" t="str">
        <f t="shared" si="21"/>
        <v> </v>
      </c>
    </row>
    <row r="102" spans="12:18" ht="12.75">
      <c r="L102" s="34">
        <f>SMALL(IF(ISNUMBER(different),ROW(different)-ROW(INDEX(different,1))+1),ROW($B$1:INDEX($B:$B,COUNTIF(different,1))))</f>
        <v>0</v>
      </c>
      <c r="M102" s="32" t="e">
        <f t="shared" si="22"/>
        <v>#NUM!</v>
      </c>
      <c r="N102" s="32" t="e">
        <f t="shared" si="23"/>
        <v>#NUM!</v>
      </c>
      <c r="O102" s="32" t="str">
        <f t="shared" si="19"/>
        <v> </v>
      </c>
      <c r="P102" s="32" t="str">
        <f t="shared" si="20"/>
        <v> </v>
      </c>
      <c r="Q102" s="32" t="str">
        <f t="shared" si="24"/>
        <v> </v>
      </c>
      <c r="R102" t="str">
        <f t="shared" si="21"/>
        <v> </v>
      </c>
    </row>
    <row r="103" spans="12:18" ht="12.75">
      <c r="L103" s="34">
        <f>SMALL(IF(ISNUMBER(different),ROW(different)-ROW(INDEX(different,1))+1),ROW($B$1:INDEX($B:$B,COUNTIF(different,1))))</f>
        <v>0</v>
      </c>
      <c r="M103" s="32" t="e">
        <f t="shared" si="22"/>
        <v>#NUM!</v>
      </c>
      <c r="N103" s="32" t="e">
        <f t="shared" si="23"/>
        <v>#NUM!</v>
      </c>
      <c r="O103" s="32" t="str">
        <f t="shared" si="19"/>
        <v> </v>
      </c>
      <c r="P103" s="32" t="str">
        <f t="shared" si="20"/>
        <v> </v>
      </c>
      <c r="Q103" s="32" t="str">
        <f t="shared" si="24"/>
        <v> </v>
      </c>
      <c r="R103" t="str">
        <f t="shared" si="21"/>
        <v> </v>
      </c>
    </row>
    <row r="104" spans="12:18" ht="12.75">
      <c r="L104" s="34">
        <f>SMALL(IF(ISNUMBER(different),ROW(different)-ROW(INDEX(different,1))+1),ROW($B$1:INDEX($B:$B,COUNTIF(different,1))))</f>
        <v>0</v>
      </c>
      <c r="M104" s="32" t="e">
        <f t="shared" si="22"/>
        <v>#NUM!</v>
      </c>
      <c r="N104" s="32" t="e">
        <f t="shared" si="23"/>
        <v>#NUM!</v>
      </c>
      <c r="O104" s="32" t="str">
        <f t="shared" si="19"/>
        <v> </v>
      </c>
      <c r="P104" s="32" t="str">
        <f t="shared" si="20"/>
        <v> </v>
      </c>
      <c r="Q104" s="32" t="str">
        <f t="shared" si="24"/>
        <v> </v>
      </c>
      <c r="R104" t="str">
        <f t="shared" si="21"/>
        <v> </v>
      </c>
    </row>
    <row r="105" spans="12:18" ht="12.75">
      <c r="L105" s="34">
        <f>SMALL(IF(ISNUMBER(different),ROW(different)-ROW(INDEX(different,1))+1),ROW($B$1:INDEX($B:$B,COUNTIF(different,1))))</f>
        <v>0</v>
      </c>
      <c r="M105" s="32" t="e">
        <f t="shared" si="22"/>
        <v>#NUM!</v>
      </c>
      <c r="N105" s="32" t="e">
        <f t="shared" si="23"/>
        <v>#NUM!</v>
      </c>
      <c r="O105" s="32" t="str">
        <f t="shared" si="19"/>
        <v> </v>
      </c>
      <c r="P105" s="32" t="str">
        <f t="shared" si="20"/>
        <v> </v>
      </c>
      <c r="Q105" s="32" t="str">
        <f t="shared" si="24"/>
        <v> </v>
      </c>
      <c r="R105" t="str">
        <f t="shared" si="21"/>
        <v> </v>
      </c>
    </row>
    <row r="106" spans="12:18" ht="12.75">
      <c r="L106" s="34">
        <f>SMALL(IF(ISNUMBER(different),ROW(different)-ROW(INDEX(different,1))+1),ROW($B$1:INDEX($B:$B,COUNTIF(different,1))))</f>
        <v>0</v>
      </c>
      <c r="M106" s="32" t="e">
        <f t="shared" si="22"/>
        <v>#NUM!</v>
      </c>
      <c r="N106" s="32" t="e">
        <f t="shared" si="23"/>
        <v>#NUM!</v>
      </c>
      <c r="O106" s="32" t="str">
        <f t="shared" si="19"/>
        <v> </v>
      </c>
      <c r="P106" s="32" t="str">
        <f t="shared" si="20"/>
        <v> </v>
      </c>
      <c r="Q106" s="32" t="str">
        <f t="shared" si="24"/>
        <v> </v>
      </c>
      <c r="R106" t="str">
        <f t="shared" si="21"/>
        <v> </v>
      </c>
    </row>
    <row r="107" spans="12:18" ht="12.75">
      <c r="L107" s="34">
        <f>SMALL(IF(ISNUMBER(different),ROW(different)-ROW(INDEX(different,1))+1),ROW($B$1:INDEX($B:$B,COUNTIF(different,1))))</f>
        <v>0</v>
      </c>
      <c r="M107" s="32" t="e">
        <f t="shared" si="22"/>
        <v>#NUM!</v>
      </c>
      <c r="N107" s="32" t="e">
        <f t="shared" si="23"/>
        <v>#NUM!</v>
      </c>
      <c r="O107" s="32" t="str">
        <f t="shared" si="19"/>
        <v> </v>
      </c>
      <c r="P107" s="32" t="str">
        <f t="shared" si="20"/>
        <v> </v>
      </c>
      <c r="Q107" s="32" t="str">
        <f t="shared" si="24"/>
        <v> </v>
      </c>
      <c r="R107" t="str">
        <f t="shared" si="21"/>
        <v> </v>
      </c>
    </row>
    <row r="108" spans="12:18" ht="12.75">
      <c r="L108" s="34">
        <f>SMALL(IF(ISNUMBER(different),ROW(different)-ROW(INDEX(different,1))+1),ROW($B$1:INDEX($B:$B,COUNTIF(different,1))))</f>
        <v>0</v>
      </c>
      <c r="M108" s="32" t="e">
        <f t="shared" si="22"/>
        <v>#NUM!</v>
      </c>
      <c r="N108" s="32" t="e">
        <f t="shared" si="23"/>
        <v>#NUM!</v>
      </c>
      <c r="O108" s="32" t="str">
        <f t="shared" si="19"/>
        <v> </v>
      </c>
      <c r="P108" s="32" t="str">
        <f t="shared" si="20"/>
        <v> </v>
      </c>
      <c r="Q108" s="32" t="str">
        <f t="shared" si="24"/>
        <v> </v>
      </c>
      <c r="R108" t="str">
        <f t="shared" si="21"/>
        <v> </v>
      </c>
    </row>
    <row r="109" spans="12:18" ht="12.75">
      <c r="L109" s="34">
        <f>SMALL(IF(ISNUMBER(different),ROW(different)-ROW(INDEX(different,1))+1),ROW($B$1:INDEX($B:$B,COUNTIF(different,1))))</f>
        <v>0</v>
      </c>
      <c r="M109" s="32" t="e">
        <f t="shared" si="22"/>
        <v>#NUM!</v>
      </c>
      <c r="N109" s="32" t="e">
        <f t="shared" si="23"/>
        <v>#NUM!</v>
      </c>
      <c r="O109" s="32" t="str">
        <f t="shared" si="19"/>
        <v> </v>
      </c>
      <c r="P109" s="32" t="str">
        <f t="shared" si="20"/>
        <v> </v>
      </c>
      <c r="Q109" s="32" t="str">
        <f t="shared" si="24"/>
        <v> </v>
      </c>
      <c r="R109" t="str">
        <f t="shared" si="21"/>
        <v> </v>
      </c>
    </row>
    <row r="110" spans="12:18" ht="12.75">
      <c r="L110" s="34">
        <f>SMALL(IF(ISNUMBER(different),ROW(different)-ROW(INDEX(different,1))+1),ROW($B$1:INDEX($B:$B,COUNTIF(different,1))))</f>
        <v>0</v>
      </c>
      <c r="M110" s="32" t="e">
        <f t="shared" si="22"/>
        <v>#NUM!</v>
      </c>
      <c r="N110" s="32" t="e">
        <f t="shared" si="23"/>
        <v>#NUM!</v>
      </c>
      <c r="O110" s="32" t="str">
        <f t="shared" si="19"/>
        <v> </v>
      </c>
      <c r="P110" s="32" t="str">
        <f t="shared" si="20"/>
        <v> </v>
      </c>
      <c r="Q110" s="32" t="str">
        <f t="shared" si="24"/>
        <v> </v>
      </c>
      <c r="R110" t="str">
        <f t="shared" si="21"/>
        <v> </v>
      </c>
    </row>
    <row r="111" spans="12:18" ht="12.75">
      <c r="L111" s="34">
        <f>SMALL(IF(ISNUMBER(different),ROW(different)-ROW(INDEX(different,1))+1),ROW($B$1:INDEX($B:$B,COUNTIF(different,1))))</f>
        <v>0</v>
      </c>
      <c r="M111" s="32" t="e">
        <f t="shared" si="22"/>
        <v>#NUM!</v>
      </c>
      <c r="N111" s="32" t="e">
        <f t="shared" si="23"/>
        <v>#NUM!</v>
      </c>
      <c r="O111" s="32" t="str">
        <f t="shared" si="19"/>
        <v> </v>
      </c>
      <c r="P111" s="32" t="str">
        <f t="shared" si="20"/>
        <v> </v>
      </c>
      <c r="Q111" s="32" t="str">
        <f t="shared" si="24"/>
        <v> </v>
      </c>
      <c r="R111" t="str">
        <f t="shared" si="21"/>
        <v> </v>
      </c>
    </row>
    <row r="112" spans="12:18" ht="12.75">
      <c r="L112" s="34">
        <f>SMALL(IF(ISNUMBER(different),ROW(different)-ROW(INDEX(different,1))+1),ROW($B$1:INDEX($B:$B,COUNTIF(different,1))))</f>
        <v>0</v>
      </c>
      <c r="M112" s="32" t="e">
        <f t="shared" si="22"/>
        <v>#NUM!</v>
      </c>
      <c r="N112" s="32" t="e">
        <f t="shared" si="23"/>
        <v>#NUM!</v>
      </c>
      <c r="O112" s="32" t="str">
        <f t="shared" si="19"/>
        <v> </v>
      </c>
      <c r="P112" s="32" t="str">
        <f t="shared" si="20"/>
        <v> </v>
      </c>
      <c r="Q112" s="32" t="str">
        <f t="shared" si="24"/>
        <v> </v>
      </c>
      <c r="R112" t="str">
        <f t="shared" si="21"/>
        <v> </v>
      </c>
    </row>
    <row r="113" spans="12:18" ht="12.75">
      <c r="L113" s="34">
        <f>SMALL(IF(ISNUMBER(different),ROW(different)-ROW(INDEX(different,1))+1),ROW($B$1:INDEX($B:$B,COUNTIF(different,1))))</f>
        <v>0</v>
      </c>
      <c r="M113" s="32" t="e">
        <f t="shared" si="22"/>
        <v>#NUM!</v>
      </c>
      <c r="N113" s="32" t="e">
        <f t="shared" si="23"/>
        <v>#NUM!</v>
      </c>
      <c r="O113" s="32" t="str">
        <f t="shared" si="19"/>
        <v> </v>
      </c>
      <c r="P113" s="32" t="str">
        <f t="shared" si="20"/>
        <v> </v>
      </c>
      <c r="Q113" s="32" t="str">
        <f t="shared" si="24"/>
        <v> </v>
      </c>
      <c r="R113" t="str">
        <f t="shared" si="21"/>
        <v> </v>
      </c>
    </row>
    <row r="114" spans="12:18" ht="12.75">
      <c r="L114" s="34">
        <f>SMALL(IF(ISNUMBER(different),ROW(different)-ROW(INDEX(different,1))+1),ROW($B$1:INDEX($B:$B,COUNTIF(different,1))))</f>
        <v>0</v>
      </c>
      <c r="M114" s="32" t="e">
        <f t="shared" si="22"/>
        <v>#NUM!</v>
      </c>
      <c r="N114" s="32" t="e">
        <f t="shared" si="23"/>
        <v>#NUM!</v>
      </c>
      <c r="O114" s="32" t="str">
        <f t="shared" si="19"/>
        <v> </v>
      </c>
      <c r="P114" s="32" t="str">
        <f t="shared" si="20"/>
        <v> </v>
      </c>
      <c r="Q114" s="32" t="str">
        <f t="shared" si="24"/>
        <v> </v>
      </c>
      <c r="R114" t="str">
        <f t="shared" si="21"/>
        <v> </v>
      </c>
    </row>
    <row r="115" spans="12:18" ht="12.75">
      <c r="L115" s="34">
        <f>SMALL(IF(ISNUMBER(different),ROW(different)-ROW(INDEX(different,1))+1),ROW($B$1:INDEX($B:$B,COUNTIF(different,1))))</f>
        <v>0</v>
      </c>
      <c r="M115" s="32" t="e">
        <f t="shared" si="22"/>
        <v>#NUM!</v>
      </c>
      <c r="N115" s="32" t="e">
        <f t="shared" si="23"/>
        <v>#NUM!</v>
      </c>
      <c r="O115" s="32" t="str">
        <f t="shared" si="19"/>
        <v> </v>
      </c>
      <c r="P115" s="32" t="str">
        <f t="shared" si="20"/>
        <v> </v>
      </c>
      <c r="Q115" s="32" t="str">
        <f t="shared" si="24"/>
        <v> </v>
      </c>
      <c r="R115" t="str">
        <f t="shared" si="21"/>
        <v> </v>
      </c>
    </row>
    <row r="116" spans="12:18" ht="12.75">
      <c r="L116" s="34">
        <f>SMALL(IF(ISNUMBER(different),ROW(different)-ROW(INDEX(different,1))+1),ROW($B$1:INDEX($B:$B,COUNTIF(different,1))))</f>
        <v>0</v>
      </c>
      <c r="M116" s="32" t="e">
        <f t="shared" si="22"/>
        <v>#NUM!</v>
      </c>
      <c r="N116" s="32" t="e">
        <f t="shared" si="23"/>
        <v>#NUM!</v>
      </c>
      <c r="O116" s="32" t="str">
        <f t="shared" si="19"/>
        <v> </v>
      </c>
      <c r="P116" s="32" t="str">
        <f t="shared" si="20"/>
        <v> </v>
      </c>
      <c r="Q116" s="32" t="str">
        <f t="shared" si="24"/>
        <v> </v>
      </c>
      <c r="R116" t="str">
        <f t="shared" si="21"/>
        <v> </v>
      </c>
    </row>
    <row r="117" spans="12:18" ht="12.75">
      <c r="L117" s="34">
        <f>SMALL(IF(ISNUMBER(different),ROW(different)-ROW(INDEX(different,1))+1),ROW($B$1:INDEX($B:$B,COUNTIF(different,1))))</f>
        <v>0</v>
      </c>
      <c r="M117" s="32" t="e">
        <f t="shared" si="22"/>
        <v>#NUM!</v>
      </c>
      <c r="N117" s="32" t="e">
        <f t="shared" si="23"/>
        <v>#NUM!</v>
      </c>
      <c r="O117" s="32" t="str">
        <f t="shared" si="19"/>
        <v> </v>
      </c>
      <c r="P117" s="32" t="str">
        <f t="shared" si="20"/>
        <v> </v>
      </c>
      <c r="Q117" s="32" t="str">
        <f t="shared" si="24"/>
        <v> </v>
      </c>
      <c r="R117" t="str">
        <f t="shared" si="21"/>
        <v> </v>
      </c>
    </row>
    <row r="118" spans="12:18" ht="12.75">
      <c r="L118" s="34">
        <f>SMALL(IF(ISNUMBER(different),ROW(different)-ROW(INDEX(different,1))+1),ROW($B$1:INDEX($B:$B,COUNTIF(different,1))))</f>
        <v>0</v>
      </c>
      <c r="M118" s="32" t="e">
        <f t="shared" si="22"/>
        <v>#NUM!</v>
      </c>
      <c r="N118" s="32" t="e">
        <f t="shared" si="23"/>
        <v>#NUM!</v>
      </c>
      <c r="O118" s="32" t="str">
        <f t="shared" si="19"/>
        <v> </v>
      </c>
      <c r="P118" s="32" t="str">
        <f t="shared" si="20"/>
        <v> </v>
      </c>
      <c r="Q118" s="32" t="str">
        <f t="shared" si="24"/>
        <v> </v>
      </c>
      <c r="R118" t="str">
        <f t="shared" si="21"/>
        <v> </v>
      </c>
    </row>
    <row r="119" spans="12:18" ht="12.75">
      <c r="L119" s="34">
        <f>SMALL(IF(ISNUMBER(different),ROW(different)-ROW(INDEX(different,1))+1),ROW($B$1:INDEX($B:$B,COUNTIF(different,1))))</f>
        <v>0</v>
      </c>
      <c r="M119" s="32" t="e">
        <f t="shared" si="22"/>
        <v>#NUM!</v>
      </c>
      <c r="N119" s="32" t="e">
        <f t="shared" si="23"/>
        <v>#NUM!</v>
      </c>
      <c r="O119" s="32" t="str">
        <f t="shared" si="19"/>
        <v> </v>
      </c>
      <c r="P119" s="32" t="str">
        <f t="shared" si="20"/>
        <v> </v>
      </c>
      <c r="Q119" s="32" t="str">
        <f t="shared" si="24"/>
        <v> </v>
      </c>
      <c r="R119" t="str">
        <f t="shared" si="21"/>
        <v> </v>
      </c>
    </row>
    <row r="120" spans="12:18" ht="12.75">
      <c r="L120" s="34">
        <f>SMALL(IF(ISNUMBER(different),ROW(different)-ROW(INDEX(different,1))+1),ROW($B$1:INDEX($B:$B,COUNTIF(different,1))))</f>
        <v>0</v>
      </c>
      <c r="M120" s="32" t="e">
        <f t="shared" si="22"/>
        <v>#NUM!</v>
      </c>
      <c r="N120" s="32" t="e">
        <f t="shared" si="23"/>
        <v>#NUM!</v>
      </c>
      <c r="O120" s="32" t="str">
        <f t="shared" si="19"/>
        <v> </v>
      </c>
      <c r="P120" s="32" t="str">
        <f t="shared" si="20"/>
        <v> </v>
      </c>
      <c r="Q120" s="32" t="str">
        <f t="shared" si="24"/>
        <v> </v>
      </c>
      <c r="R120" t="str">
        <f t="shared" si="21"/>
        <v> </v>
      </c>
    </row>
    <row r="121" spans="12:18" ht="12.75">
      <c r="L121" s="34">
        <f>SMALL(IF(ISNUMBER(different),ROW(different)-ROW(INDEX(different,1))+1),ROW($B$1:INDEX($B:$B,COUNTIF(different,1))))</f>
        <v>0</v>
      </c>
      <c r="M121" s="32" t="e">
        <f t="shared" si="22"/>
        <v>#NUM!</v>
      </c>
      <c r="N121" s="32" t="e">
        <f t="shared" si="23"/>
        <v>#NUM!</v>
      </c>
      <c r="O121" s="32" t="str">
        <f t="shared" si="19"/>
        <v> </v>
      </c>
      <c r="P121" s="32" t="str">
        <f t="shared" si="20"/>
        <v> </v>
      </c>
      <c r="Q121" s="32" t="str">
        <f t="shared" si="24"/>
        <v> </v>
      </c>
      <c r="R121" t="str">
        <f t="shared" si="21"/>
        <v> </v>
      </c>
    </row>
    <row r="122" spans="12:18" ht="12.75">
      <c r="L122" s="34">
        <f>SMALL(IF(ISNUMBER(different),ROW(different)-ROW(INDEX(different,1))+1),ROW($B$1:INDEX($B:$B,COUNTIF(different,1))))</f>
        <v>0</v>
      </c>
      <c r="M122" s="32" t="e">
        <f t="shared" si="22"/>
        <v>#NUM!</v>
      </c>
      <c r="N122" s="32" t="e">
        <f t="shared" si="23"/>
        <v>#NUM!</v>
      </c>
      <c r="O122" s="32" t="str">
        <f t="shared" si="19"/>
        <v> </v>
      </c>
      <c r="P122" s="32" t="str">
        <f t="shared" si="20"/>
        <v> </v>
      </c>
      <c r="Q122" s="32" t="str">
        <f t="shared" si="24"/>
        <v> </v>
      </c>
      <c r="R122" t="str">
        <f t="shared" si="21"/>
        <v> </v>
      </c>
    </row>
    <row r="123" spans="12:18" ht="12.75">
      <c r="L123" s="34">
        <f>SMALL(IF(ISNUMBER(different),ROW(different)-ROW(INDEX(different,1))+1),ROW($B$1:INDEX($B:$B,COUNTIF(different,1))))</f>
        <v>0</v>
      </c>
      <c r="M123" s="32" t="e">
        <f t="shared" si="22"/>
        <v>#NUM!</v>
      </c>
      <c r="N123" s="32" t="e">
        <f t="shared" si="23"/>
        <v>#NUM!</v>
      </c>
      <c r="O123" s="32" t="str">
        <f t="shared" si="19"/>
        <v> </v>
      </c>
      <c r="P123" s="32" t="str">
        <f t="shared" si="20"/>
        <v> </v>
      </c>
      <c r="Q123" s="32" t="str">
        <f t="shared" si="24"/>
        <v> </v>
      </c>
      <c r="R123" t="str">
        <f t="shared" si="21"/>
        <v> </v>
      </c>
    </row>
    <row r="124" spans="12:18" ht="12.75">
      <c r="L124" s="34">
        <f>SMALL(IF(ISNUMBER(different),ROW(different)-ROW(INDEX(different,1))+1),ROW($B$1:INDEX($B:$B,COUNTIF(different,1))))</f>
        <v>0</v>
      </c>
      <c r="M124" s="32" t="e">
        <f>INDEX(distribution,INDEX(subsetindex,ROW(118:118)))</f>
        <v>#NUM!</v>
      </c>
      <c r="N124" s="32" t="e">
        <f>INDEX(different,INDEX(subsetindex,ROW(118:118)))</f>
        <v>#NUM!</v>
      </c>
      <c r="O124" s="32" t="str">
        <f aca="true" t="shared" si="25" ref="O124:O138">IF(ISNUMBER(N124),N124," ")</f>
        <v> </v>
      </c>
      <c r="P124" s="32" t="str">
        <f aca="true" t="shared" si="26" ref="P124:P138">IF(ISNUMBER(N124),M124," ")</f>
        <v> </v>
      </c>
      <c r="Q124" s="32" t="str">
        <f aca="true" t="shared" si="27" ref="Q124:Q138">IF(ISNUMBER(O124),0.5," ")</f>
        <v> </v>
      </c>
      <c r="R124" t="str">
        <f aca="true" t="shared" si="28" ref="R124:R138">IF(ISNUMBER(O124),-0.5," ")</f>
        <v> </v>
      </c>
    </row>
    <row r="125" spans="12:18" ht="12.75">
      <c r="L125" s="34">
        <f>SMALL(IF(ISNUMBER(different),ROW(different)-ROW(INDEX(different,1))+1),ROW($B$1:INDEX($B:$B,COUNTIF(different,1))))</f>
        <v>0</v>
      </c>
      <c r="M125" s="32" t="e">
        <f>INDEX(distribution,INDEX(subsetindex,ROW(124:124)))</f>
        <v>#NUM!</v>
      </c>
      <c r="N125" s="32" t="e">
        <f>INDEX(different,INDEX(subsetindex,ROW(124:124)))</f>
        <v>#NUM!</v>
      </c>
      <c r="O125" s="32" t="str">
        <f t="shared" si="25"/>
        <v> </v>
      </c>
      <c r="P125" s="32" t="str">
        <f t="shared" si="26"/>
        <v> </v>
      </c>
      <c r="Q125" s="32" t="str">
        <f t="shared" si="27"/>
        <v> </v>
      </c>
      <c r="R125" t="str">
        <f t="shared" si="28"/>
        <v> </v>
      </c>
    </row>
    <row r="126" spans="12:18" ht="12.75">
      <c r="L126" s="34">
        <f>SMALL(IF(ISNUMBER(different),ROW(different)-ROW(INDEX(different,1))+1),ROW($B$1:INDEX($B:$B,COUNTIF(different,1))))</f>
        <v>0</v>
      </c>
      <c r="M126" s="32" t="e">
        <f>INDEX(distribution,INDEX(subsetindex,ROW(125:125)))</f>
        <v>#NUM!</v>
      </c>
      <c r="N126" s="32" t="e">
        <f>INDEX(different,INDEX(subsetindex,ROW(125:125)))</f>
        <v>#NUM!</v>
      </c>
      <c r="O126" s="32" t="str">
        <f t="shared" si="25"/>
        <v> </v>
      </c>
      <c r="P126" s="32" t="str">
        <f t="shared" si="26"/>
        <v> </v>
      </c>
      <c r="Q126" s="32" t="str">
        <f t="shared" si="27"/>
        <v> </v>
      </c>
      <c r="R126" t="str">
        <f t="shared" si="28"/>
        <v> </v>
      </c>
    </row>
    <row r="127" spans="12:18" ht="12.75">
      <c r="L127" s="34">
        <f>SMALL(IF(ISNUMBER(different),ROW(different)-ROW(INDEX(different,1))+1),ROW($B$1:INDEX($B:$B,COUNTIF(different,1))))</f>
        <v>0</v>
      </c>
      <c r="M127" s="32" t="e">
        <f>INDEX(distribution,INDEX(subsetindex,ROW(126:126)))</f>
        <v>#NUM!</v>
      </c>
      <c r="N127" s="32" t="e">
        <f>INDEX(different,INDEX(subsetindex,ROW(126:126)))</f>
        <v>#NUM!</v>
      </c>
      <c r="O127" s="32" t="str">
        <f t="shared" si="25"/>
        <v> </v>
      </c>
      <c r="P127" s="32" t="str">
        <f t="shared" si="26"/>
        <v> </v>
      </c>
      <c r="Q127" s="32" t="str">
        <f t="shared" si="27"/>
        <v> </v>
      </c>
      <c r="R127" t="str">
        <f t="shared" si="28"/>
        <v> </v>
      </c>
    </row>
    <row r="128" spans="12:18" ht="12.75">
      <c r="L128" s="34">
        <f>SMALL(IF(ISNUMBER(different),ROW(different)-ROW(INDEX(different,1))+1),ROW($B$1:INDEX($B:$B,COUNTIF(different,1))))</f>
        <v>0</v>
      </c>
      <c r="M128" s="32" t="e">
        <f>INDEX(distribution,INDEX(subsetindex,ROW(127:127)))</f>
        <v>#NUM!</v>
      </c>
      <c r="N128" s="32" t="e">
        <f>INDEX(different,INDEX(subsetindex,ROW(127:127)))</f>
        <v>#NUM!</v>
      </c>
      <c r="O128" s="32" t="str">
        <f t="shared" si="25"/>
        <v> </v>
      </c>
      <c r="P128" s="32" t="str">
        <f t="shared" si="26"/>
        <v> </v>
      </c>
      <c r="Q128" s="32" t="str">
        <f t="shared" si="27"/>
        <v> </v>
      </c>
      <c r="R128" t="str">
        <f t="shared" si="28"/>
        <v> </v>
      </c>
    </row>
    <row r="129" spans="12:18" ht="12.75">
      <c r="L129" s="34">
        <f>SMALL(IF(ISNUMBER(different),ROW(different)-ROW(INDEX(different,1))+1),ROW($B$1:INDEX($B:$B,COUNTIF(different,1))))</f>
        <v>0</v>
      </c>
      <c r="M129" s="32" t="e">
        <f>INDEX(distribution,INDEX(subsetindex,ROW(118:118)))</f>
        <v>#NUM!</v>
      </c>
      <c r="N129" s="32" t="e">
        <f>INDEX(different,INDEX(subsetindex,ROW(118:118)))</f>
        <v>#NUM!</v>
      </c>
      <c r="O129" s="32" t="str">
        <f t="shared" si="25"/>
        <v> </v>
      </c>
      <c r="P129" s="32" t="str">
        <f t="shared" si="26"/>
        <v> </v>
      </c>
      <c r="Q129" s="32" t="str">
        <f t="shared" si="27"/>
        <v> </v>
      </c>
      <c r="R129" t="str">
        <f t="shared" si="28"/>
        <v> </v>
      </c>
    </row>
    <row r="130" spans="12:18" ht="12.75">
      <c r="L130" s="34">
        <f>SMALL(IF(ISNUMBER(different),ROW(different)-ROW(INDEX(different,1))+1),ROW($B$1:INDEX($B:$B,COUNTIF(different,1))))</f>
        <v>0</v>
      </c>
      <c r="M130" s="32" t="e">
        <f>INDEX(distribution,INDEX(subsetindex,ROW(129:129)))</f>
        <v>#NUM!</v>
      </c>
      <c r="N130" s="32" t="e">
        <f>INDEX(different,INDEX(subsetindex,ROW(129:129)))</f>
        <v>#NUM!</v>
      </c>
      <c r="O130" s="32" t="str">
        <f t="shared" si="25"/>
        <v> </v>
      </c>
      <c r="P130" s="32" t="str">
        <f t="shared" si="26"/>
        <v> </v>
      </c>
      <c r="Q130" s="32" t="str">
        <f t="shared" si="27"/>
        <v> </v>
      </c>
      <c r="R130" t="str">
        <f t="shared" si="28"/>
        <v> </v>
      </c>
    </row>
    <row r="131" spans="12:18" ht="12.75">
      <c r="L131" s="34">
        <f>SMALL(IF(ISNUMBER(different),ROW(different)-ROW(INDEX(different,1))+1),ROW($B$1:INDEX($B:$B,COUNTIF(different,1))))</f>
        <v>0</v>
      </c>
      <c r="M131" s="32" t="e">
        <f>INDEX(distribution,INDEX(subsetindex,ROW(130:130)))</f>
        <v>#NUM!</v>
      </c>
      <c r="N131" s="32" t="e">
        <f>INDEX(different,INDEX(subsetindex,ROW(130:130)))</f>
        <v>#NUM!</v>
      </c>
      <c r="O131" s="32" t="str">
        <f t="shared" si="25"/>
        <v> </v>
      </c>
      <c r="P131" s="32" t="str">
        <f t="shared" si="26"/>
        <v> </v>
      </c>
      <c r="Q131" s="32" t="str">
        <f t="shared" si="27"/>
        <v> </v>
      </c>
      <c r="R131" t="str">
        <f t="shared" si="28"/>
        <v> </v>
      </c>
    </row>
    <row r="132" spans="12:18" ht="12.75">
      <c r="L132" s="34">
        <f>SMALL(IF(ISNUMBER(different),ROW(different)-ROW(INDEX(different,1))+1),ROW($B$1:INDEX($B:$B,COUNTIF(different,1))))</f>
        <v>0</v>
      </c>
      <c r="M132" s="32" t="e">
        <f>INDEX(distribution,INDEX(subsetindex,ROW(131:131)))</f>
        <v>#NUM!</v>
      </c>
      <c r="N132" s="32" t="e">
        <f>INDEX(different,INDEX(subsetindex,ROW(131:131)))</f>
        <v>#NUM!</v>
      </c>
      <c r="O132" s="32" t="str">
        <f t="shared" si="25"/>
        <v> </v>
      </c>
      <c r="P132" s="32" t="str">
        <f t="shared" si="26"/>
        <v> </v>
      </c>
      <c r="Q132" s="32" t="str">
        <f t="shared" si="27"/>
        <v> </v>
      </c>
      <c r="R132" t="str">
        <f t="shared" si="28"/>
        <v> </v>
      </c>
    </row>
    <row r="133" spans="12:18" ht="12.75">
      <c r="L133" s="34">
        <f>SMALL(IF(ISNUMBER(different),ROW(different)-ROW(INDEX(different,1))+1),ROW($B$1:INDEX($B:$B,COUNTIF(different,1))))</f>
        <v>0</v>
      </c>
      <c r="M133" s="32" t="e">
        <f>INDEX(distribution,INDEX(subsetindex,ROW(132:132)))</f>
        <v>#NUM!</v>
      </c>
      <c r="N133" s="32" t="e">
        <f>INDEX(different,INDEX(subsetindex,ROW(132:132)))</f>
        <v>#NUM!</v>
      </c>
      <c r="O133" s="32" t="str">
        <f t="shared" si="25"/>
        <v> </v>
      </c>
      <c r="P133" s="32" t="str">
        <f t="shared" si="26"/>
        <v> </v>
      </c>
      <c r="Q133" s="32" t="str">
        <f t="shared" si="27"/>
        <v> </v>
      </c>
      <c r="R133" t="str">
        <f t="shared" si="28"/>
        <v> </v>
      </c>
    </row>
    <row r="134" spans="12:18" ht="12.75">
      <c r="L134" s="34">
        <f>SMALL(IF(ISNUMBER(different),ROW(different)-ROW(INDEX(different,1))+1),ROW($B$1:INDEX($B:$B,COUNTIF(different,1))))</f>
        <v>0</v>
      </c>
      <c r="M134" s="32" t="e">
        <f>INDEX(distribution,INDEX(subsetindex,ROW(118:118)))</f>
        <v>#NUM!</v>
      </c>
      <c r="N134" s="32" t="e">
        <f>INDEX(different,INDEX(subsetindex,ROW(118:118)))</f>
        <v>#NUM!</v>
      </c>
      <c r="O134" s="32" t="str">
        <f t="shared" si="25"/>
        <v> </v>
      </c>
      <c r="P134" s="32" t="str">
        <f t="shared" si="26"/>
        <v> </v>
      </c>
      <c r="Q134" s="32" t="str">
        <f t="shared" si="27"/>
        <v> </v>
      </c>
      <c r="R134" t="str">
        <f t="shared" si="28"/>
        <v> </v>
      </c>
    </row>
    <row r="135" spans="12:18" ht="12.75">
      <c r="L135" s="34">
        <f>SMALL(IF(ISNUMBER(different),ROW(different)-ROW(INDEX(different,1))+1),ROW($B$1:INDEX($B:$B,COUNTIF(different,1))))</f>
        <v>0</v>
      </c>
      <c r="M135" s="32" t="e">
        <f>INDEX(distribution,INDEX(subsetindex,ROW(134:134)))</f>
        <v>#NUM!</v>
      </c>
      <c r="N135" s="32" t="e">
        <f>INDEX(different,INDEX(subsetindex,ROW(134:134)))</f>
        <v>#NUM!</v>
      </c>
      <c r="O135" s="32" t="str">
        <f t="shared" si="25"/>
        <v> </v>
      </c>
      <c r="P135" s="32" t="str">
        <f t="shared" si="26"/>
        <v> </v>
      </c>
      <c r="Q135" s="32" t="str">
        <f t="shared" si="27"/>
        <v> </v>
      </c>
      <c r="R135" t="str">
        <f t="shared" si="28"/>
        <v> </v>
      </c>
    </row>
    <row r="136" spans="12:18" ht="12.75">
      <c r="L136" s="34">
        <f>SMALL(IF(ISNUMBER(different),ROW(different)-ROW(INDEX(different,1))+1),ROW($B$1:INDEX($B:$B,COUNTIF(different,1))))</f>
        <v>0</v>
      </c>
      <c r="M136" s="32" t="e">
        <f>INDEX(distribution,INDEX(subsetindex,ROW(135:135)))</f>
        <v>#NUM!</v>
      </c>
      <c r="N136" s="32" t="e">
        <f>INDEX(different,INDEX(subsetindex,ROW(135:135)))</f>
        <v>#NUM!</v>
      </c>
      <c r="O136" s="32" t="str">
        <f t="shared" si="25"/>
        <v> </v>
      </c>
      <c r="P136" s="32" t="str">
        <f t="shared" si="26"/>
        <v> </v>
      </c>
      <c r="Q136" s="32" t="str">
        <f t="shared" si="27"/>
        <v> </v>
      </c>
      <c r="R136" t="str">
        <f t="shared" si="28"/>
        <v> </v>
      </c>
    </row>
    <row r="137" spans="12:18" ht="12.75">
      <c r="L137" s="34">
        <f>SMALL(IF(ISNUMBER(different),ROW(different)-ROW(INDEX(different,1))+1),ROW($B$1:INDEX($B:$B,COUNTIF(different,1))))</f>
        <v>0</v>
      </c>
      <c r="M137" s="32" t="e">
        <f>INDEX(distribution,INDEX(subsetindex,ROW(136:136)))</f>
        <v>#NUM!</v>
      </c>
      <c r="N137" s="32" t="e">
        <f>INDEX(different,INDEX(subsetindex,ROW(136:136)))</f>
        <v>#NUM!</v>
      </c>
      <c r="O137" s="32" t="str">
        <f t="shared" si="25"/>
        <v> </v>
      </c>
      <c r="P137" s="32" t="str">
        <f t="shared" si="26"/>
        <v> </v>
      </c>
      <c r="Q137" s="32" t="str">
        <f t="shared" si="27"/>
        <v> </v>
      </c>
      <c r="R137" t="str">
        <f t="shared" si="28"/>
        <v> </v>
      </c>
    </row>
    <row r="138" spans="12:18" ht="12.75">
      <c r="L138" s="34">
        <f>SMALL(IF(ISNUMBER(different),ROW(different)-ROW(INDEX(different,1))+1),ROW($B$1:INDEX($B:$B,COUNTIF(different,1))))</f>
        <v>0</v>
      </c>
      <c r="M138" s="32" t="e">
        <f>INDEX(distribution,INDEX(subsetindex,ROW(137:137)))</f>
        <v>#NUM!</v>
      </c>
      <c r="N138" s="32" t="e">
        <f>INDEX(different,INDEX(subsetindex,ROW(137:137)))</f>
        <v>#NUM!</v>
      </c>
      <c r="O138" s="32" t="str">
        <f t="shared" si="25"/>
        <v> </v>
      </c>
      <c r="P138" s="32" t="str">
        <f t="shared" si="26"/>
        <v> </v>
      </c>
      <c r="Q138" s="32" t="str">
        <f t="shared" si="27"/>
        <v> </v>
      </c>
      <c r="R138" t="str">
        <f t="shared" si="28"/>
        <v> </v>
      </c>
    </row>
    <row r="139" spans="12:18" ht="12.75">
      <c r="L139" s="34">
        <f>SMALL(IF(ISNUMBER(different),ROW(different)-ROW(INDEX(different,1))+1),ROW($B$1:INDEX($B:$B,COUNTIF(different,1))))</f>
        <v>0</v>
      </c>
      <c r="M139" s="32" t="e">
        <f>INDEX(distribution,INDEX(subsetindex,ROW(123:123)))</f>
        <v>#NUM!</v>
      </c>
      <c r="N139" s="32" t="e">
        <f>INDEX(different,INDEX(subsetindex,ROW(123:123)))</f>
        <v>#NUM!</v>
      </c>
      <c r="O139" s="32" t="str">
        <f t="shared" si="19"/>
        <v> </v>
      </c>
      <c r="P139" s="32" t="str">
        <f t="shared" si="20"/>
        <v> </v>
      </c>
      <c r="Q139" s="32" t="str">
        <f t="shared" si="24"/>
        <v> </v>
      </c>
      <c r="R139" t="str">
        <f t="shared" si="21"/>
        <v> </v>
      </c>
    </row>
    <row r="140" spans="12:18" ht="12.75">
      <c r="L140" s="34">
        <f>SMALL(IF(ISNUMBER(different),ROW(different)-ROW(INDEX(different,1))+1),ROW($B$1:INDEX($B:$B,COUNTIF(different,1))))</f>
        <v>0</v>
      </c>
      <c r="M140" s="32" t="e">
        <f>INDEX(distribution,INDEX(subsetindex,ROW(139:139)))</f>
        <v>#NUM!</v>
      </c>
      <c r="N140" s="32" t="e">
        <f>INDEX(different,INDEX(subsetindex,ROW(139:139)))</f>
        <v>#NUM!</v>
      </c>
      <c r="O140" s="32" t="str">
        <f t="shared" si="19"/>
        <v> </v>
      </c>
      <c r="P140" s="32" t="str">
        <f t="shared" si="20"/>
        <v> </v>
      </c>
      <c r="Q140" s="32" t="str">
        <f t="shared" si="24"/>
        <v> </v>
      </c>
      <c r="R140" t="str">
        <f t="shared" si="21"/>
        <v> </v>
      </c>
    </row>
    <row r="141" spans="12:18" ht="12.75">
      <c r="L141" s="34">
        <f>SMALL(IF(ISNUMBER(different),ROW(different)-ROW(INDEX(different,1))+1),ROW($B$1:INDEX($B:$B,COUNTIF(different,1))))</f>
        <v>0</v>
      </c>
      <c r="M141" s="32" t="e">
        <f>INDEX(distribution,INDEX(subsetindex,ROW(137:137)))</f>
        <v>#NUM!</v>
      </c>
      <c r="N141" s="32" t="e">
        <f>INDEX(different,INDEX(subsetindex,ROW(137:137)))</f>
        <v>#NUM!</v>
      </c>
      <c r="O141" s="32" t="str">
        <f aca="true" t="shared" si="29" ref="O141:O146">IF(ISNUMBER(N141),N141," ")</f>
        <v> </v>
      </c>
      <c r="P141" s="32" t="str">
        <f aca="true" t="shared" si="30" ref="P141:P146">IF(ISNUMBER(N141),M141," ")</f>
        <v> </v>
      </c>
      <c r="Q141" s="32" t="str">
        <f aca="true" t="shared" si="31" ref="Q141:Q146">IF(ISNUMBER(O141),0.5," ")</f>
        <v> </v>
      </c>
      <c r="R141" t="str">
        <f aca="true" t="shared" si="32" ref="R141:R146">IF(ISNUMBER(O141),-0.5," ")</f>
        <v> </v>
      </c>
    </row>
    <row r="142" spans="12:18" ht="12.75">
      <c r="L142" s="34">
        <f>SMALL(IF(ISNUMBER(different),ROW(different)-ROW(INDEX(different,1))+1),ROW($B$1:INDEX($B:$B,COUNTIF(different,1))))</f>
        <v>0</v>
      </c>
      <c r="M142" s="32" t="e">
        <f>INDEX(distribution,INDEX(subsetindex,ROW(141:141)))</f>
        <v>#NUM!</v>
      </c>
      <c r="N142" s="32" t="e">
        <f>INDEX(different,INDEX(subsetindex,ROW(141:141)))</f>
        <v>#NUM!</v>
      </c>
      <c r="O142" s="32" t="str">
        <f t="shared" si="29"/>
        <v> </v>
      </c>
      <c r="P142" s="32" t="str">
        <f t="shared" si="30"/>
        <v> </v>
      </c>
      <c r="Q142" s="32" t="str">
        <f t="shared" si="31"/>
        <v> </v>
      </c>
      <c r="R142" t="str">
        <f t="shared" si="32"/>
        <v> </v>
      </c>
    </row>
    <row r="143" spans="12:18" ht="12.75">
      <c r="L143" s="34">
        <f>SMALL(IF(ISNUMBER(different),ROW(different)-ROW(INDEX(different,1))+1),ROW($B$1:INDEX($B:$B,COUNTIF(different,1))))</f>
        <v>0</v>
      </c>
      <c r="M143" s="32" t="e">
        <f>INDEX(distribution,INDEX(subsetindex,ROW(142:142)))</f>
        <v>#NUM!</v>
      </c>
      <c r="N143" s="32" t="e">
        <f>INDEX(different,INDEX(subsetindex,ROW(142:142)))</f>
        <v>#NUM!</v>
      </c>
      <c r="O143" s="32" t="str">
        <f t="shared" si="29"/>
        <v> </v>
      </c>
      <c r="P143" s="32" t="str">
        <f t="shared" si="30"/>
        <v> </v>
      </c>
      <c r="Q143" s="32" t="str">
        <f t="shared" si="31"/>
        <v> </v>
      </c>
      <c r="R143" t="str">
        <f t="shared" si="32"/>
        <v> </v>
      </c>
    </row>
    <row r="144" spans="12:18" ht="12.75">
      <c r="L144" s="34">
        <f>SMALL(IF(ISNUMBER(different),ROW(different)-ROW(INDEX(different,1))+1),ROW($B$1:INDEX($B:$B,COUNTIF(different,1))))</f>
        <v>0</v>
      </c>
      <c r="M144" s="32" t="e">
        <f>INDEX(distribution,INDEX(subsetindex,ROW(137:137)))</f>
        <v>#NUM!</v>
      </c>
      <c r="N144" s="32" t="e">
        <f>INDEX(different,INDEX(subsetindex,ROW(137:137)))</f>
        <v>#NUM!</v>
      </c>
      <c r="O144" s="32" t="str">
        <f t="shared" si="29"/>
        <v> </v>
      </c>
      <c r="P144" s="32" t="str">
        <f t="shared" si="30"/>
        <v> </v>
      </c>
      <c r="Q144" s="32" t="str">
        <f t="shared" si="31"/>
        <v> </v>
      </c>
      <c r="R144" t="str">
        <f t="shared" si="32"/>
        <v> </v>
      </c>
    </row>
    <row r="145" spans="12:18" ht="12.75">
      <c r="L145" s="34">
        <f>SMALL(IF(ISNUMBER(different),ROW(different)-ROW(INDEX(different,1))+1),ROW($B$1:INDEX($B:$B,COUNTIF(different,1))))</f>
        <v>0</v>
      </c>
      <c r="M145" s="32" t="e">
        <f>INDEX(distribution,INDEX(subsetindex,ROW(144:144)))</f>
        <v>#NUM!</v>
      </c>
      <c r="N145" s="32" t="e">
        <f>INDEX(different,INDEX(subsetindex,ROW(144:144)))</f>
        <v>#NUM!</v>
      </c>
      <c r="O145" s="32" t="str">
        <f t="shared" si="29"/>
        <v> </v>
      </c>
      <c r="P145" s="32" t="str">
        <f t="shared" si="30"/>
        <v> </v>
      </c>
      <c r="Q145" s="32" t="str">
        <f t="shared" si="31"/>
        <v> </v>
      </c>
      <c r="R145" t="str">
        <f t="shared" si="32"/>
        <v> </v>
      </c>
    </row>
    <row r="146" spans="12:18" ht="12.75">
      <c r="L146" s="34">
        <f>SMALL(IF(ISNUMBER(different),ROW(different)-ROW(INDEX(different,1))+1),ROW($B$1:INDEX($B:$B,COUNTIF(different,1))))</f>
        <v>0</v>
      </c>
      <c r="M146" s="32" t="e">
        <f>INDEX(distribution,INDEX(subsetindex,ROW(145:145)))</f>
        <v>#NUM!</v>
      </c>
      <c r="N146" s="32" t="e">
        <f>INDEX(different,INDEX(subsetindex,ROW(145:145)))</f>
        <v>#NUM!</v>
      </c>
      <c r="O146" s="32" t="str">
        <f t="shared" si="29"/>
        <v> </v>
      </c>
      <c r="P146" s="32" t="str">
        <f t="shared" si="30"/>
        <v> </v>
      </c>
      <c r="Q146" s="32" t="str">
        <f t="shared" si="31"/>
        <v> </v>
      </c>
      <c r="R146" t="str">
        <f t="shared" si="32"/>
        <v> </v>
      </c>
    </row>
    <row r="147" spans="12:18" ht="12.75">
      <c r="L147" s="34">
        <f>SMALL(IF(ISNUMBER(different),ROW(different)-ROW(INDEX(different,1))+1),ROW($B$1:INDEX($B:$B,COUNTIF(different,1))))</f>
        <v>0</v>
      </c>
      <c r="M147" s="32" t="e">
        <f>INDEX(distribution,INDEX(subsetindex,ROW(140:140)))</f>
        <v>#NUM!</v>
      </c>
      <c r="N147" s="32" t="e">
        <f>INDEX(different,INDEX(subsetindex,ROW(140:140)))</f>
        <v>#NUM!</v>
      </c>
      <c r="O147" s="32" t="str">
        <f t="shared" si="19"/>
        <v> </v>
      </c>
      <c r="P147" s="32" t="str">
        <f t="shared" si="20"/>
        <v> </v>
      </c>
      <c r="Q147" s="32" t="str">
        <f t="shared" si="24"/>
        <v> </v>
      </c>
      <c r="R147" t="str">
        <f t="shared" si="21"/>
        <v> </v>
      </c>
    </row>
    <row r="148" spans="12:18" ht="12.75">
      <c r="L148" s="34">
        <f>SMALL(IF(ISNUMBER(different),ROW(different)-ROW(INDEX(different,1))+1),ROW($B$1:INDEX($B:$B,COUNTIF(different,1))))</f>
        <v>0</v>
      </c>
      <c r="M148" s="32" t="e">
        <f>INDEX(distribution,INDEX(subsetindex,ROW(147:147)))</f>
        <v>#NUM!</v>
      </c>
      <c r="N148" s="32" t="e">
        <f>INDEX(different,INDEX(subsetindex,ROW(147:147)))</f>
        <v>#NUM!</v>
      </c>
      <c r="O148" s="32" t="str">
        <f t="shared" si="19"/>
        <v> </v>
      </c>
      <c r="P148" s="32" t="str">
        <f t="shared" si="20"/>
        <v> </v>
      </c>
      <c r="Q148" s="32" t="str">
        <f t="shared" si="24"/>
        <v> </v>
      </c>
      <c r="R148" t="str">
        <f t="shared" si="21"/>
        <v> </v>
      </c>
    </row>
    <row r="149" spans="12:18" ht="12.75">
      <c r="L149" s="34">
        <f>SMALL(IF(ISNUMBER(different),ROW(different)-ROW(INDEX(different,1))+1),ROW($B$1:INDEX($B:$B,COUNTIF(different,1))))</f>
        <v>0</v>
      </c>
      <c r="M149" s="32" t="e">
        <f>INDEX(distribution,INDEX(subsetindex,ROW(148:148)))</f>
        <v>#NUM!</v>
      </c>
      <c r="N149" s="32" t="e">
        <f>INDEX(different,INDEX(subsetindex,ROW(148:148)))</f>
        <v>#NUM!</v>
      </c>
      <c r="O149" s="32" t="str">
        <f t="shared" si="19"/>
        <v> </v>
      </c>
      <c r="P149" s="32" t="str">
        <f t="shared" si="20"/>
        <v> </v>
      </c>
      <c r="Q149" s="32" t="str">
        <f t="shared" si="24"/>
        <v> </v>
      </c>
      <c r="R149" t="str">
        <f t="shared" si="21"/>
        <v> </v>
      </c>
    </row>
  </sheetData>
  <sheetProtection password="C2B6" sheet="1"/>
  <mergeCells count="2">
    <mergeCell ref="A23:A25"/>
    <mergeCell ref="A21:A2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9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8" sqref="H7:I8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7.7109375" style="0" bestFit="1" customWidth="1"/>
    <col min="4" max="4" width="17.7109375" style="0" bestFit="1" customWidth="1"/>
    <col min="5" max="5" width="37.421875" style="11" bestFit="1" customWidth="1"/>
    <col min="7" max="7" width="9.28125" style="6" bestFit="1" customWidth="1"/>
    <col min="12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9" width="9.140625" style="32" customWidth="1"/>
  </cols>
  <sheetData>
    <row r="1" spans="1:16" ht="38.25">
      <c r="A1" s="2" t="s">
        <v>0</v>
      </c>
      <c r="B1" s="2" t="s">
        <v>1</v>
      </c>
      <c r="C1" s="2" t="s">
        <v>4</v>
      </c>
      <c r="D1" s="8" t="s">
        <v>12</v>
      </c>
      <c r="E1" s="21" t="s">
        <v>22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20" t="s">
        <v>29</v>
      </c>
      <c r="B2" s="18" t="s">
        <v>30</v>
      </c>
      <c r="C2" s="4" t="s">
        <v>4</v>
      </c>
      <c r="D2" s="3">
        <v>4.1</v>
      </c>
      <c r="E2" s="15" t="s">
        <v>18</v>
      </c>
      <c r="F2" s="1" t="e">
        <f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0" ref="M2:M13">INDEX(distribution,INDEX(subsetindex,ROW($A1:$IV1)))</f>
        <v>#NUM!</v>
      </c>
      <c r="N2" s="32" t="e">
        <f aca="true" t="shared" si="1" ref="N2:N13">INDEX(different,INDEX(subsetindex,ROW($A1:$IV1)))</f>
        <v>#NUM!</v>
      </c>
      <c r="O2" s="32" t="str">
        <f aca="true" t="shared" si="2" ref="O2:O94">IF(ISNUMBER(N2),N2," ")</f>
        <v> </v>
      </c>
      <c r="P2" s="32" t="str">
        <f aca="true" t="shared" si="3" ref="P2:P94">IF(ISNUMBER(N2),M2," ")</f>
        <v> </v>
      </c>
      <c r="Q2" s="32" t="str">
        <f>IF(ISNUMBER(O2),0.5," ")</f>
        <v> </v>
      </c>
      <c r="R2" s="32" t="str">
        <f aca="true" t="shared" si="4" ref="R2:R94">IF(ISNUMBER(O2),-0.5," ")</f>
        <v> </v>
      </c>
    </row>
    <row r="3" spans="1:18" ht="15.75">
      <c r="A3" s="20" t="s">
        <v>29</v>
      </c>
      <c r="B3" s="18" t="s">
        <v>31</v>
      </c>
      <c r="C3" s="4" t="s">
        <v>4</v>
      </c>
      <c r="D3" s="3">
        <v>4.28</v>
      </c>
      <c r="E3" s="15" t="s">
        <v>18</v>
      </c>
      <c r="F3" s="1" t="e">
        <f aca="true" t="shared" si="5" ref="F3:F17">E3-D3</f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0"/>
        <v>#NUM!</v>
      </c>
      <c r="N3" s="32" t="e">
        <f t="shared" si="1"/>
        <v>#NUM!</v>
      </c>
      <c r="O3" s="32" t="str">
        <f t="shared" si="2"/>
        <v> </v>
      </c>
      <c r="P3" s="32" t="str">
        <f t="shared" si="3"/>
        <v> </v>
      </c>
      <c r="Q3" s="32" t="str">
        <f aca="true" t="shared" si="6" ref="Q3:Q94">IF(ISNUMBER(O3),0.5," ")</f>
        <v> </v>
      </c>
      <c r="R3" s="32" t="str">
        <f t="shared" si="4"/>
        <v> </v>
      </c>
    </row>
    <row r="4" spans="1:18" ht="15.75">
      <c r="A4" s="20" t="s">
        <v>32</v>
      </c>
      <c r="B4" s="18" t="s">
        <v>34</v>
      </c>
      <c r="C4" s="4" t="s">
        <v>4</v>
      </c>
      <c r="D4" s="3">
        <v>3.32</v>
      </c>
      <c r="E4" s="15" t="s">
        <v>18</v>
      </c>
      <c r="F4" s="1" t="e">
        <f t="shared" si="5"/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0"/>
        <v>#NUM!</v>
      </c>
      <c r="N4" s="32" t="e">
        <f t="shared" si="1"/>
        <v>#NUM!</v>
      </c>
      <c r="O4" s="32" t="str">
        <f t="shared" si="2"/>
        <v> </v>
      </c>
      <c r="P4" s="32" t="str">
        <f t="shared" si="3"/>
        <v> </v>
      </c>
      <c r="Q4" s="32" t="str">
        <f t="shared" si="6"/>
        <v> </v>
      </c>
      <c r="R4" s="32" t="str">
        <f t="shared" si="4"/>
        <v> </v>
      </c>
    </row>
    <row r="5" spans="1:18" ht="15.75">
      <c r="A5" s="20" t="s">
        <v>35</v>
      </c>
      <c r="B5" s="18" t="s">
        <v>36</v>
      </c>
      <c r="C5" s="4" t="s">
        <v>4</v>
      </c>
      <c r="D5" s="3">
        <v>3.66</v>
      </c>
      <c r="E5" s="15" t="s">
        <v>18</v>
      </c>
      <c r="F5" s="1" t="e">
        <f t="shared" si="5"/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0"/>
        <v>#NUM!</v>
      </c>
      <c r="N5" s="32" t="e">
        <f t="shared" si="1"/>
        <v>#NUM!</v>
      </c>
      <c r="O5" s="32" t="str">
        <f t="shared" si="2"/>
        <v> </v>
      </c>
      <c r="P5" s="32" t="str">
        <f t="shared" si="3"/>
        <v> </v>
      </c>
      <c r="Q5" s="32" t="str">
        <f t="shared" si="6"/>
        <v> </v>
      </c>
      <c r="R5" s="32" t="str">
        <f t="shared" si="4"/>
        <v> </v>
      </c>
    </row>
    <row r="6" spans="1:18" ht="15.75">
      <c r="A6" s="20" t="s">
        <v>35</v>
      </c>
      <c r="B6" s="18" t="s">
        <v>37</v>
      </c>
      <c r="C6" s="4" t="s">
        <v>4</v>
      </c>
      <c r="D6" s="3">
        <v>4.13</v>
      </c>
      <c r="E6" s="15" t="s">
        <v>18</v>
      </c>
      <c r="F6" s="1" t="e">
        <f t="shared" si="5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0"/>
        <v>#NUM!</v>
      </c>
      <c r="N6" s="32" t="e">
        <f t="shared" si="1"/>
        <v>#NUM!</v>
      </c>
      <c r="O6" s="32" t="str">
        <f t="shared" si="2"/>
        <v> </v>
      </c>
      <c r="P6" s="32" t="str">
        <f t="shared" si="3"/>
        <v> </v>
      </c>
      <c r="Q6" s="32" t="str">
        <f t="shared" si="6"/>
        <v> </v>
      </c>
      <c r="R6" s="32" t="str">
        <f t="shared" si="4"/>
        <v> </v>
      </c>
    </row>
    <row r="7" spans="1:18" ht="15.75">
      <c r="A7" s="20" t="s">
        <v>38</v>
      </c>
      <c r="B7" s="18" t="s">
        <v>39</v>
      </c>
      <c r="C7" s="4" t="s">
        <v>4</v>
      </c>
      <c r="D7" s="3">
        <v>3.88</v>
      </c>
      <c r="E7" s="15" t="s">
        <v>18</v>
      </c>
      <c r="F7" s="1" t="e">
        <f t="shared" si="5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0"/>
        <v>#NUM!</v>
      </c>
      <c r="N7" s="32" t="e">
        <f t="shared" si="1"/>
        <v>#NUM!</v>
      </c>
      <c r="O7" s="32" t="str">
        <f t="shared" si="2"/>
        <v> </v>
      </c>
      <c r="P7" s="32" t="str">
        <f t="shared" si="3"/>
        <v> </v>
      </c>
      <c r="Q7" s="32" t="str">
        <f t="shared" si="6"/>
        <v> </v>
      </c>
      <c r="R7" s="32" t="str">
        <f t="shared" si="4"/>
        <v> </v>
      </c>
    </row>
    <row r="8" spans="1:18" ht="15.75">
      <c r="A8" s="20" t="s">
        <v>38</v>
      </c>
      <c r="B8" s="18" t="s">
        <v>40</v>
      </c>
      <c r="C8" s="4" t="s">
        <v>4</v>
      </c>
      <c r="D8" s="3">
        <v>4.45</v>
      </c>
      <c r="E8" s="15" t="s">
        <v>18</v>
      </c>
      <c r="F8" s="1" t="e">
        <f t="shared" si="5"/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0"/>
        <v>#NUM!</v>
      </c>
      <c r="N8" s="32" t="e">
        <f t="shared" si="1"/>
        <v>#NUM!</v>
      </c>
      <c r="O8" s="32" t="str">
        <f t="shared" si="2"/>
        <v> </v>
      </c>
      <c r="P8" s="32" t="str">
        <f t="shared" si="3"/>
        <v> </v>
      </c>
      <c r="Q8" s="32" t="str">
        <f t="shared" si="6"/>
        <v> </v>
      </c>
      <c r="R8" s="32" t="str">
        <f t="shared" si="4"/>
        <v> </v>
      </c>
    </row>
    <row r="9" spans="1:18" ht="15.75">
      <c r="A9" s="20" t="s">
        <v>41</v>
      </c>
      <c r="B9" s="18" t="s">
        <v>42</v>
      </c>
      <c r="C9" s="4" t="s">
        <v>4</v>
      </c>
      <c r="D9" s="3">
        <v>3.51</v>
      </c>
      <c r="E9" s="15" t="s">
        <v>18</v>
      </c>
      <c r="F9" s="1" t="e">
        <f aca="true" t="shared" si="7" ref="F9:F16">E9-D9</f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 t="shared" si="0"/>
        <v>#NUM!</v>
      </c>
      <c r="N9" s="32" t="e">
        <f t="shared" si="1"/>
        <v>#NUM!</v>
      </c>
      <c r="O9" s="32" t="str">
        <f t="shared" si="2"/>
        <v> </v>
      </c>
      <c r="P9" s="32" t="str">
        <f t="shared" si="3"/>
        <v> </v>
      </c>
      <c r="Q9" s="32" t="str">
        <f t="shared" si="6"/>
        <v> </v>
      </c>
      <c r="R9" s="32" t="str">
        <f t="shared" si="4"/>
        <v> </v>
      </c>
    </row>
    <row r="10" spans="1:18" ht="15.75">
      <c r="A10" s="20" t="s">
        <v>41</v>
      </c>
      <c r="B10" s="18" t="s">
        <v>43</v>
      </c>
      <c r="C10" s="4" t="s">
        <v>4</v>
      </c>
      <c r="D10" s="3">
        <v>4.08</v>
      </c>
      <c r="E10" s="15" t="s">
        <v>18</v>
      </c>
      <c r="F10" s="1" t="e">
        <f t="shared" si="7"/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 t="shared" si="0"/>
        <v>#NUM!</v>
      </c>
      <c r="N10" s="32" t="e">
        <f t="shared" si="1"/>
        <v>#NUM!</v>
      </c>
      <c r="O10" s="32" t="str">
        <f t="shared" si="2"/>
        <v> </v>
      </c>
      <c r="P10" s="32" t="str">
        <f t="shared" si="3"/>
        <v> </v>
      </c>
      <c r="Q10" s="32" t="str">
        <f t="shared" si="6"/>
        <v> </v>
      </c>
      <c r="R10" s="32" t="str">
        <f t="shared" si="4"/>
        <v> </v>
      </c>
    </row>
    <row r="11" spans="1:18" ht="15.75">
      <c r="A11" s="20" t="s">
        <v>44</v>
      </c>
      <c r="B11" s="18" t="s">
        <v>46</v>
      </c>
      <c r="C11" s="4" t="s">
        <v>4</v>
      </c>
      <c r="D11" s="3">
        <v>4.41</v>
      </c>
      <c r="E11" s="15" t="s">
        <v>18</v>
      </c>
      <c r="F11" s="1" t="e">
        <f t="shared" si="7"/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 t="shared" si="0"/>
        <v>#NUM!</v>
      </c>
      <c r="N11" s="32" t="e">
        <f t="shared" si="1"/>
        <v>#NUM!</v>
      </c>
      <c r="O11" s="32" t="str">
        <f t="shared" si="2"/>
        <v> </v>
      </c>
      <c r="P11" s="32" t="str">
        <f t="shared" si="3"/>
        <v> </v>
      </c>
      <c r="Q11" s="32" t="str">
        <f t="shared" si="6"/>
        <v> </v>
      </c>
      <c r="R11" s="32" t="str">
        <f t="shared" si="4"/>
        <v> </v>
      </c>
    </row>
    <row r="12" spans="1:18" ht="15.75">
      <c r="A12" s="20" t="s">
        <v>44</v>
      </c>
      <c r="B12" s="18" t="s">
        <v>45</v>
      </c>
      <c r="C12" s="4" t="s">
        <v>4</v>
      </c>
      <c r="D12" s="3">
        <v>4.36</v>
      </c>
      <c r="E12" s="15" t="s">
        <v>18</v>
      </c>
      <c r="F12" s="1" t="e">
        <f t="shared" si="7"/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 t="shared" si="0"/>
        <v>#NUM!</v>
      </c>
      <c r="N12" s="32" t="e">
        <f t="shared" si="1"/>
        <v>#NUM!</v>
      </c>
      <c r="O12" s="32" t="str">
        <f t="shared" si="2"/>
        <v> </v>
      </c>
      <c r="P12" s="32" t="str">
        <f t="shared" si="3"/>
        <v> </v>
      </c>
      <c r="Q12" s="32" t="str">
        <f t="shared" si="6"/>
        <v> </v>
      </c>
      <c r="R12" s="32" t="str">
        <f t="shared" si="4"/>
        <v> </v>
      </c>
    </row>
    <row r="13" spans="1:18" ht="15.75">
      <c r="A13" s="20" t="s">
        <v>47</v>
      </c>
      <c r="B13" s="18" t="s">
        <v>48</v>
      </c>
      <c r="C13" s="4" t="s">
        <v>4</v>
      </c>
      <c r="D13" s="3">
        <v>4.65</v>
      </c>
      <c r="E13" s="15" t="s">
        <v>18</v>
      </c>
      <c r="F13" s="1" t="e">
        <f t="shared" si="7"/>
        <v>#VALUE!</v>
      </c>
      <c r="G13" s="13">
        <v>0.5</v>
      </c>
      <c r="H13" s="14">
        <v>-0.5</v>
      </c>
      <c r="L13" s="34">
        <f>SMALL(IF(ISNUMBER(different),ROW(different)-ROW(INDEX(different,1))+1),ROW($B$1:INDEX($B:$B,COUNTIF(different,1))))</f>
        <v>0</v>
      </c>
      <c r="M13" s="32" t="e">
        <f t="shared" si="0"/>
        <v>#NUM!</v>
      </c>
      <c r="N13" s="32" t="e">
        <f t="shared" si="1"/>
        <v>#NUM!</v>
      </c>
      <c r="O13" s="32" t="str">
        <f t="shared" si="2"/>
        <v> </v>
      </c>
      <c r="P13" s="32" t="str">
        <f t="shared" si="3"/>
        <v> </v>
      </c>
      <c r="Q13" s="32" t="str">
        <f t="shared" si="6"/>
        <v> </v>
      </c>
      <c r="R13" s="32" t="str">
        <f t="shared" si="4"/>
        <v> </v>
      </c>
    </row>
    <row r="14" spans="1:18" ht="15.75">
      <c r="A14" s="44" t="s">
        <v>50</v>
      </c>
      <c r="B14" s="18" t="s">
        <v>51</v>
      </c>
      <c r="C14" s="4" t="s">
        <v>4</v>
      </c>
      <c r="D14" s="3">
        <v>3.97</v>
      </c>
      <c r="E14" s="15" t="s">
        <v>18</v>
      </c>
      <c r="F14" s="1" t="e">
        <f>E14-D14</f>
        <v>#VALUE!</v>
      </c>
      <c r="G14" s="13">
        <v>0.5</v>
      </c>
      <c r="H14" s="14">
        <v>-0.5</v>
      </c>
      <c r="L14" s="34">
        <f>SMALL(IF(ISNUMBER(different),ROW(different)-ROW(INDEX(different,1))+1),ROW($B$1:INDEX($B:$B,COUNTIF(different,1))))</f>
        <v>0</v>
      </c>
      <c r="M14" s="32" t="e">
        <f>INDEX(distribution,INDEX(subsetindex,ROW(9:9)))</f>
        <v>#NUM!</v>
      </c>
      <c r="N14" s="32" t="e">
        <f>INDEX(different,INDEX(subsetindex,ROW(9:9)))</f>
        <v>#NUM!</v>
      </c>
      <c r="O14" s="32" t="str">
        <f>IF(ISNUMBER(N14),N14," ")</f>
        <v> </v>
      </c>
      <c r="P14" s="32" t="str">
        <f>IF(ISNUMBER(N14),M14," ")</f>
        <v> </v>
      </c>
      <c r="Q14" s="32" t="str">
        <f>IF(ISNUMBER(O14),0.5," ")</f>
        <v> </v>
      </c>
      <c r="R14" s="32" t="str">
        <f>IF(ISNUMBER(O14),-0.5," ")</f>
        <v> </v>
      </c>
    </row>
    <row r="15" spans="1:18" ht="15.75">
      <c r="A15" s="45"/>
      <c r="B15" s="18" t="s">
        <v>51</v>
      </c>
      <c r="C15" s="4" t="s">
        <v>4</v>
      </c>
      <c r="D15" s="3">
        <v>4.64</v>
      </c>
      <c r="E15" s="15" t="s">
        <v>18</v>
      </c>
      <c r="F15" s="1" t="e">
        <f>E15-D15</f>
        <v>#VALUE!</v>
      </c>
      <c r="G15" s="13">
        <v>0.5</v>
      </c>
      <c r="H15" s="14">
        <v>-0.5</v>
      </c>
      <c r="L15" s="34">
        <f>SMALL(IF(ISNUMBER(different),ROW(different)-ROW(INDEX(different,1))+1),ROW($B$1:INDEX($B:$B,COUNTIF(different,1))))</f>
        <v>0</v>
      </c>
      <c r="M15" s="32" t="e">
        <f>INDEX(distribution,INDEX(subsetindex,ROW(8:8)))</f>
        <v>#NUM!</v>
      </c>
      <c r="N15" s="32" t="e">
        <f>INDEX(different,INDEX(subsetindex,ROW(8:8)))</f>
        <v>#NUM!</v>
      </c>
      <c r="O15" s="32" t="str">
        <f>IF(ISNUMBER(N15),N15," ")</f>
        <v> </v>
      </c>
      <c r="P15" s="32" t="str">
        <f>IF(ISNUMBER(N15),M15," ")</f>
        <v> </v>
      </c>
      <c r="Q15" s="32" t="str">
        <f>IF(ISNUMBER(O15),0.5," ")</f>
        <v> </v>
      </c>
      <c r="R15" s="32" t="str">
        <f>IF(ISNUMBER(O15),-0.5," ")</f>
        <v> </v>
      </c>
    </row>
    <row r="16" spans="1:18" ht="15.75">
      <c r="A16" s="44" t="s">
        <v>53</v>
      </c>
      <c r="B16" s="18" t="s">
        <v>55</v>
      </c>
      <c r="C16" s="4" t="s">
        <v>4</v>
      </c>
      <c r="D16" s="3">
        <v>4.38</v>
      </c>
      <c r="E16" s="15" t="s">
        <v>18</v>
      </c>
      <c r="F16" s="1" t="e">
        <f t="shared" si="7"/>
        <v>#VALUE!</v>
      </c>
      <c r="G16" s="13">
        <v>0.5</v>
      </c>
      <c r="H16" s="14">
        <v>-0.5</v>
      </c>
      <c r="L16" s="34">
        <f>SMALL(IF(ISNUMBER(different),ROW(different)-ROW(INDEX(different,1))+1),ROW($B$1:INDEX($B:$B,COUNTIF(different,1))))</f>
        <v>0</v>
      </c>
      <c r="M16" s="32" t="e">
        <f>INDEX(distribution,INDEX(subsetindex,ROW(11:11)))</f>
        <v>#NUM!</v>
      </c>
      <c r="N16" s="32" t="e">
        <f>INDEX(different,INDEX(subsetindex,ROW(11:11)))</f>
        <v>#NUM!</v>
      </c>
      <c r="O16" s="32" t="str">
        <f>IF(ISNUMBER(N16),N16," ")</f>
        <v> </v>
      </c>
      <c r="P16" s="32" t="str">
        <f>IF(ISNUMBER(N16),M16," ")</f>
        <v> </v>
      </c>
      <c r="Q16" s="32" t="str">
        <f>IF(ISNUMBER(O16),0.5," ")</f>
        <v> </v>
      </c>
      <c r="R16" s="32" t="str">
        <f>IF(ISNUMBER(O16),-0.5," ")</f>
        <v> </v>
      </c>
    </row>
    <row r="17" spans="1:18" ht="15.75">
      <c r="A17" s="45"/>
      <c r="B17" s="18" t="s">
        <v>54</v>
      </c>
      <c r="C17" s="4" t="s">
        <v>4</v>
      </c>
      <c r="D17" s="3">
        <v>3.7</v>
      </c>
      <c r="E17" s="15" t="s">
        <v>18</v>
      </c>
      <c r="F17" s="1" t="e">
        <f t="shared" si="5"/>
        <v>#VALUE!</v>
      </c>
      <c r="G17" s="13">
        <v>0.5</v>
      </c>
      <c r="H17" s="14">
        <v>-0.5</v>
      </c>
      <c r="L17" s="34">
        <f>SMALL(IF(ISNUMBER(different),ROW(different)-ROW(INDEX(different,1))+1),ROW($B$1:INDEX($B:$B,COUNTIF(different,1))))</f>
        <v>0</v>
      </c>
      <c r="M17" s="32" t="e">
        <f>INDEX(distribution,INDEX(subsetindex,ROW(10:10)))</f>
        <v>#NUM!</v>
      </c>
      <c r="N17" s="32" t="e">
        <f>INDEX(different,INDEX(subsetindex,ROW(10:10)))</f>
        <v>#NUM!</v>
      </c>
      <c r="O17" s="32" t="str">
        <f>IF(ISNUMBER(N17),N17," ")</f>
        <v> </v>
      </c>
      <c r="P17" s="32" t="str">
        <f>IF(ISNUMBER(N17),M17," ")</f>
        <v> </v>
      </c>
      <c r="Q17" s="32" t="str">
        <f>IF(ISNUMBER(O17),0.5," ")</f>
        <v> </v>
      </c>
      <c r="R17" s="32" t="str">
        <f>IF(ISNUMBER(O17),-0.5," ")</f>
        <v> </v>
      </c>
    </row>
    <row r="18" spans="1:18" ht="12.75">
      <c r="A18" s="30"/>
      <c r="B18" s="28"/>
      <c r="C18" s="6"/>
      <c r="D18" s="29"/>
      <c r="E18" s="24"/>
      <c r="F18" s="31"/>
      <c r="G18" s="26"/>
      <c r="H18" s="27"/>
      <c r="L18" s="34">
        <f>SMALL(IF(ISNUMBER(different),ROW(different)-ROW(INDEX(different,1))+1),ROW($B$1:INDEX($B:$B,COUNTIF(different,1))))</f>
        <v>0</v>
      </c>
      <c r="M18" s="32" t="e">
        <f>INDEX(distribution,INDEX(subsetindex,ROW(13:13)))</f>
        <v>#NUM!</v>
      </c>
      <c r="N18" s="32" t="e">
        <f>INDEX(different,INDEX(subsetindex,ROW(13:13)))</f>
        <v>#NUM!</v>
      </c>
      <c r="O18" s="32" t="str">
        <f t="shared" si="2"/>
        <v> </v>
      </c>
      <c r="P18" s="32" t="str">
        <f t="shared" si="3"/>
        <v> </v>
      </c>
      <c r="Q18" s="32" t="str">
        <f t="shared" si="6"/>
        <v> </v>
      </c>
      <c r="R18" s="32" t="str">
        <f t="shared" si="4"/>
        <v> </v>
      </c>
    </row>
    <row r="19" spans="1:18" ht="12.75">
      <c r="A19" s="30"/>
      <c r="B19" s="28"/>
      <c r="C19" s="6"/>
      <c r="D19" s="29"/>
      <c r="E19" s="24"/>
      <c r="F19" s="31"/>
      <c r="G19" s="26"/>
      <c r="H19" s="27"/>
      <c r="L19" s="34">
        <f>SMALL(IF(ISNUMBER(different),ROW(different)-ROW(INDEX(different,1))+1),ROW($B$1:INDEX($B:$B,COUNTIF(different,1))))</f>
        <v>0</v>
      </c>
      <c r="M19" s="32" t="e">
        <f>INDEX(distribution,INDEX(subsetindex,ROW(12:12)))</f>
        <v>#NUM!</v>
      </c>
      <c r="N19" s="32" t="e">
        <f>INDEX(different,INDEX(subsetindex,ROW(12:12)))</f>
        <v>#NUM!</v>
      </c>
      <c r="O19" s="32" t="str">
        <f>IF(ISNUMBER(N19),N19," ")</f>
        <v> </v>
      </c>
      <c r="P19" s="32" t="str">
        <f>IF(ISNUMBER(N19),M19," ")</f>
        <v> </v>
      </c>
      <c r="Q19" s="32" t="str">
        <f>IF(ISNUMBER(O19),0.5," ")</f>
        <v> </v>
      </c>
      <c r="R19" s="32" t="str">
        <f>IF(ISNUMBER(O19),-0.5," ")</f>
        <v> </v>
      </c>
    </row>
    <row r="20" spans="12:18" ht="12.75">
      <c r="L20" s="34">
        <f>SMALL(IF(ISNUMBER(different),ROW(different)-ROW(INDEX(different,1))+1),ROW($B$1:INDEX($B:$B,COUNTIF(different,1))))</f>
        <v>0</v>
      </c>
      <c r="M20" s="32" t="e">
        <f>INDEX(distribution,INDEX(subsetindex,ROW(7:7)))</f>
        <v>#NUM!</v>
      </c>
      <c r="N20" s="32" t="e">
        <f>INDEX(different,INDEX(subsetindex,ROW(7:7)))</f>
        <v>#NUM!</v>
      </c>
      <c r="O20" s="32" t="str">
        <f>IF(ISNUMBER(N20),N20," ")</f>
        <v> </v>
      </c>
      <c r="P20" s="32" t="str">
        <f>IF(ISNUMBER(N20),M20," ")</f>
        <v> </v>
      </c>
      <c r="Q20" s="32" t="str">
        <f>IF(ISNUMBER(O20),0.5," ")</f>
        <v> </v>
      </c>
      <c r="R20" s="32" t="str">
        <f>IF(ISNUMBER(O20),-0.5," ")</f>
        <v> </v>
      </c>
    </row>
    <row r="21" spans="12:18" ht="12.75">
      <c r="L21" s="34">
        <f>SMALL(IF(ISNUMBER(different),ROW(different)-ROW(INDEX(different,1))+1),ROW($B$1:INDEX($B:$B,COUNTIF(different,1))))</f>
        <v>0</v>
      </c>
      <c r="M21" s="32" t="e">
        <f>INDEX(distribution,INDEX(subsetindex,ROW(18:18)))</f>
        <v>#NUM!</v>
      </c>
      <c r="N21" s="32" t="e">
        <f>INDEX(different,INDEX(subsetindex,ROW(18:18)))</f>
        <v>#NUM!</v>
      </c>
      <c r="O21" s="32" t="str">
        <f t="shared" si="2"/>
        <v> </v>
      </c>
      <c r="P21" s="32" t="str">
        <f t="shared" si="3"/>
        <v> </v>
      </c>
      <c r="Q21" s="32" t="str">
        <f t="shared" si="6"/>
        <v> </v>
      </c>
      <c r="R21" s="32" t="str">
        <f t="shared" si="4"/>
        <v> </v>
      </c>
    </row>
    <row r="22" spans="12:18" ht="12.75">
      <c r="L22" s="34">
        <f>SMALL(IF(ISNUMBER(different),ROW(different)-ROW(INDEX(different,1))+1),ROW($B$1:INDEX($B:$B,COUNTIF(different,1))))</f>
        <v>0</v>
      </c>
      <c r="M22" s="32" t="e">
        <f>INDEX(distribution,INDEX(subsetindex,ROW(9:9)))</f>
        <v>#NUM!</v>
      </c>
      <c r="N22" s="32" t="e">
        <f>INDEX(different,INDEX(subsetindex,ROW(9:9)))</f>
        <v>#NUM!</v>
      </c>
      <c r="O22" s="32" t="str">
        <f>IF(ISNUMBER(N22),N22," ")</f>
        <v> </v>
      </c>
      <c r="P22" s="32" t="str">
        <f>IF(ISNUMBER(N22),M22," ")</f>
        <v> </v>
      </c>
      <c r="Q22" s="32" t="str">
        <f>IF(ISNUMBER(O22),0.5," ")</f>
        <v> </v>
      </c>
      <c r="R22" s="32" t="str">
        <f>IF(ISNUMBER(O22),-0.5," ")</f>
        <v> </v>
      </c>
    </row>
    <row r="23" spans="12:18" ht="12.75">
      <c r="L23" s="34">
        <f>SMALL(IF(ISNUMBER(different),ROW(different)-ROW(INDEX(different,1))+1),ROW($B$1:INDEX($B:$B,COUNTIF(different,1))))</f>
        <v>0</v>
      </c>
      <c r="M23" s="32" t="e">
        <f>INDEX(distribution,INDEX(subsetindex,ROW(11:11)))</f>
        <v>#NUM!</v>
      </c>
      <c r="N23" s="32" t="e">
        <f>INDEX(different,INDEX(subsetindex,ROW(11:11)))</f>
        <v>#NUM!</v>
      </c>
      <c r="O23" s="32" t="str">
        <f>IF(ISNUMBER(N23),N23," ")</f>
        <v> </v>
      </c>
      <c r="P23" s="32" t="str">
        <f>IF(ISNUMBER(N23),M23," ")</f>
        <v> </v>
      </c>
      <c r="Q23" s="32" t="str">
        <f>IF(ISNUMBER(O23),0.5," ")</f>
        <v> </v>
      </c>
      <c r="R23" s="32" t="str">
        <f>IF(ISNUMBER(O23),-0.5," ")</f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INDEX(distribution,INDEX(subsetindex,ROW(11:11)))</f>
        <v>#NUM!</v>
      </c>
      <c r="N24" s="32" t="e">
        <f>INDEX(different,INDEX(subsetindex,ROW(11:11)))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INDEX(distribution,INDEX(subsetindex,ROW(13:13)))</f>
        <v>#NUM!</v>
      </c>
      <c r="N25" s="32" t="e">
        <f>INDEX(different,INDEX(subsetindex,ROW(13:13)))</f>
        <v>#NUM!</v>
      </c>
      <c r="O25" s="32" t="str">
        <f>IF(ISNUMBER(N25),N25," ")</f>
        <v> </v>
      </c>
      <c r="P25" s="32" t="str">
        <f>IF(ISNUMBER(N25),M25," ")</f>
        <v> </v>
      </c>
      <c r="Q25" s="32" t="str">
        <f>IF(ISNUMBER(O25),0.5," ")</f>
        <v> </v>
      </c>
      <c r="R25" s="32" t="str">
        <f>IF(ISNUMBER(O25),-0.5," ")</f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INDEX(distribution,INDEX(subsetindex,ROW(13:13)))</f>
        <v>#NUM!</v>
      </c>
      <c r="N26" s="32" t="e">
        <f>INDEX(different,INDEX(subsetindex,ROW(13:13)))</f>
        <v>#NUM!</v>
      </c>
      <c r="O26" s="32" t="str">
        <f>IF(ISNUMBER(N26),N26," ")</f>
        <v> </v>
      </c>
      <c r="P26" s="32" t="str">
        <f>IF(ISNUMBER(N26),M26," ")</f>
        <v> </v>
      </c>
      <c r="Q26" s="32" t="str">
        <f>IF(ISNUMBER(O26),0.5," ")</f>
        <v> </v>
      </c>
      <c r="R26" s="32" t="str">
        <f>IF(ISNUMBER(O26),-0.5," ")</f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INDEX(distribution,INDEX(subsetindex,ROW(21:21)))</f>
        <v>#NUM!</v>
      </c>
      <c r="N27" s="32" t="e">
        <f>INDEX(different,INDEX(subsetindex,ROW(21:21)))</f>
        <v>#NUM!</v>
      </c>
      <c r="O27" s="32" t="str">
        <f t="shared" si="2"/>
        <v> </v>
      </c>
      <c r="P27" s="32" t="str">
        <f t="shared" si="3"/>
        <v> </v>
      </c>
      <c r="Q27" s="32" t="str">
        <f t="shared" si="6"/>
        <v> </v>
      </c>
      <c r="R27" s="32" t="str">
        <f t="shared" si="4"/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INDEX(distribution,INDEX(subsetindex,ROW(21:21)))</f>
        <v>#NUM!</v>
      </c>
      <c r="N28" s="32" t="e">
        <f>INDEX(different,INDEX(subsetindex,ROW(21:21)))</f>
        <v>#NUM!</v>
      </c>
      <c r="O28" s="32" t="str">
        <f>IF(ISNUMBER(N28),N28," ")</f>
        <v> </v>
      </c>
      <c r="P28" s="32" t="str">
        <f>IF(ISNUMBER(N28),M28," ")</f>
        <v> </v>
      </c>
      <c r="Q28" s="32" t="str">
        <f>IF(ISNUMBER(O28),0.5," ")</f>
        <v> </v>
      </c>
      <c r="R28" s="32" t="str">
        <f>IF(ISNUMBER(O28),-0.5," ")</f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INDEX(distribution,INDEX(subsetindex,ROW(21:21)))</f>
        <v>#NUM!</v>
      </c>
      <c r="N29" s="32" t="e">
        <f>INDEX(different,INDEX(subsetindex,ROW(21:21)))</f>
        <v>#NUM!</v>
      </c>
      <c r="O29" s="32" t="str">
        <f>IF(ISNUMBER(N29),N29," ")</f>
        <v> </v>
      </c>
      <c r="P29" s="32" t="str">
        <f>IF(ISNUMBER(N29),M29," ")</f>
        <v> </v>
      </c>
      <c r="Q29" s="32" t="str">
        <f>IF(ISNUMBER(O29),0.5," ")</f>
        <v> </v>
      </c>
      <c r="R29" s="32" t="str">
        <f>IF(ISNUMBER(O29),-0.5," ")</f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INDEX(distribution,INDEX(subsetindex,ROW(27:27)))</f>
        <v>#NUM!</v>
      </c>
      <c r="N30" s="32" t="e">
        <f>INDEX(different,INDEX(subsetindex,ROW(27:27)))</f>
        <v>#NUM!</v>
      </c>
      <c r="O30" s="32" t="str">
        <f t="shared" si="2"/>
        <v> </v>
      </c>
      <c r="P30" s="32" t="str">
        <f t="shared" si="3"/>
        <v> </v>
      </c>
      <c r="Q30" s="32" t="str">
        <f t="shared" si="6"/>
        <v> </v>
      </c>
      <c r="R30" s="32" t="str">
        <f t="shared" si="4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>INDEX(distribution,INDEX(subsetindex,ROW(21:21)))</f>
        <v>#NUM!</v>
      </c>
      <c r="N31" s="32" t="e">
        <f>INDEX(different,INDEX(subsetindex,ROW(21:21)))</f>
        <v>#NUM!</v>
      </c>
      <c r="O31" s="32" t="str">
        <f>IF(ISNUMBER(N31),N31," ")</f>
        <v> </v>
      </c>
      <c r="P31" s="32" t="str">
        <f>IF(ISNUMBER(N31),M31," ")</f>
        <v> </v>
      </c>
      <c r="Q31" s="32" t="str">
        <f>IF(ISNUMBER(O31),0.5," ")</f>
        <v> </v>
      </c>
      <c r="R31" s="32" t="str">
        <f>IF(ISNUMBER(O31),-0.5," ")</f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>INDEX(distribution,INDEX(subsetindex,ROW(13:13)))</f>
        <v>#NUM!</v>
      </c>
      <c r="N32" s="32" t="e">
        <f>INDEX(different,INDEX(subsetindex,ROW(13:13)))</f>
        <v>#NUM!</v>
      </c>
      <c r="O32" s="32" t="str">
        <f>IF(ISNUMBER(N32),N32," ")</f>
        <v> </v>
      </c>
      <c r="P32" s="32" t="str">
        <f>IF(ISNUMBER(N32),M32," ")</f>
        <v> </v>
      </c>
      <c r="Q32" s="32" t="str">
        <f>IF(ISNUMBER(O32),0.5," ")</f>
        <v> </v>
      </c>
      <c r="R32" s="32" t="str">
        <f>IF(ISNUMBER(O32),-0.5," ")</f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>INDEX(distribution,INDEX(subsetindex,ROW(18:18)))</f>
        <v>#NUM!</v>
      </c>
      <c r="N33" s="32" t="e">
        <f>INDEX(different,INDEX(subsetindex,ROW(18:18)))</f>
        <v>#NUM!</v>
      </c>
      <c r="O33" s="32" t="str">
        <f>IF(ISNUMBER(N33),N33," ")</f>
        <v> </v>
      </c>
      <c r="P33" s="32" t="str">
        <f>IF(ISNUMBER(N33),M33," ")</f>
        <v> </v>
      </c>
      <c r="Q33" s="32" t="str">
        <f>IF(ISNUMBER(O33),0.5," ")</f>
        <v> </v>
      </c>
      <c r="R33" s="32" t="str">
        <f>IF(ISNUMBER(O33),-0.5," ")</f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>INDEX(distribution,INDEX(subsetindex,ROW(30:30)))</f>
        <v>#NUM!</v>
      </c>
      <c r="N34" s="32" t="e">
        <f>INDEX(different,INDEX(subsetindex,ROW(30:30)))</f>
        <v>#NUM!</v>
      </c>
      <c r="O34" s="32" t="str">
        <f t="shared" si="2"/>
        <v> </v>
      </c>
      <c r="P34" s="32" t="str">
        <f t="shared" si="3"/>
        <v> </v>
      </c>
      <c r="Q34" s="32" t="str">
        <f t="shared" si="6"/>
        <v> </v>
      </c>
      <c r="R34" s="32" t="str">
        <f t="shared" si="4"/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>INDEX(distribution,INDEX(subsetindex,ROW(27:27)))</f>
        <v>#NUM!</v>
      </c>
      <c r="N35" s="32" t="e">
        <f>INDEX(different,INDEX(subsetindex,ROW(27:27)))</f>
        <v>#NUM!</v>
      </c>
      <c r="O35" s="32" t="str">
        <f>IF(ISNUMBER(N35),N35," ")</f>
        <v> </v>
      </c>
      <c r="P35" s="32" t="str">
        <f>IF(ISNUMBER(N35),M35," ")</f>
        <v> </v>
      </c>
      <c r="Q35" s="32" t="str">
        <f>IF(ISNUMBER(O35),0.5," ")</f>
        <v> </v>
      </c>
      <c r="R35" s="32" t="str">
        <f>IF(ISNUMBER(O35),-0.5," ")</f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>INDEX(distribution,INDEX(subsetindex,ROW(35:35)))</f>
        <v>#NUM!</v>
      </c>
      <c r="N36" s="32" t="e">
        <f>INDEX(different,INDEX(subsetindex,ROW(35:35)))</f>
        <v>#NUM!</v>
      </c>
      <c r="O36" s="32" t="str">
        <f>IF(ISNUMBER(N36),N36," ")</f>
        <v> </v>
      </c>
      <c r="P36" s="32" t="str">
        <f>IF(ISNUMBER(N36),M36," ")</f>
        <v> </v>
      </c>
      <c r="Q36" s="32" t="str">
        <f>IF(ISNUMBER(O36),0.5," ")</f>
        <v> </v>
      </c>
      <c r="R36" s="32" t="str">
        <f>IF(ISNUMBER(O36),-0.5," ")</f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>INDEX(distribution,INDEX(subsetindex,ROW(34:34)))</f>
        <v>#NUM!</v>
      </c>
      <c r="N37" s="32" t="e">
        <f>INDEX(different,INDEX(subsetindex,ROW(34:34)))</f>
        <v>#NUM!</v>
      </c>
      <c r="O37" s="32" t="str">
        <f t="shared" si="2"/>
        <v> </v>
      </c>
      <c r="P37" s="32" t="str">
        <f t="shared" si="3"/>
        <v> </v>
      </c>
      <c r="Q37" s="32" t="str">
        <f t="shared" si="6"/>
        <v> </v>
      </c>
      <c r="R37" s="32" t="str">
        <f t="shared" si="4"/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 aca="true" t="shared" si="8" ref="M38:M81">INDEX(distribution,INDEX(subsetindex,ROW($A37:$IV37)))</f>
        <v>#NUM!</v>
      </c>
      <c r="N38" s="32" t="e">
        <f aca="true" t="shared" si="9" ref="N38:N81">INDEX(different,INDEX(subsetindex,ROW($A37:$IV37)))</f>
        <v>#NUM!</v>
      </c>
      <c r="O38" s="32" t="str">
        <f t="shared" si="2"/>
        <v> </v>
      </c>
      <c r="P38" s="32" t="str">
        <f t="shared" si="3"/>
        <v> </v>
      </c>
      <c r="Q38" s="32" t="str">
        <f t="shared" si="6"/>
        <v> </v>
      </c>
      <c r="R38" s="32" t="str">
        <f t="shared" si="4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 t="shared" si="8"/>
        <v>#NUM!</v>
      </c>
      <c r="N39" s="32" t="e">
        <f t="shared" si="9"/>
        <v>#NUM!</v>
      </c>
      <c r="O39" s="32" t="str">
        <f t="shared" si="2"/>
        <v> </v>
      </c>
      <c r="P39" s="32" t="str">
        <f t="shared" si="3"/>
        <v> </v>
      </c>
      <c r="Q39" s="32" t="str">
        <f t="shared" si="6"/>
        <v> </v>
      </c>
      <c r="R39" s="32" t="str">
        <f t="shared" si="4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 t="shared" si="8"/>
        <v>#NUM!</v>
      </c>
      <c r="N40" s="32" t="e">
        <f t="shared" si="9"/>
        <v>#NUM!</v>
      </c>
      <c r="O40" s="32" t="str">
        <f t="shared" si="2"/>
        <v> </v>
      </c>
      <c r="P40" s="32" t="str">
        <f t="shared" si="3"/>
        <v> </v>
      </c>
      <c r="Q40" s="32" t="str">
        <f t="shared" si="6"/>
        <v> </v>
      </c>
      <c r="R40" s="32" t="str">
        <f t="shared" si="4"/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 t="shared" si="8"/>
        <v>#NUM!</v>
      </c>
      <c r="N41" s="32" t="e">
        <f t="shared" si="9"/>
        <v>#NUM!</v>
      </c>
      <c r="O41" s="32" t="str">
        <f t="shared" si="2"/>
        <v> </v>
      </c>
      <c r="P41" s="32" t="str">
        <f t="shared" si="3"/>
        <v> </v>
      </c>
      <c r="Q41" s="32" t="str">
        <f t="shared" si="6"/>
        <v> </v>
      </c>
      <c r="R41" s="32" t="str">
        <f t="shared" si="4"/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 t="shared" si="8"/>
        <v>#NUM!</v>
      </c>
      <c r="N42" s="32" t="e">
        <f t="shared" si="9"/>
        <v>#NUM!</v>
      </c>
      <c r="O42" s="32" t="str">
        <f t="shared" si="2"/>
        <v> </v>
      </c>
      <c r="P42" s="32" t="str">
        <f t="shared" si="3"/>
        <v> </v>
      </c>
      <c r="Q42" s="32" t="str">
        <f t="shared" si="6"/>
        <v> </v>
      </c>
      <c r="R42" s="32" t="str">
        <f t="shared" si="4"/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 t="shared" si="8"/>
        <v>#NUM!</v>
      </c>
      <c r="N43" s="32" t="e">
        <f t="shared" si="9"/>
        <v>#NUM!</v>
      </c>
      <c r="O43" s="32" t="str">
        <f t="shared" si="2"/>
        <v> </v>
      </c>
      <c r="P43" s="32" t="str">
        <f t="shared" si="3"/>
        <v> </v>
      </c>
      <c r="Q43" s="32" t="str">
        <f t="shared" si="6"/>
        <v> </v>
      </c>
      <c r="R43" s="32" t="str">
        <f t="shared" si="4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 t="shared" si="8"/>
        <v>#NUM!</v>
      </c>
      <c r="N44" s="32" t="e">
        <f t="shared" si="9"/>
        <v>#NUM!</v>
      </c>
      <c r="O44" s="32" t="str">
        <f t="shared" si="2"/>
        <v> </v>
      </c>
      <c r="P44" s="32" t="str">
        <f t="shared" si="3"/>
        <v> </v>
      </c>
      <c r="Q44" s="32" t="str">
        <f t="shared" si="6"/>
        <v> </v>
      </c>
      <c r="R44" s="32" t="str">
        <f t="shared" si="4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 t="shared" si="8"/>
        <v>#NUM!</v>
      </c>
      <c r="N45" s="32" t="e">
        <f t="shared" si="9"/>
        <v>#NUM!</v>
      </c>
      <c r="O45" s="32" t="str">
        <f t="shared" si="2"/>
        <v> </v>
      </c>
      <c r="P45" s="32" t="str">
        <f t="shared" si="3"/>
        <v> </v>
      </c>
      <c r="Q45" s="32" t="str">
        <f t="shared" si="6"/>
        <v> </v>
      </c>
      <c r="R45" s="32" t="str">
        <f t="shared" si="4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 t="shared" si="8"/>
        <v>#NUM!</v>
      </c>
      <c r="N46" s="32" t="e">
        <f t="shared" si="9"/>
        <v>#NUM!</v>
      </c>
      <c r="O46" s="32" t="str">
        <f t="shared" si="2"/>
        <v> </v>
      </c>
      <c r="P46" s="32" t="str">
        <f t="shared" si="3"/>
        <v> </v>
      </c>
      <c r="Q46" s="32" t="str">
        <f t="shared" si="6"/>
        <v> </v>
      </c>
      <c r="R46" s="32" t="str">
        <f t="shared" si="4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 t="shared" si="8"/>
        <v>#NUM!</v>
      </c>
      <c r="N47" s="32" t="e">
        <f t="shared" si="9"/>
        <v>#NUM!</v>
      </c>
      <c r="O47" s="32" t="str">
        <f t="shared" si="2"/>
        <v> </v>
      </c>
      <c r="P47" s="32" t="str">
        <f t="shared" si="3"/>
        <v> </v>
      </c>
      <c r="Q47" s="32" t="str">
        <f t="shared" si="6"/>
        <v> </v>
      </c>
      <c r="R47" s="32" t="str">
        <f t="shared" si="4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 t="shared" si="8"/>
        <v>#NUM!</v>
      </c>
      <c r="N48" s="32" t="e">
        <f t="shared" si="9"/>
        <v>#NUM!</v>
      </c>
      <c r="O48" s="32" t="str">
        <f t="shared" si="2"/>
        <v> </v>
      </c>
      <c r="P48" s="32" t="str">
        <f t="shared" si="3"/>
        <v> </v>
      </c>
      <c r="Q48" s="32" t="str">
        <f t="shared" si="6"/>
        <v> </v>
      </c>
      <c r="R48" s="32" t="str">
        <f t="shared" si="4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 t="shared" si="8"/>
        <v>#NUM!</v>
      </c>
      <c r="N49" s="32" t="e">
        <f t="shared" si="9"/>
        <v>#NUM!</v>
      </c>
      <c r="O49" s="32" t="str">
        <f t="shared" si="2"/>
        <v> </v>
      </c>
      <c r="P49" s="32" t="str">
        <f t="shared" si="3"/>
        <v> </v>
      </c>
      <c r="Q49" s="32" t="str">
        <f t="shared" si="6"/>
        <v> </v>
      </c>
      <c r="R49" s="32" t="str">
        <f t="shared" si="4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 t="shared" si="8"/>
        <v>#NUM!</v>
      </c>
      <c r="N50" s="32" t="e">
        <f t="shared" si="9"/>
        <v>#NUM!</v>
      </c>
      <c r="O50" s="32" t="str">
        <f t="shared" si="2"/>
        <v> </v>
      </c>
      <c r="P50" s="32" t="str">
        <f t="shared" si="3"/>
        <v> </v>
      </c>
      <c r="Q50" s="32" t="str">
        <f t="shared" si="6"/>
        <v> </v>
      </c>
      <c r="R50" s="32" t="str">
        <f t="shared" si="4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 t="shared" si="8"/>
        <v>#NUM!</v>
      </c>
      <c r="N51" s="32" t="e">
        <f t="shared" si="9"/>
        <v>#NUM!</v>
      </c>
      <c r="O51" s="32" t="str">
        <f t="shared" si="2"/>
        <v> </v>
      </c>
      <c r="P51" s="32" t="str">
        <f t="shared" si="3"/>
        <v> </v>
      </c>
      <c r="Q51" s="32" t="str">
        <f t="shared" si="6"/>
        <v> </v>
      </c>
      <c r="R51" s="32" t="str">
        <f t="shared" si="4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 t="shared" si="8"/>
        <v>#NUM!</v>
      </c>
      <c r="N52" s="32" t="e">
        <f t="shared" si="9"/>
        <v>#NUM!</v>
      </c>
      <c r="O52" s="32" t="str">
        <f t="shared" si="2"/>
        <v> </v>
      </c>
      <c r="P52" s="32" t="str">
        <f t="shared" si="3"/>
        <v> </v>
      </c>
      <c r="Q52" s="32" t="str">
        <f t="shared" si="6"/>
        <v> </v>
      </c>
      <c r="R52" s="32" t="str">
        <f t="shared" si="4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 t="shared" si="8"/>
        <v>#NUM!</v>
      </c>
      <c r="N53" s="32" t="e">
        <f t="shared" si="9"/>
        <v>#NUM!</v>
      </c>
      <c r="O53" s="32" t="str">
        <f t="shared" si="2"/>
        <v> </v>
      </c>
      <c r="P53" s="32" t="str">
        <f t="shared" si="3"/>
        <v> </v>
      </c>
      <c r="Q53" s="32" t="str">
        <f t="shared" si="6"/>
        <v> </v>
      </c>
      <c r="R53" s="32" t="str">
        <f t="shared" si="4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 t="shared" si="8"/>
        <v>#NUM!</v>
      </c>
      <c r="N54" s="32" t="e">
        <f t="shared" si="9"/>
        <v>#NUM!</v>
      </c>
      <c r="O54" s="32" t="str">
        <f t="shared" si="2"/>
        <v> </v>
      </c>
      <c r="P54" s="32" t="str">
        <f t="shared" si="3"/>
        <v> </v>
      </c>
      <c r="Q54" s="32" t="str">
        <f t="shared" si="6"/>
        <v> </v>
      </c>
      <c r="R54" s="32" t="str">
        <f t="shared" si="4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 t="shared" si="8"/>
        <v>#NUM!</v>
      </c>
      <c r="N55" s="32" t="e">
        <f t="shared" si="9"/>
        <v>#NUM!</v>
      </c>
      <c r="O55" s="32" t="str">
        <f t="shared" si="2"/>
        <v> </v>
      </c>
      <c r="P55" s="32" t="str">
        <f t="shared" si="3"/>
        <v> </v>
      </c>
      <c r="Q55" s="32" t="str">
        <f t="shared" si="6"/>
        <v> </v>
      </c>
      <c r="R55" s="32" t="str">
        <f t="shared" si="4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 t="shared" si="8"/>
        <v>#NUM!</v>
      </c>
      <c r="N56" s="32" t="e">
        <f t="shared" si="9"/>
        <v>#NUM!</v>
      </c>
      <c r="O56" s="32" t="str">
        <f t="shared" si="2"/>
        <v> </v>
      </c>
      <c r="P56" s="32" t="str">
        <f t="shared" si="3"/>
        <v> </v>
      </c>
      <c r="Q56" s="32" t="str">
        <f t="shared" si="6"/>
        <v> </v>
      </c>
      <c r="R56" s="32" t="str">
        <f t="shared" si="4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 t="shared" si="8"/>
        <v>#NUM!</v>
      </c>
      <c r="N57" s="32" t="e">
        <f t="shared" si="9"/>
        <v>#NUM!</v>
      </c>
      <c r="O57" s="32" t="str">
        <f t="shared" si="2"/>
        <v> </v>
      </c>
      <c r="P57" s="32" t="str">
        <f t="shared" si="3"/>
        <v> </v>
      </c>
      <c r="Q57" s="32" t="str">
        <f t="shared" si="6"/>
        <v> </v>
      </c>
      <c r="R57" s="32" t="str">
        <f t="shared" si="4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 t="shared" si="8"/>
        <v>#NUM!</v>
      </c>
      <c r="N58" s="32" t="e">
        <f t="shared" si="9"/>
        <v>#NUM!</v>
      </c>
      <c r="O58" s="32" t="str">
        <f t="shared" si="2"/>
        <v> </v>
      </c>
      <c r="P58" s="32" t="str">
        <f t="shared" si="3"/>
        <v> </v>
      </c>
      <c r="Q58" s="32" t="str">
        <f t="shared" si="6"/>
        <v> </v>
      </c>
      <c r="R58" s="32" t="str">
        <f t="shared" si="4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 t="shared" si="8"/>
        <v>#NUM!</v>
      </c>
      <c r="N59" s="32" t="e">
        <f t="shared" si="9"/>
        <v>#NUM!</v>
      </c>
      <c r="O59" s="32" t="str">
        <f t="shared" si="2"/>
        <v> </v>
      </c>
      <c r="P59" s="32" t="str">
        <f t="shared" si="3"/>
        <v> </v>
      </c>
      <c r="Q59" s="32" t="str">
        <f t="shared" si="6"/>
        <v> </v>
      </c>
      <c r="R59" s="32" t="str">
        <f t="shared" si="4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 t="shared" si="8"/>
        <v>#NUM!</v>
      </c>
      <c r="N60" s="32" t="e">
        <f t="shared" si="9"/>
        <v>#NUM!</v>
      </c>
      <c r="O60" s="32" t="str">
        <f t="shared" si="2"/>
        <v> </v>
      </c>
      <c r="P60" s="32" t="str">
        <f t="shared" si="3"/>
        <v> </v>
      </c>
      <c r="Q60" s="32" t="str">
        <f t="shared" si="6"/>
        <v> </v>
      </c>
      <c r="R60" s="32" t="str">
        <f t="shared" si="4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 t="shared" si="8"/>
        <v>#NUM!</v>
      </c>
      <c r="N61" s="32" t="e">
        <f t="shared" si="9"/>
        <v>#NUM!</v>
      </c>
      <c r="O61" s="32" t="str">
        <f t="shared" si="2"/>
        <v> </v>
      </c>
      <c r="P61" s="32" t="str">
        <f t="shared" si="3"/>
        <v> </v>
      </c>
      <c r="Q61" s="32" t="str">
        <f t="shared" si="6"/>
        <v> </v>
      </c>
      <c r="R61" s="32" t="str">
        <f t="shared" si="4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 t="shared" si="8"/>
        <v>#NUM!</v>
      </c>
      <c r="N62" s="32" t="e">
        <f t="shared" si="9"/>
        <v>#NUM!</v>
      </c>
      <c r="O62" s="32" t="str">
        <f t="shared" si="2"/>
        <v> </v>
      </c>
      <c r="P62" s="32" t="str">
        <f t="shared" si="3"/>
        <v> </v>
      </c>
      <c r="Q62" s="32" t="str">
        <f t="shared" si="6"/>
        <v> </v>
      </c>
      <c r="R62" s="32" t="str">
        <f t="shared" si="4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 t="shared" si="8"/>
        <v>#NUM!</v>
      </c>
      <c r="N63" s="32" t="e">
        <f t="shared" si="9"/>
        <v>#NUM!</v>
      </c>
      <c r="O63" s="32" t="str">
        <f t="shared" si="2"/>
        <v> </v>
      </c>
      <c r="P63" s="32" t="str">
        <f t="shared" si="3"/>
        <v> </v>
      </c>
      <c r="Q63" s="32" t="str">
        <f t="shared" si="6"/>
        <v> </v>
      </c>
      <c r="R63" s="32" t="str">
        <f t="shared" si="4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 t="shared" si="8"/>
        <v>#NUM!</v>
      </c>
      <c r="N64" s="32" t="e">
        <f t="shared" si="9"/>
        <v>#NUM!</v>
      </c>
      <c r="O64" s="32" t="str">
        <f t="shared" si="2"/>
        <v> </v>
      </c>
      <c r="P64" s="32" t="str">
        <f t="shared" si="3"/>
        <v> </v>
      </c>
      <c r="Q64" s="32" t="str">
        <f t="shared" si="6"/>
        <v> </v>
      </c>
      <c r="R64" s="32" t="str">
        <f t="shared" si="4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 t="shared" si="8"/>
        <v>#NUM!</v>
      </c>
      <c r="N65" s="32" t="e">
        <f t="shared" si="9"/>
        <v>#NUM!</v>
      </c>
      <c r="O65" s="32" t="str">
        <f t="shared" si="2"/>
        <v> </v>
      </c>
      <c r="P65" s="32" t="str">
        <f t="shared" si="3"/>
        <v> </v>
      </c>
      <c r="Q65" s="32" t="str">
        <f t="shared" si="6"/>
        <v> </v>
      </c>
      <c r="R65" s="32" t="str">
        <f t="shared" si="4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 t="shared" si="8"/>
        <v>#NUM!</v>
      </c>
      <c r="N66" s="32" t="e">
        <f t="shared" si="9"/>
        <v>#NUM!</v>
      </c>
      <c r="O66" s="32" t="str">
        <f t="shared" si="2"/>
        <v> </v>
      </c>
      <c r="P66" s="32" t="str">
        <f t="shared" si="3"/>
        <v> </v>
      </c>
      <c r="Q66" s="32" t="str">
        <f t="shared" si="6"/>
        <v> </v>
      </c>
      <c r="R66" s="32" t="str">
        <f t="shared" si="4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 t="shared" si="8"/>
        <v>#NUM!</v>
      </c>
      <c r="N67" s="32" t="e">
        <f t="shared" si="9"/>
        <v>#NUM!</v>
      </c>
      <c r="O67" s="32" t="str">
        <f t="shared" si="2"/>
        <v> </v>
      </c>
      <c r="P67" s="32" t="str">
        <f t="shared" si="3"/>
        <v> </v>
      </c>
      <c r="Q67" s="32" t="str">
        <f t="shared" si="6"/>
        <v> </v>
      </c>
      <c r="R67" s="32" t="str">
        <f t="shared" si="4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 t="shared" si="8"/>
        <v>#NUM!</v>
      </c>
      <c r="N68" s="32" t="e">
        <f t="shared" si="9"/>
        <v>#NUM!</v>
      </c>
      <c r="O68" s="32" t="str">
        <f t="shared" si="2"/>
        <v> </v>
      </c>
      <c r="P68" s="32" t="str">
        <f t="shared" si="3"/>
        <v> </v>
      </c>
      <c r="Q68" s="32" t="str">
        <f t="shared" si="6"/>
        <v> </v>
      </c>
      <c r="R68" s="32" t="str">
        <f t="shared" si="4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 t="shared" si="8"/>
        <v>#NUM!</v>
      </c>
      <c r="N69" s="32" t="e">
        <f t="shared" si="9"/>
        <v>#NUM!</v>
      </c>
      <c r="O69" s="32" t="str">
        <f t="shared" si="2"/>
        <v> </v>
      </c>
      <c r="P69" s="32" t="str">
        <f t="shared" si="3"/>
        <v> </v>
      </c>
      <c r="Q69" s="32" t="str">
        <f t="shared" si="6"/>
        <v> </v>
      </c>
      <c r="R69" s="32" t="str">
        <f t="shared" si="4"/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 t="shared" si="8"/>
        <v>#NUM!</v>
      </c>
      <c r="N70" s="32" t="e">
        <f t="shared" si="9"/>
        <v>#NUM!</v>
      </c>
      <c r="O70" s="32" t="str">
        <f t="shared" si="2"/>
        <v> </v>
      </c>
      <c r="P70" s="32" t="str">
        <f t="shared" si="3"/>
        <v> </v>
      </c>
      <c r="Q70" s="32" t="str">
        <f t="shared" si="6"/>
        <v> </v>
      </c>
      <c r="R70" s="32" t="str">
        <f t="shared" si="4"/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 t="shared" si="8"/>
        <v>#NUM!</v>
      </c>
      <c r="N71" s="32" t="e">
        <f t="shared" si="9"/>
        <v>#NUM!</v>
      </c>
      <c r="O71" s="32" t="str">
        <f t="shared" si="2"/>
        <v> </v>
      </c>
      <c r="P71" s="32" t="str">
        <f t="shared" si="3"/>
        <v> </v>
      </c>
      <c r="Q71" s="32" t="str">
        <f t="shared" si="6"/>
        <v> </v>
      </c>
      <c r="R71" s="32" t="str">
        <f t="shared" si="4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 t="shared" si="8"/>
        <v>#NUM!</v>
      </c>
      <c r="N72" s="32" t="e">
        <f t="shared" si="9"/>
        <v>#NUM!</v>
      </c>
      <c r="O72" s="32" t="str">
        <f t="shared" si="2"/>
        <v> </v>
      </c>
      <c r="P72" s="32" t="str">
        <f t="shared" si="3"/>
        <v> </v>
      </c>
      <c r="Q72" s="32" t="str">
        <f t="shared" si="6"/>
        <v> </v>
      </c>
      <c r="R72" s="32" t="str">
        <f t="shared" si="4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 t="shared" si="8"/>
        <v>#NUM!</v>
      </c>
      <c r="N73" s="32" t="e">
        <f t="shared" si="9"/>
        <v>#NUM!</v>
      </c>
      <c r="O73" s="32" t="str">
        <f t="shared" si="2"/>
        <v> </v>
      </c>
      <c r="P73" s="32" t="str">
        <f t="shared" si="3"/>
        <v> </v>
      </c>
      <c r="Q73" s="32" t="str">
        <f t="shared" si="6"/>
        <v> </v>
      </c>
      <c r="R73" s="32" t="str">
        <f t="shared" si="4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 t="shared" si="8"/>
        <v>#NUM!</v>
      </c>
      <c r="N74" s="32" t="e">
        <f t="shared" si="9"/>
        <v>#NUM!</v>
      </c>
      <c r="O74" s="32" t="str">
        <f t="shared" si="2"/>
        <v> </v>
      </c>
      <c r="P74" s="32" t="str">
        <f t="shared" si="3"/>
        <v> </v>
      </c>
      <c r="Q74" s="32" t="str">
        <f t="shared" si="6"/>
        <v> </v>
      </c>
      <c r="R74" s="32" t="str">
        <f t="shared" si="4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 t="shared" si="8"/>
        <v>#NUM!</v>
      </c>
      <c r="N75" s="32" t="e">
        <f t="shared" si="9"/>
        <v>#NUM!</v>
      </c>
      <c r="O75" s="32" t="str">
        <f t="shared" si="2"/>
        <v> </v>
      </c>
      <c r="P75" s="32" t="str">
        <f t="shared" si="3"/>
        <v> </v>
      </c>
      <c r="Q75" s="32" t="str">
        <f t="shared" si="6"/>
        <v> </v>
      </c>
      <c r="R75" s="32" t="str">
        <f t="shared" si="4"/>
        <v> </v>
      </c>
    </row>
    <row r="76" spans="12:18" ht="12.75">
      <c r="L76" s="34">
        <f>SMALL(IF(ISNUMBER(different),ROW(different)-ROW(INDEX(different,1))+1),ROW($B$1:INDEX($B:$B,COUNTIF(different,1))))</f>
        <v>0</v>
      </c>
      <c r="M76" s="32" t="e">
        <f t="shared" si="8"/>
        <v>#NUM!</v>
      </c>
      <c r="N76" s="32" t="e">
        <f t="shared" si="9"/>
        <v>#NUM!</v>
      </c>
      <c r="O76" s="32" t="str">
        <f t="shared" si="2"/>
        <v> </v>
      </c>
      <c r="P76" s="32" t="str">
        <f t="shared" si="3"/>
        <v> </v>
      </c>
      <c r="Q76" s="32" t="str">
        <f t="shared" si="6"/>
        <v> </v>
      </c>
      <c r="R76" s="32" t="str">
        <f t="shared" si="4"/>
        <v> </v>
      </c>
    </row>
    <row r="77" spans="12:18" ht="12.75">
      <c r="L77" s="34">
        <f>SMALL(IF(ISNUMBER(different),ROW(different)-ROW(INDEX(different,1))+1),ROW($B$1:INDEX($B:$B,COUNTIF(different,1))))</f>
        <v>0</v>
      </c>
      <c r="M77" s="32" t="e">
        <f t="shared" si="8"/>
        <v>#NUM!</v>
      </c>
      <c r="N77" s="32" t="e">
        <f t="shared" si="9"/>
        <v>#NUM!</v>
      </c>
      <c r="O77" s="32" t="str">
        <f t="shared" si="2"/>
        <v> </v>
      </c>
      <c r="P77" s="32" t="str">
        <f t="shared" si="3"/>
        <v> </v>
      </c>
      <c r="Q77" s="32" t="str">
        <f t="shared" si="6"/>
        <v> </v>
      </c>
      <c r="R77" s="32" t="str">
        <f t="shared" si="4"/>
        <v> </v>
      </c>
    </row>
    <row r="78" spans="12:18" ht="12.75">
      <c r="L78" s="34">
        <f>SMALL(IF(ISNUMBER(different),ROW(different)-ROW(INDEX(different,1))+1),ROW($B$1:INDEX($B:$B,COUNTIF(different,1))))</f>
        <v>0</v>
      </c>
      <c r="M78" s="32" t="e">
        <f t="shared" si="8"/>
        <v>#NUM!</v>
      </c>
      <c r="N78" s="32" t="e">
        <f t="shared" si="9"/>
        <v>#NUM!</v>
      </c>
      <c r="O78" s="32" t="str">
        <f t="shared" si="2"/>
        <v> </v>
      </c>
      <c r="P78" s="32" t="str">
        <f t="shared" si="3"/>
        <v> </v>
      </c>
      <c r="Q78" s="32" t="str">
        <f t="shared" si="6"/>
        <v> </v>
      </c>
      <c r="R78" s="32" t="str">
        <f t="shared" si="4"/>
        <v> </v>
      </c>
    </row>
    <row r="79" spans="12:18" ht="12.75">
      <c r="L79" s="34">
        <f>SMALL(IF(ISNUMBER(different),ROW(different)-ROW(INDEX(different,1))+1),ROW($B$1:INDEX($B:$B,COUNTIF(different,1))))</f>
        <v>0</v>
      </c>
      <c r="M79" s="32" t="e">
        <f t="shared" si="8"/>
        <v>#NUM!</v>
      </c>
      <c r="N79" s="32" t="e">
        <f t="shared" si="9"/>
        <v>#NUM!</v>
      </c>
      <c r="O79" s="32" t="str">
        <f t="shared" si="2"/>
        <v> </v>
      </c>
      <c r="P79" s="32" t="str">
        <f t="shared" si="3"/>
        <v> </v>
      </c>
      <c r="Q79" s="32" t="str">
        <f t="shared" si="6"/>
        <v> </v>
      </c>
      <c r="R79" s="32" t="str">
        <f t="shared" si="4"/>
        <v> </v>
      </c>
    </row>
    <row r="80" spans="12:18" ht="12.75">
      <c r="L80" s="34">
        <f>SMALL(IF(ISNUMBER(different),ROW(different)-ROW(INDEX(different,1))+1),ROW($B$1:INDEX($B:$B,COUNTIF(different,1))))</f>
        <v>0</v>
      </c>
      <c r="M80" s="32" t="e">
        <f t="shared" si="8"/>
        <v>#NUM!</v>
      </c>
      <c r="N80" s="32" t="e">
        <f t="shared" si="9"/>
        <v>#NUM!</v>
      </c>
      <c r="O80" s="32" t="str">
        <f t="shared" si="2"/>
        <v> </v>
      </c>
      <c r="P80" s="32" t="str">
        <f t="shared" si="3"/>
        <v> </v>
      </c>
      <c r="Q80" s="32" t="str">
        <f t="shared" si="6"/>
        <v> </v>
      </c>
      <c r="R80" s="32" t="str">
        <f t="shared" si="4"/>
        <v> </v>
      </c>
    </row>
    <row r="81" spans="12:18" ht="12.75">
      <c r="L81" s="34">
        <f>SMALL(IF(ISNUMBER(different),ROW(different)-ROW(INDEX(different,1))+1),ROW($B$1:INDEX($B:$B,COUNTIF(different,1))))</f>
        <v>0</v>
      </c>
      <c r="M81" s="32" t="e">
        <f t="shared" si="8"/>
        <v>#NUM!</v>
      </c>
      <c r="N81" s="32" t="e">
        <f t="shared" si="9"/>
        <v>#NUM!</v>
      </c>
      <c r="O81" s="32" t="str">
        <f t="shared" si="2"/>
        <v> </v>
      </c>
      <c r="P81" s="32" t="str">
        <f t="shared" si="3"/>
        <v> </v>
      </c>
      <c r="Q81" s="32" t="str">
        <f t="shared" si="6"/>
        <v> </v>
      </c>
      <c r="R81" s="32" t="str">
        <f t="shared" si="4"/>
        <v> </v>
      </c>
    </row>
    <row r="82" spans="12:18" ht="12.75">
      <c r="L82" s="34">
        <f>SMALL(IF(ISNUMBER(different),ROW(different)-ROW(INDEX(different,1))+1),ROW($B$1:INDEX($B:$B,COUNTIF(different,1))))</f>
        <v>0</v>
      </c>
      <c r="M82" s="32" t="e">
        <f>INDEX(distribution,INDEX(subsetindex,ROW(79:79)))</f>
        <v>#NUM!</v>
      </c>
      <c r="N82" s="32" t="e">
        <f>INDEX(different,INDEX(subsetindex,ROW(79:79)))</f>
        <v>#NUM!</v>
      </c>
      <c r="O82" s="32" t="str">
        <f aca="true" t="shared" si="10" ref="O82:O92">IF(ISNUMBER(N82),N82," ")</f>
        <v> </v>
      </c>
      <c r="P82" s="32" t="str">
        <f aca="true" t="shared" si="11" ref="P82:P92">IF(ISNUMBER(N82),M82," ")</f>
        <v> </v>
      </c>
      <c r="Q82" s="32" t="str">
        <f aca="true" t="shared" si="12" ref="Q82:Q92">IF(ISNUMBER(O82),0.5," ")</f>
        <v> </v>
      </c>
      <c r="R82" s="32" t="str">
        <f aca="true" t="shared" si="13" ref="R82:R92">IF(ISNUMBER(O82),-0.5," ")</f>
        <v> </v>
      </c>
    </row>
    <row r="83" spans="12:18" ht="12.75">
      <c r="L83" s="34">
        <f>SMALL(IF(ISNUMBER(different),ROW(different)-ROW(INDEX(different,1))+1),ROW($B$1:INDEX($B:$B,COUNTIF(different,1))))</f>
        <v>0</v>
      </c>
      <c r="M83" s="32" t="e">
        <f>INDEX(distribution,INDEX(subsetindex,ROW(82:82)))</f>
        <v>#NUM!</v>
      </c>
      <c r="N83" s="32" t="e">
        <f>INDEX(different,INDEX(subsetindex,ROW(82:82)))</f>
        <v>#NUM!</v>
      </c>
      <c r="O83" s="32" t="str">
        <f t="shared" si="10"/>
        <v> </v>
      </c>
      <c r="P83" s="32" t="str">
        <f t="shared" si="11"/>
        <v> </v>
      </c>
      <c r="Q83" s="32" t="str">
        <f t="shared" si="12"/>
        <v> </v>
      </c>
      <c r="R83" s="32" t="str">
        <f t="shared" si="13"/>
        <v> </v>
      </c>
    </row>
    <row r="84" spans="12:18" ht="12.75">
      <c r="L84" s="34">
        <f>SMALL(IF(ISNUMBER(different),ROW(different)-ROW(INDEX(different,1))+1),ROW($B$1:INDEX($B:$B,COUNTIF(different,1))))</f>
        <v>0</v>
      </c>
      <c r="M84" s="32" t="e">
        <f>INDEX(distribution,INDEX(subsetindex,ROW(79:79)))</f>
        <v>#NUM!</v>
      </c>
      <c r="N84" s="32" t="e">
        <f>INDEX(different,INDEX(subsetindex,ROW(79:79)))</f>
        <v>#NUM!</v>
      </c>
      <c r="O84" s="32" t="str">
        <f t="shared" si="10"/>
        <v> </v>
      </c>
      <c r="P84" s="32" t="str">
        <f t="shared" si="11"/>
        <v> </v>
      </c>
      <c r="Q84" s="32" t="str">
        <f t="shared" si="12"/>
        <v> </v>
      </c>
      <c r="R84" s="32" t="str">
        <f t="shared" si="13"/>
        <v> </v>
      </c>
    </row>
    <row r="85" spans="12:18" ht="12.75">
      <c r="L85" s="34">
        <f>SMALL(IF(ISNUMBER(different),ROW(different)-ROW(INDEX(different,1))+1),ROW($B$1:INDEX($B:$B,COUNTIF(different,1))))</f>
        <v>0</v>
      </c>
      <c r="M85" s="32" t="e">
        <f>INDEX(distribution,INDEX(subsetindex,ROW(84:84)))</f>
        <v>#NUM!</v>
      </c>
      <c r="N85" s="32" t="e">
        <f>INDEX(different,INDEX(subsetindex,ROW(84:84)))</f>
        <v>#NUM!</v>
      </c>
      <c r="O85" s="32" t="str">
        <f t="shared" si="10"/>
        <v> </v>
      </c>
      <c r="P85" s="32" t="str">
        <f t="shared" si="11"/>
        <v> </v>
      </c>
      <c r="Q85" s="32" t="str">
        <f t="shared" si="12"/>
        <v> </v>
      </c>
      <c r="R85" s="32" t="str">
        <f t="shared" si="13"/>
        <v> </v>
      </c>
    </row>
    <row r="86" spans="12:18" ht="12.75">
      <c r="L86" s="34">
        <f>SMALL(IF(ISNUMBER(different),ROW(different)-ROW(INDEX(different,1))+1),ROW($B$1:INDEX($B:$B,COUNTIF(different,1))))</f>
        <v>0</v>
      </c>
      <c r="M86" s="32" t="e">
        <f>INDEX(distribution,INDEX(subsetindex,ROW(79:79)))</f>
        <v>#NUM!</v>
      </c>
      <c r="N86" s="32" t="e">
        <f>INDEX(different,INDEX(subsetindex,ROW(79:79)))</f>
        <v>#NUM!</v>
      </c>
      <c r="O86" s="32" t="str">
        <f t="shared" si="10"/>
        <v> </v>
      </c>
      <c r="P86" s="32" t="str">
        <f t="shared" si="11"/>
        <v> </v>
      </c>
      <c r="Q86" s="32" t="str">
        <f t="shared" si="12"/>
        <v> </v>
      </c>
      <c r="R86" s="32" t="str">
        <f t="shared" si="13"/>
        <v> </v>
      </c>
    </row>
    <row r="87" spans="12:18" ht="12.75">
      <c r="L87" s="34">
        <f>SMALL(IF(ISNUMBER(different),ROW(different)-ROW(INDEX(different,1))+1),ROW($B$1:INDEX($B:$B,COUNTIF(different,1))))</f>
        <v>0</v>
      </c>
      <c r="M87" s="32" t="e">
        <f>INDEX(distribution,INDEX(subsetindex,ROW(83:83)))</f>
        <v>#NUM!</v>
      </c>
      <c r="N87" s="32" t="e">
        <f>INDEX(different,INDEX(subsetindex,ROW(83:83)))</f>
        <v>#NUM!</v>
      </c>
      <c r="O87" s="32" t="str">
        <f>IF(ISNUMBER(N87),N87," ")</f>
        <v> </v>
      </c>
      <c r="P87" s="32" t="str">
        <f>IF(ISNUMBER(N87),M87," ")</f>
        <v> </v>
      </c>
      <c r="Q87" s="32" t="str">
        <f>IF(ISNUMBER(O87),0.5," ")</f>
        <v> </v>
      </c>
      <c r="R87" s="32" t="str">
        <f>IF(ISNUMBER(O87),-0.5," ")</f>
        <v> </v>
      </c>
    </row>
    <row r="88" spans="12:18" ht="12.75">
      <c r="L88" s="34">
        <f>SMALL(IF(ISNUMBER(different),ROW(different)-ROW(INDEX(different,1))+1),ROW($B$1:INDEX($B:$B,COUNTIF(different,1))))</f>
        <v>0</v>
      </c>
      <c r="M88" s="32" t="e">
        <f>INDEX(distribution,INDEX(subsetindex,ROW(78:78)))</f>
        <v>#NUM!</v>
      </c>
      <c r="N88" s="32" t="e">
        <f>INDEX(different,INDEX(subsetindex,ROW(78:78)))</f>
        <v>#NUM!</v>
      </c>
      <c r="O88" s="32" t="str">
        <f>IF(ISNUMBER(N88),N88," ")</f>
        <v> </v>
      </c>
      <c r="P88" s="32" t="str">
        <f>IF(ISNUMBER(N88),M88," ")</f>
        <v> </v>
      </c>
      <c r="Q88" s="32" t="str">
        <f>IF(ISNUMBER(O88),0.5," ")</f>
        <v> </v>
      </c>
      <c r="R88" s="32" t="str">
        <f>IF(ISNUMBER(O88),-0.5," ")</f>
        <v> </v>
      </c>
    </row>
    <row r="89" spans="12:18" ht="12.75">
      <c r="L89" s="34">
        <f>SMALL(IF(ISNUMBER(different),ROW(different)-ROW(INDEX(different,1))+1),ROW($B$1:INDEX($B:$B,COUNTIF(different,1))))</f>
        <v>0</v>
      </c>
      <c r="M89" s="32" t="e">
        <f>INDEX(distribution,INDEX(subsetindex,ROW(88:88)))</f>
        <v>#NUM!</v>
      </c>
      <c r="N89" s="32" t="e">
        <f>INDEX(different,INDEX(subsetindex,ROW(88:88)))</f>
        <v>#NUM!</v>
      </c>
      <c r="O89" s="32" t="str">
        <f>IF(ISNUMBER(N89),N89," ")</f>
        <v> </v>
      </c>
      <c r="P89" s="32" t="str">
        <f>IF(ISNUMBER(N89),M89," ")</f>
        <v> </v>
      </c>
      <c r="Q89" s="32" t="str">
        <f>IF(ISNUMBER(O89),0.5," ")</f>
        <v> </v>
      </c>
      <c r="R89" s="32" t="str">
        <f>IF(ISNUMBER(O89),-0.5," ")</f>
        <v> </v>
      </c>
    </row>
    <row r="90" spans="12:18" ht="12.75">
      <c r="L90" s="34">
        <f>SMALL(IF(ISNUMBER(different),ROW(different)-ROW(INDEX(different,1))+1),ROW($B$1:INDEX($B:$B,COUNTIF(different,1))))</f>
        <v>0</v>
      </c>
      <c r="M90" s="32" t="e">
        <f>INDEX(distribution,INDEX(subsetindex,ROW(86:86)))</f>
        <v>#NUM!</v>
      </c>
      <c r="N90" s="32" t="e">
        <f>INDEX(different,INDEX(subsetindex,ROW(86:86)))</f>
        <v>#NUM!</v>
      </c>
      <c r="O90" s="32" t="str">
        <f t="shared" si="10"/>
        <v> </v>
      </c>
      <c r="P90" s="32" t="str">
        <f t="shared" si="11"/>
        <v> </v>
      </c>
      <c r="Q90" s="32" t="str">
        <f t="shared" si="12"/>
        <v> </v>
      </c>
      <c r="R90" s="32" t="str">
        <f t="shared" si="13"/>
        <v> </v>
      </c>
    </row>
    <row r="91" spans="12:18" ht="12.75">
      <c r="L91" s="34">
        <f>SMALL(IF(ISNUMBER(different),ROW(different)-ROW(INDEX(different,1))+1),ROW($B$1:INDEX($B:$B,COUNTIF(different,1))))</f>
        <v>0</v>
      </c>
      <c r="M91" s="32" t="e">
        <f>INDEX(distribution,INDEX(subsetindex,ROW(79:79)))</f>
        <v>#NUM!</v>
      </c>
      <c r="N91" s="32" t="e">
        <f>INDEX(different,INDEX(subsetindex,ROW(79:79)))</f>
        <v>#NUM!</v>
      </c>
      <c r="O91" s="32" t="str">
        <f t="shared" si="10"/>
        <v> </v>
      </c>
      <c r="P91" s="32" t="str">
        <f t="shared" si="11"/>
        <v> </v>
      </c>
      <c r="Q91" s="32" t="str">
        <f t="shared" si="12"/>
        <v> </v>
      </c>
      <c r="R91" s="32" t="str">
        <f t="shared" si="13"/>
        <v> </v>
      </c>
    </row>
    <row r="92" spans="12:18" ht="12.75">
      <c r="L92" s="34">
        <f>SMALL(IF(ISNUMBER(different),ROW(different)-ROW(INDEX(different,1))+1),ROW($B$1:INDEX($B:$B,COUNTIF(different,1))))</f>
        <v>0</v>
      </c>
      <c r="M92" s="32" t="e">
        <f>INDEX(distribution,INDEX(subsetindex,ROW(91:91)))</f>
        <v>#NUM!</v>
      </c>
      <c r="N92" s="32" t="e">
        <f>INDEX(different,INDEX(subsetindex,ROW(91:91)))</f>
        <v>#NUM!</v>
      </c>
      <c r="O92" s="32" t="str">
        <f t="shared" si="10"/>
        <v> </v>
      </c>
      <c r="P92" s="32" t="str">
        <f t="shared" si="11"/>
        <v> </v>
      </c>
      <c r="Q92" s="32" t="str">
        <f t="shared" si="12"/>
        <v> </v>
      </c>
      <c r="R92" s="32" t="str">
        <f t="shared" si="13"/>
        <v> </v>
      </c>
    </row>
    <row r="93" spans="12:18" ht="12.75">
      <c r="L93" s="34">
        <f>SMALL(IF(ISNUMBER(different),ROW(different)-ROW(INDEX(different,1))+1),ROW($B$1:INDEX($B:$B,COUNTIF(different,1))))</f>
        <v>0</v>
      </c>
      <c r="M93" s="32" t="e">
        <f>INDEX(distribution,INDEX(subsetindex,ROW(81:81)))</f>
        <v>#NUM!</v>
      </c>
      <c r="N93" s="32" t="e">
        <f>INDEX(different,INDEX(subsetindex,ROW(81:81)))</f>
        <v>#NUM!</v>
      </c>
      <c r="O93" s="32" t="str">
        <f t="shared" si="2"/>
        <v> </v>
      </c>
      <c r="P93" s="32" t="str">
        <f t="shared" si="3"/>
        <v> </v>
      </c>
      <c r="Q93" s="32" t="str">
        <f t="shared" si="6"/>
        <v> </v>
      </c>
      <c r="R93" s="32" t="str">
        <f t="shared" si="4"/>
        <v> </v>
      </c>
    </row>
    <row r="94" spans="12:18" ht="12.75">
      <c r="L94" s="34">
        <f>SMALL(IF(ISNUMBER(different),ROW(different)-ROW(INDEX(different,1))+1),ROW($B$1:INDEX($B:$B,COUNTIF(different,1))))</f>
        <v>0</v>
      </c>
      <c r="M94" s="32" t="e">
        <f>INDEX(distribution,INDEX(subsetindex,ROW(93:93)))</f>
        <v>#NUM!</v>
      </c>
      <c r="N94" s="32" t="e">
        <f>INDEX(different,INDEX(subsetindex,ROW(93:93)))</f>
        <v>#NUM!</v>
      </c>
      <c r="O94" s="32" t="str">
        <f t="shared" si="2"/>
        <v> </v>
      </c>
      <c r="P94" s="32" t="str">
        <f t="shared" si="3"/>
        <v> </v>
      </c>
      <c r="Q94" s="32" t="str">
        <f t="shared" si="6"/>
        <v> </v>
      </c>
      <c r="R94" s="32" t="str">
        <f t="shared" si="4"/>
        <v> </v>
      </c>
    </row>
  </sheetData>
  <sheetProtection password="C2B6" sheet="1"/>
  <mergeCells count="2">
    <mergeCell ref="A16:A17"/>
    <mergeCell ref="A14:A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10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5" sqref="K15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7.28125" style="0" bestFit="1" customWidth="1"/>
    <col min="4" max="4" width="17.7109375" style="0" bestFit="1" customWidth="1"/>
    <col min="5" max="5" width="37.421875" style="11" bestFit="1" customWidth="1"/>
    <col min="7" max="7" width="9.28125" style="0" bestFit="1" customWidth="1"/>
    <col min="11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9" width="9.140625" style="32" customWidth="1"/>
  </cols>
  <sheetData>
    <row r="1" spans="1:16" ht="38.25">
      <c r="A1" s="2" t="s">
        <v>0</v>
      </c>
      <c r="B1" s="2" t="s">
        <v>1</v>
      </c>
      <c r="C1" s="2" t="s">
        <v>3</v>
      </c>
      <c r="D1" s="8" t="s">
        <v>12</v>
      </c>
      <c r="E1" s="21" t="s">
        <v>22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20" t="s">
        <v>29</v>
      </c>
      <c r="B2" s="18" t="s">
        <v>30</v>
      </c>
      <c r="C2" s="4" t="s">
        <v>3</v>
      </c>
      <c r="D2" s="3">
        <v>4.2</v>
      </c>
      <c r="E2" s="15" t="s">
        <v>18</v>
      </c>
      <c r="F2" s="3" t="e">
        <f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0" ref="M2:M13">INDEX(distribution,INDEX(subsetindex,ROW($A1:$IV1)))</f>
        <v>#NUM!</v>
      </c>
      <c r="N2" s="32" t="e">
        <f aca="true" t="shared" si="1" ref="N2:N13">INDEX(different,INDEX(subsetindex,ROW($A1:$IV1)))</f>
        <v>#NUM!</v>
      </c>
      <c r="O2" s="32" t="str">
        <f aca="true" t="shared" si="2" ref="O2:O83">IF(ISNUMBER(N2),N2," ")</f>
        <v> </v>
      </c>
      <c r="P2" s="32" t="str">
        <f aca="true" t="shared" si="3" ref="P2:P83">IF(ISNUMBER(N2),M2," ")</f>
        <v> </v>
      </c>
      <c r="Q2" s="32" t="str">
        <f>IF(ISNUMBER(O2),0.5," ")</f>
        <v> </v>
      </c>
      <c r="R2" s="32" t="str">
        <f aca="true" t="shared" si="4" ref="R2:R83">IF(ISNUMBER(O2),-0.5," ")</f>
        <v> </v>
      </c>
    </row>
    <row r="3" spans="1:18" ht="15.75">
      <c r="A3" s="20" t="s">
        <v>29</v>
      </c>
      <c r="B3" s="18" t="s">
        <v>31</v>
      </c>
      <c r="C3" s="4" t="s">
        <v>3</v>
      </c>
      <c r="D3" s="3">
        <v>4.4</v>
      </c>
      <c r="E3" s="15" t="s">
        <v>18</v>
      </c>
      <c r="F3" s="3" t="e">
        <f>E3-D3</f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0"/>
        <v>#NUM!</v>
      </c>
      <c r="N3" s="32" t="e">
        <f t="shared" si="1"/>
        <v>#NUM!</v>
      </c>
      <c r="O3" s="32" t="str">
        <f t="shared" si="2"/>
        <v> </v>
      </c>
      <c r="P3" s="32" t="str">
        <f t="shared" si="3"/>
        <v> </v>
      </c>
      <c r="Q3" s="32" t="str">
        <f aca="true" t="shared" si="5" ref="Q3:Q47">IF(ISNUMBER(O3),0.5," ")</f>
        <v> </v>
      </c>
      <c r="R3" s="32" t="str">
        <f t="shared" si="4"/>
        <v> </v>
      </c>
    </row>
    <row r="4" spans="1:18" ht="15.75">
      <c r="A4" s="20" t="s">
        <v>32</v>
      </c>
      <c r="B4" s="18" t="s">
        <v>34</v>
      </c>
      <c r="C4" s="4" t="s">
        <v>3</v>
      </c>
      <c r="D4" s="3">
        <v>3.43</v>
      </c>
      <c r="E4" s="15" t="s">
        <v>18</v>
      </c>
      <c r="F4" s="3" t="e">
        <f>E4-D4</f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0"/>
        <v>#NUM!</v>
      </c>
      <c r="N4" s="32" t="e">
        <f t="shared" si="1"/>
        <v>#NUM!</v>
      </c>
      <c r="O4" s="32" t="str">
        <f t="shared" si="2"/>
        <v> </v>
      </c>
      <c r="P4" s="32" t="str">
        <f t="shared" si="3"/>
        <v> </v>
      </c>
      <c r="Q4" s="32" t="str">
        <f t="shared" si="5"/>
        <v> </v>
      </c>
      <c r="R4" s="32" t="str">
        <f t="shared" si="4"/>
        <v> </v>
      </c>
    </row>
    <row r="5" spans="1:18" ht="15.75">
      <c r="A5" s="20" t="s">
        <v>35</v>
      </c>
      <c r="B5" s="18" t="s">
        <v>36</v>
      </c>
      <c r="C5" s="4" t="s">
        <v>3</v>
      </c>
      <c r="D5" s="3">
        <v>3.7</v>
      </c>
      <c r="E5" s="15" t="s">
        <v>18</v>
      </c>
      <c r="F5" s="3" t="e">
        <f aca="true" t="shared" si="6" ref="F5:F16">E5-D5</f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0"/>
        <v>#NUM!</v>
      </c>
      <c r="N5" s="32" t="e">
        <f t="shared" si="1"/>
        <v>#NUM!</v>
      </c>
      <c r="O5" s="32" t="str">
        <f t="shared" si="2"/>
        <v> </v>
      </c>
      <c r="P5" s="32" t="str">
        <f t="shared" si="3"/>
        <v> </v>
      </c>
      <c r="Q5" s="32" t="str">
        <f t="shared" si="5"/>
        <v> </v>
      </c>
      <c r="R5" s="32" t="str">
        <f t="shared" si="4"/>
        <v> </v>
      </c>
    </row>
    <row r="6" spans="1:18" ht="15.75">
      <c r="A6" s="20" t="s">
        <v>35</v>
      </c>
      <c r="B6" s="18" t="s">
        <v>37</v>
      </c>
      <c r="C6" s="4" t="s">
        <v>3</v>
      </c>
      <c r="D6" s="3">
        <v>4.15</v>
      </c>
      <c r="E6" s="15" t="s">
        <v>18</v>
      </c>
      <c r="F6" s="3" t="e">
        <f t="shared" si="6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0"/>
        <v>#NUM!</v>
      </c>
      <c r="N6" s="32" t="e">
        <f t="shared" si="1"/>
        <v>#NUM!</v>
      </c>
      <c r="O6" s="32" t="str">
        <f t="shared" si="2"/>
        <v> </v>
      </c>
      <c r="P6" s="32" t="str">
        <f t="shared" si="3"/>
        <v> </v>
      </c>
      <c r="Q6" s="32" t="str">
        <f t="shared" si="5"/>
        <v> </v>
      </c>
      <c r="R6" s="32" t="str">
        <f t="shared" si="4"/>
        <v> </v>
      </c>
    </row>
    <row r="7" spans="1:18" ht="15.75">
      <c r="A7" s="20" t="s">
        <v>38</v>
      </c>
      <c r="B7" s="18" t="s">
        <v>39</v>
      </c>
      <c r="C7" s="4" t="s">
        <v>3</v>
      </c>
      <c r="D7" s="3">
        <v>3.94</v>
      </c>
      <c r="E7" s="15" t="s">
        <v>18</v>
      </c>
      <c r="F7" s="3" t="e">
        <f t="shared" si="6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0"/>
        <v>#NUM!</v>
      </c>
      <c r="N7" s="32" t="e">
        <f t="shared" si="1"/>
        <v>#NUM!</v>
      </c>
      <c r="O7" s="32" t="str">
        <f t="shared" si="2"/>
        <v> </v>
      </c>
      <c r="P7" s="32" t="str">
        <f t="shared" si="3"/>
        <v> </v>
      </c>
      <c r="Q7" s="32" t="str">
        <f t="shared" si="5"/>
        <v> </v>
      </c>
      <c r="R7" s="32" t="str">
        <f t="shared" si="4"/>
        <v> </v>
      </c>
    </row>
    <row r="8" spans="1:18" ht="15.75">
      <c r="A8" s="20" t="s">
        <v>38</v>
      </c>
      <c r="B8" s="18" t="s">
        <v>40</v>
      </c>
      <c r="C8" s="4" t="s">
        <v>3</v>
      </c>
      <c r="D8" s="3">
        <v>4.49</v>
      </c>
      <c r="E8" s="15" t="s">
        <v>18</v>
      </c>
      <c r="F8" s="3" t="e">
        <f t="shared" si="6"/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0"/>
        <v>#NUM!</v>
      </c>
      <c r="N8" s="32" t="e">
        <f t="shared" si="1"/>
        <v>#NUM!</v>
      </c>
      <c r="O8" s="32" t="str">
        <f t="shared" si="2"/>
        <v> </v>
      </c>
      <c r="P8" s="32" t="str">
        <f t="shared" si="3"/>
        <v> </v>
      </c>
      <c r="Q8" s="32" t="str">
        <f t="shared" si="5"/>
        <v> </v>
      </c>
      <c r="R8" s="32" t="str">
        <f t="shared" si="4"/>
        <v> </v>
      </c>
    </row>
    <row r="9" spans="1:18" ht="15.75">
      <c r="A9" s="20" t="s">
        <v>41</v>
      </c>
      <c r="B9" s="18" t="s">
        <v>42</v>
      </c>
      <c r="C9" s="4" t="s">
        <v>3</v>
      </c>
      <c r="D9" s="3">
        <v>3.53</v>
      </c>
      <c r="E9" s="15" t="s">
        <v>18</v>
      </c>
      <c r="F9" s="3" t="e">
        <f t="shared" si="6"/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 t="shared" si="0"/>
        <v>#NUM!</v>
      </c>
      <c r="N9" s="32" t="e">
        <f t="shared" si="1"/>
        <v>#NUM!</v>
      </c>
      <c r="O9" s="32" t="str">
        <f t="shared" si="2"/>
        <v> </v>
      </c>
      <c r="P9" s="32" t="str">
        <f t="shared" si="3"/>
        <v> </v>
      </c>
      <c r="Q9" s="32" t="str">
        <f t="shared" si="5"/>
        <v> </v>
      </c>
      <c r="R9" s="32" t="str">
        <f t="shared" si="4"/>
        <v> </v>
      </c>
    </row>
    <row r="10" spans="1:18" ht="15.75">
      <c r="A10" s="20" t="s">
        <v>41</v>
      </c>
      <c r="B10" s="18" t="s">
        <v>43</v>
      </c>
      <c r="C10" s="4" t="s">
        <v>3</v>
      </c>
      <c r="D10" s="3">
        <v>4.03</v>
      </c>
      <c r="E10" s="15" t="s">
        <v>18</v>
      </c>
      <c r="F10" s="3" t="e">
        <f t="shared" si="6"/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 t="shared" si="0"/>
        <v>#NUM!</v>
      </c>
      <c r="N10" s="32" t="e">
        <f t="shared" si="1"/>
        <v>#NUM!</v>
      </c>
      <c r="O10" s="32" t="str">
        <f t="shared" si="2"/>
        <v> </v>
      </c>
      <c r="P10" s="32" t="str">
        <f t="shared" si="3"/>
        <v> </v>
      </c>
      <c r="Q10" s="32" t="str">
        <f t="shared" si="5"/>
        <v> </v>
      </c>
      <c r="R10" s="32" t="str">
        <f t="shared" si="4"/>
        <v> </v>
      </c>
    </row>
    <row r="11" spans="1:18" ht="15.75">
      <c r="A11" s="20" t="s">
        <v>44</v>
      </c>
      <c r="B11" s="18" t="s">
        <v>46</v>
      </c>
      <c r="C11" s="4" t="s">
        <v>3</v>
      </c>
      <c r="D11" s="3">
        <v>4.56</v>
      </c>
      <c r="E11" s="15" t="s">
        <v>18</v>
      </c>
      <c r="F11" s="3" t="e">
        <f t="shared" si="6"/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 t="shared" si="0"/>
        <v>#NUM!</v>
      </c>
      <c r="N11" s="32" t="e">
        <f t="shared" si="1"/>
        <v>#NUM!</v>
      </c>
      <c r="O11" s="32" t="str">
        <f t="shared" si="2"/>
        <v> </v>
      </c>
      <c r="P11" s="32" t="str">
        <f t="shared" si="3"/>
        <v> </v>
      </c>
      <c r="Q11" s="32" t="str">
        <f t="shared" si="5"/>
        <v> </v>
      </c>
      <c r="R11" s="32" t="str">
        <f t="shared" si="4"/>
        <v> </v>
      </c>
    </row>
    <row r="12" spans="1:18" ht="15.75">
      <c r="A12" s="20" t="s">
        <v>44</v>
      </c>
      <c r="B12" s="18" t="s">
        <v>45</v>
      </c>
      <c r="C12" s="4" t="s">
        <v>3</v>
      </c>
      <c r="D12" s="3">
        <v>4.44</v>
      </c>
      <c r="E12" s="15" t="s">
        <v>18</v>
      </c>
      <c r="F12" s="3" t="e">
        <f>E12-D12</f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 t="shared" si="0"/>
        <v>#NUM!</v>
      </c>
      <c r="N12" s="32" t="e">
        <f t="shared" si="1"/>
        <v>#NUM!</v>
      </c>
      <c r="O12" s="32" t="str">
        <f t="shared" si="2"/>
        <v> </v>
      </c>
      <c r="P12" s="32" t="str">
        <f t="shared" si="3"/>
        <v> </v>
      </c>
      <c r="Q12" s="32" t="str">
        <f t="shared" si="5"/>
        <v> </v>
      </c>
      <c r="R12" s="32" t="str">
        <f t="shared" si="4"/>
        <v> </v>
      </c>
    </row>
    <row r="13" spans="1:18" ht="15.75">
      <c r="A13" s="20" t="s">
        <v>47</v>
      </c>
      <c r="B13" s="18" t="s">
        <v>48</v>
      </c>
      <c r="C13" s="4" t="s">
        <v>3</v>
      </c>
      <c r="D13" s="3">
        <v>4.71</v>
      </c>
      <c r="E13" s="15" t="s">
        <v>18</v>
      </c>
      <c r="F13" s="3" t="e">
        <f>E13-D13</f>
        <v>#VALUE!</v>
      </c>
      <c r="G13" s="13">
        <v>0.5</v>
      </c>
      <c r="H13" s="14">
        <v>-0.5</v>
      </c>
      <c r="L13" s="34">
        <f>SMALL(IF(ISNUMBER(different),ROW(different)-ROW(INDEX(different,1))+1),ROW($B$1:INDEX($B:$B,COUNTIF(different,1))))</f>
        <v>0</v>
      </c>
      <c r="M13" s="32" t="e">
        <f t="shared" si="0"/>
        <v>#NUM!</v>
      </c>
      <c r="N13" s="32" t="e">
        <f t="shared" si="1"/>
        <v>#NUM!</v>
      </c>
      <c r="O13" s="32" t="str">
        <f t="shared" si="2"/>
        <v> </v>
      </c>
      <c r="P13" s="32" t="str">
        <f t="shared" si="3"/>
        <v> </v>
      </c>
      <c r="Q13" s="32" t="str">
        <f t="shared" si="5"/>
        <v> </v>
      </c>
      <c r="R13" s="32" t="str">
        <f t="shared" si="4"/>
        <v> </v>
      </c>
    </row>
    <row r="14" spans="1:18" ht="15.75">
      <c r="A14" s="44" t="s">
        <v>50</v>
      </c>
      <c r="B14" s="18" t="s">
        <v>51</v>
      </c>
      <c r="C14" s="4" t="s">
        <v>3</v>
      </c>
      <c r="D14" s="3">
        <v>3.94</v>
      </c>
      <c r="E14" s="15" t="s">
        <v>18</v>
      </c>
      <c r="F14" s="3" t="e">
        <f>E14-D14</f>
        <v>#VALUE!</v>
      </c>
      <c r="G14" s="13">
        <v>0.5</v>
      </c>
      <c r="H14" s="14">
        <v>-0.5</v>
      </c>
      <c r="L14" s="34">
        <f>SMALL(IF(ISNUMBER(different),ROW(different)-ROW(INDEX(different,1))+1),ROW($B$1:INDEX($B:$B,COUNTIF(different,1))))</f>
        <v>0</v>
      </c>
      <c r="M14" s="32" t="e">
        <f>INDEX(distribution,INDEX(subsetindex,ROW(9:9)))</f>
        <v>#NUM!</v>
      </c>
      <c r="N14" s="32" t="e">
        <f>INDEX(different,INDEX(subsetindex,ROW(9:9)))</f>
        <v>#NUM!</v>
      </c>
      <c r="O14" s="32" t="str">
        <f>IF(ISNUMBER(N14),N14," ")</f>
        <v> </v>
      </c>
      <c r="P14" s="32" t="str">
        <f>IF(ISNUMBER(N14),M14," ")</f>
        <v> </v>
      </c>
      <c r="Q14" s="32" t="str">
        <f>IF(ISNUMBER(O14),0.5," ")</f>
        <v> </v>
      </c>
      <c r="R14" s="32" t="str">
        <f>IF(ISNUMBER(O14),-0.5," ")</f>
        <v> </v>
      </c>
    </row>
    <row r="15" spans="1:18" ht="15.75">
      <c r="A15" s="45"/>
      <c r="B15" s="18" t="s">
        <v>52</v>
      </c>
      <c r="C15" s="4" t="s">
        <v>3</v>
      </c>
      <c r="D15" s="3">
        <v>4.69</v>
      </c>
      <c r="E15" s="15" t="s">
        <v>18</v>
      </c>
      <c r="F15" s="3" t="e">
        <f>E15-D15</f>
        <v>#VALUE!</v>
      </c>
      <c r="G15" s="13">
        <v>0.5</v>
      </c>
      <c r="H15" s="14">
        <v>-0.5</v>
      </c>
      <c r="L15" s="34">
        <f>SMALL(IF(ISNUMBER(different),ROW(different)-ROW(INDEX(different,1))+1),ROW($B$1:INDEX($B:$B,COUNTIF(different,1))))</f>
        <v>0</v>
      </c>
      <c r="M15" s="32" t="e">
        <f>INDEX(distribution,INDEX(subsetindex,ROW(8:8)))</f>
        <v>#NUM!</v>
      </c>
      <c r="N15" s="32" t="e">
        <f>INDEX(different,INDEX(subsetindex,ROW(8:8)))</f>
        <v>#NUM!</v>
      </c>
      <c r="O15" s="32" t="str">
        <f>IF(ISNUMBER(N15),N15," ")</f>
        <v> </v>
      </c>
      <c r="P15" s="32" t="str">
        <f>IF(ISNUMBER(N15),M15," ")</f>
        <v> </v>
      </c>
      <c r="Q15" s="32" t="str">
        <f>IF(ISNUMBER(O15),0.5," ")</f>
        <v> </v>
      </c>
      <c r="R15" s="32" t="str">
        <f>IF(ISNUMBER(O15),-0.5," ")</f>
        <v> </v>
      </c>
    </row>
    <row r="16" spans="1:18" ht="15.75">
      <c r="A16" s="44" t="s">
        <v>56</v>
      </c>
      <c r="B16" s="18" t="s">
        <v>55</v>
      </c>
      <c r="C16" s="4" t="s">
        <v>3</v>
      </c>
      <c r="D16" s="3">
        <v>4.41</v>
      </c>
      <c r="E16" s="15" t="s">
        <v>18</v>
      </c>
      <c r="F16" s="3" t="e">
        <f t="shared" si="6"/>
        <v>#VALUE!</v>
      </c>
      <c r="G16" s="13">
        <v>0.5</v>
      </c>
      <c r="H16" s="14">
        <v>-0.5</v>
      </c>
      <c r="L16" s="34">
        <f>SMALL(IF(ISNUMBER(different),ROW(different)-ROW(INDEX(different,1))+1),ROW($B$1:INDEX($B:$B,COUNTIF(different,1))))</f>
        <v>0</v>
      </c>
      <c r="M16" s="32" t="e">
        <f>INDEX(distribution,INDEX(subsetindex,ROW(11:11)))</f>
        <v>#NUM!</v>
      </c>
      <c r="N16" s="32" t="e">
        <f>INDEX(different,INDEX(subsetindex,ROW(11:11)))</f>
        <v>#NUM!</v>
      </c>
      <c r="O16" s="32" t="str">
        <f>IF(ISNUMBER(N16),N16," ")</f>
        <v> </v>
      </c>
      <c r="P16" s="32" t="str">
        <f>IF(ISNUMBER(N16),M16," ")</f>
        <v> </v>
      </c>
      <c r="Q16" s="32" t="str">
        <f>IF(ISNUMBER(O16),0.5," ")</f>
        <v> </v>
      </c>
      <c r="R16" s="32" t="str">
        <f>IF(ISNUMBER(O16),-0.5," ")</f>
        <v> </v>
      </c>
    </row>
    <row r="17" spans="1:18" ht="15.75">
      <c r="A17" s="45"/>
      <c r="B17" s="18" t="s">
        <v>54</v>
      </c>
      <c r="C17" s="4" t="s">
        <v>3</v>
      </c>
      <c r="D17" s="3">
        <v>3.71</v>
      </c>
      <c r="E17" s="15" t="s">
        <v>18</v>
      </c>
      <c r="F17" s="3" t="e">
        <f>E17-D17</f>
        <v>#VALUE!</v>
      </c>
      <c r="G17" s="13">
        <v>0.5</v>
      </c>
      <c r="H17" s="14">
        <v>-0.5</v>
      </c>
      <c r="L17" s="34">
        <f>SMALL(IF(ISNUMBER(different),ROW(different)-ROW(INDEX(different,1))+1),ROW($B$1:INDEX($B:$B,COUNTIF(different,1))))</f>
        <v>0</v>
      </c>
      <c r="M17" s="32" t="e">
        <f>INDEX(distribution,INDEX(subsetindex,ROW(10:10)))</f>
        <v>#NUM!</v>
      </c>
      <c r="N17" s="32" t="e">
        <f>INDEX(different,INDEX(subsetindex,ROW(10:10)))</f>
        <v>#NUM!</v>
      </c>
      <c r="O17" s="32" t="str">
        <f>IF(ISNUMBER(N17),N17," ")</f>
        <v> </v>
      </c>
      <c r="P17" s="32" t="str">
        <f>IF(ISNUMBER(N17),M17," ")</f>
        <v> </v>
      </c>
      <c r="Q17" s="32" t="str">
        <f>IF(ISNUMBER(O17),0.5," ")</f>
        <v> </v>
      </c>
      <c r="R17" s="32" t="str">
        <f>IF(ISNUMBER(O17),-0.5," ")</f>
        <v> </v>
      </c>
    </row>
    <row r="18" spans="12:18" ht="12.75">
      <c r="L18" s="34">
        <f>SMALL(IF(ISNUMBER(different),ROW(different)-ROW(INDEX(different,1))+1),ROW($B$1:INDEX($B:$B,COUNTIF(different,1))))</f>
        <v>0</v>
      </c>
      <c r="M18" s="32" t="e">
        <f>INDEX(distribution,INDEX(subsetindex,ROW(13:13)))</f>
        <v>#NUM!</v>
      </c>
      <c r="N18" s="32" t="e">
        <f>INDEX(different,INDEX(subsetindex,ROW(13:13)))</f>
        <v>#NUM!</v>
      </c>
      <c r="O18" s="32" t="str">
        <f t="shared" si="2"/>
        <v> </v>
      </c>
      <c r="P18" s="32" t="str">
        <f t="shared" si="3"/>
        <v> </v>
      </c>
      <c r="Q18" s="32" t="str">
        <f t="shared" si="5"/>
        <v> </v>
      </c>
      <c r="R18" s="32" t="str">
        <f t="shared" si="4"/>
        <v> </v>
      </c>
    </row>
    <row r="19" spans="12:18" ht="12.75">
      <c r="L19" s="34">
        <f>SMALL(IF(ISNUMBER(different),ROW(different)-ROW(INDEX(different,1))+1),ROW($B$1:INDEX($B:$B,COUNTIF(different,1))))</f>
        <v>0</v>
      </c>
      <c r="M19" s="32" t="e">
        <f>INDEX(distribution,INDEX(subsetindex,ROW(12:12)))</f>
        <v>#NUM!</v>
      </c>
      <c r="N19" s="32" t="e">
        <f>INDEX(different,INDEX(subsetindex,ROW(12:12)))</f>
        <v>#NUM!</v>
      </c>
      <c r="O19" s="32" t="str">
        <f>IF(ISNUMBER(N19),N19," ")</f>
        <v> </v>
      </c>
      <c r="P19" s="32" t="str">
        <f>IF(ISNUMBER(N19),M19," ")</f>
        <v> </v>
      </c>
      <c r="Q19" s="32" t="str">
        <f>IF(ISNUMBER(O19),0.5," ")</f>
        <v> </v>
      </c>
      <c r="R19" s="32" t="str">
        <f>IF(ISNUMBER(O19),-0.5," ")</f>
        <v> </v>
      </c>
    </row>
    <row r="20" spans="12:18" ht="12.75">
      <c r="L20" s="34">
        <f>SMALL(IF(ISNUMBER(different),ROW(different)-ROW(INDEX(different,1))+1),ROW($B$1:INDEX($B:$B,COUNTIF(different,1))))</f>
        <v>0</v>
      </c>
      <c r="M20" s="32" t="e">
        <f>INDEX(distribution,INDEX(subsetindex,ROW(7:7)))</f>
        <v>#NUM!</v>
      </c>
      <c r="N20" s="32" t="e">
        <f>INDEX(different,INDEX(subsetindex,ROW(7:7)))</f>
        <v>#NUM!</v>
      </c>
      <c r="O20" s="32" t="str">
        <f>IF(ISNUMBER(N20),N20," ")</f>
        <v> </v>
      </c>
      <c r="P20" s="32" t="str">
        <f>IF(ISNUMBER(N20),M20," ")</f>
        <v> </v>
      </c>
      <c r="Q20" s="32" t="str">
        <f>IF(ISNUMBER(O20),0.5," ")</f>
        <v> </v>
      </c>
      <c r="R20" s="32" t="str">
        <f>IF(ISNUMBER(O20),-0.5," ")</f>
        <v> </v>
      </c>
    </row>
    <row r="21" spans="12:18" ht="12.75">
      <c r="L21" s="34">
        <f>SMALL(IF(ISNUMBER(different),ROW(different)-ROW(INDEX(different,1))+1),ROW($B$1:INDEX($B:$B,COUNTIF(different,1))))</f>
        <v>0</v>
      </c>
      <c r="M21" s="32" t="e">
        <f>INDEX(distribution,INDEX(subsetindex,ROW(18:18)))</f>
        <v>#NUM!</v>
      </c>
      <c r="N21" s="32" t="e">
        <f>INDEX(different,INDEX(subsetindex,ROW(18:18)))</f>
        <v>#NUM!</v>
      </c>
      <c r="O21" s="32" t="str">
        <f t="shared" si="2"/>
        <v> </v>
      </c>
      <c r="P21" s="32" t="str">
        <f t="shared" si="3"/>
        <v> </v>
      </c>
      <c r="Q21" s="32" t="str">
        <f t="shared" si="5"/>
        <v> </v>
      </c>
      <c r="R21" s="32" t="str">
        <f t="shared" si="4"/>
        <v> </v>
      </c>
    </row>
    <row r="22" spans="12:18" ht="12.75">
      <c r="L22" s="34">
        <f>SMALL(IF(ISNUMBER(different),ROW(different)-ROW(INDEX(different,1))+1),ROW($B$1:INDEX($B:$B,COUNTIF(different,1))))</f>
        <v>0</v>
      </c>
      <c r="M22" s="32" t="e">
        <f>INDEX(distribution,INDEX(subsetindex,ROW(8:8)))</f>
        <v>#NUM!</v>
      </c>
      <c r="N22" s="32" t="e">
        <f>INDEX(different,INDEX(subsetindex,ROW(8:8)))</f>
        <v>#NUM!</v>
      </c>
      <c r="O22" s="32" t="str">
        <f>IF(ISNUMBER(N22),N22," ")</f>
        <v> </v>
      </c>
      <c r="P22" s="32" t="str">
        <f>IF(ISNUMBER(N22),M22," ")</f>
        <v> </v>
      </c>
      <c r="Q22" s="32" t="str">
        <f>IF(ISNUMBER(O22),0.5," ")</f>
        <v> </v>
      </c>
      <c r="R22" s="32" t="str">
        <f>IF(ISNUMBER(O22),-0.5," ")</f>
        <v> </v>
      </c>
    </row>
    <row r="23" spans="12:18" ht="12.75">
      <c r="L23" s="34">
        <f>SMALL(IF(ISNUMBER(different),ROW(different)-ROW(INDEX(different,1))+1),ROW($B$1:INDEX($B:$B,COUNTIF(different,1))))</f>
        <v>0</v>
      </c>
      <c r="M23" s="32" t="e">
        <f>INDEX(distribution,INDEX(subsetindex,ROW(11:11)))</f>
        <v>#NUM!</v>
      </c>
      <c r="N23" s="32" t="e">
        <f>INDEX(different,INDEX(subsetindex,ROW(11:11)))</f>
        <v>#NUM!</v>
      </c>
      <c r="O23" s="32" t="str">
        <f>IF(ISNUMBER(N23),N23," ")</f>
        <v> </v>
      </c>
      <c r="P23" s="32" t="str">
        <f>IF(ISNUMBER(N23),M23," ")</f>
        <v> </v>
      </c>
      <c r="Q23" s="32" t="str">
        <f>IF(ISNUMBER(O23),0.5," ")</f>
        <v> </v>
      </c>
      <c r="R23" s="32" t="str">
        <f>IF(ISNUMBER(O23),-0.5," ")</f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INDEX(distribution,INDEX(subsetindex,ROW(10:10)))</f>
        <v>#NUM!</v>
      </c>
      <c r="N24" s="32" t="e">
        <f>INDEX(different,INDEX(subsetindex,ROW(10:10)))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INDEX(distribution,INDEX(subsetindex,ROW(13:13)))</f>
        <v>#NUM!</v>
      </c>
      <c r="N25" s="32" t="e">
        <f>INDEX(different,INDEX(subsetindex,ROW(13:13)))</f>
        <v>#NUM!</v>
      </c>
      <c r="O25" s="32" t="str">
        <f>IF(ISNUMBER(N25),N25," ")</f>
        <v> </v>
      </c>
      <c r="P25" s="32" t="str">
        <f>IF(ISNUMBER(N25),M25," ")</f>
        <v> </v>
      </c>
      <c r="Q25" s="32" t="str">
        <f>IF(ISNUMBER(O25),0.5," ")</f>
        <v> </v>
      </c>
      <c r="R25" s="32" t="str">
        <f>IF(ISNUMBER(O25),-0.5," ")</f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INDEX(distribution,INDEX(subsetindex,ROW(12:12)))</f>
        <v>#NUM!</v>
      </c>
      <c r="N26" s="32" t="e">
        <f>INDEX(different,INDEX(subsetindex,ROW(12:12)))</f>
        <v>#NUM!</v>
      </c>
      <c r="O26" s="32" t="str">
        <f>IF(ISNUMBER(N26),N26," ")</f>
        <v> </v>
      </c>
      <c r="P26" s="32" t="str">
        <f>IF(ISNUMBER(N26),M26," ")</f>
        <v> </v>
      </c>
      <c r="Q26" s="32" t="str">
        <f>IF(ISNUMBER(O26),0.5," ")</f>
        <v> </v>
      </c>
      <c r="R26" s="32" t="str">
        <f>IF(ISNUMBER(O26),-0.5," ")</f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INDEX(distribution,INDEX(subsetindex,ROW(21:21)))</f>
        <v>#NUM!</v>
      </c>
      <c r="N27" s="32" t="e">
        <f>INDEX(different,INDEX(subsetindex,ROW(21:21)))</f>
        <v>#NUM!</v>
      </c>
      <c r="O27" s="32" t="str">
        <f t="shared" si="2"/>
        <v> </v>
      </c>
      <c r="P27" s="32" t="str">
        <f t="shared" si="3"/>
        <v> </v>
      </c>
      <c r="Q27" s="32" t="str">
        <f t="shared" si="5"/>
        <v> </v>
      </c>
      <c r="R27" s="32" t="str">
        <f t="shared" si="4"/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INDEX(distribution,INDEX(subsetindex,ROW(18:18)))</f>
        <v>#NUM!</v>
      </c>
      <c r="N28" s="32" t="e">
        <f>INDEX(different,INDEX(subsetindex,ROW(18:18)))</f>
        <v>#NUM!</v>
      </c>
      <c r="O28" s="32" t="str">
        <f t="shared" si="2"/>
        <v> </v>
      </c>
      <c r="P28" s="32" t="str">
        <f t="shared" si="3"/>
        <v> </v>
      </c>
      <c r="Q28" s="32" t="str">
        <f t="shared" si="5"/>
        <v> </v>
      </c>
      <c r="R28" s="32" t="str">
        <f t="shared" si="4"/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INDEX(distribution,INDEX(subsetindex,ROW(21:21)))</f>
        <v>#NUM!</v>
      </c>
      <c r="N29" s="32" t="e">
        <f>INDEX(different,INDEX(subsetindex,ROW(21:21)))</f>
        <v>#NUM!</v>
      </c>
      <c r="O29" s="32" t="str">
        <f>IF(ISNUMBER(N29),N29," ")</f>
        <v> </v>
      </c>
      <c r="P29" s="32" t="str">
        <f>IF(ISNUMBER(N29),M29," ")</f>
        <v> </v>
      </c>
      <c r="Q29" s="32" t="str">
        <f>IF(ISNUMBER(O29),0.5," ")</f>
        <v> </v>
      </c>
      <c r="R29" s="32" t="str">
        <f>IF(ISNUMBER(O29),-0.5," ")</f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INDEX(distribution,INDEX(subsetindex,ROW(27:27)))</f>
        <v>#NUM!</v>
      </c>
      <c r="N30" s="32" t="e">
        <f>INDEX(different,INDEX(subsetindex,ROW(27:27)))</f>
        <v>#NUM!</v>
      </c>
      <c r="O30" s="32" t="str">
        <f t="shared" si="2"/>
        <v> </v>
      </c>
      <c r="P30" s="32" t="str">
        <f t="shared" si="3"/>
        <v> </v>
      </c>
      <c r="Q30" s="32" t="str">
        <f t="shared" si="5"/>
        <v> </v>
      </c>
      <c r="R30" s="32" t="str">
        <f t="shared" si="4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>INDEX(distribution,INDEX(subsetindex,ROW(21:21)))</f>
        <v>#NUM!</v>
      </c>
      <c r="N31" s="32" t="e">
        <f>INDEX(different,INDEX(subsetindex,ROW(21:21)))</f>
        <v>#NUM!</v>
      </c>
      <c r="O31" s="32" t="str">
        <f>IF(ISNUMBER(N31),N31," ")</f>
        <v> </v>
      </c>
      <c r="P31" s="32" t="str">
        <f>IF(ISNUMBER(N31),M31," ")</f>
        <v> </v>
      </c>
      <c r="Q31" s="32" t="str">
        <f>IF(ISNUMBER(O31),0.5," ")</f>
        <v> </v>
      </c>
      <c r="R31" s="32" t="str">
        <f>IF(ISNUMBER(O31),-0.5," ")</f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>INDEX(distribution,INDEX(subsetindex,ROW(18:18)))</f>
        <v>#NUM!</v>
      </c>
      <c r="N32" s="32" t="e">
        <f>INDEX(different,INDEX(subsetindex,ROW(18:18)))</f>
        <v>#NUM!</v>
      </c>
      <c r="O32" s="32" t="str">
        <f>IF(ISNUMBER(N32),N32," ")</f>
        <v> </v>
      </c>
      <c r="P32" s="32" t="str">
        <f>IF(ISNUMBER(N32),M32," ")</f>
        <v> </v>
      </c>
      <c r="Q32" s="32" t="str">
        <f>IF(ISNUMBER(O32),0.5," ")</f>
        <v> </v>
      </c>
      <c r="R32" s="32" t="str">
        <f>IF(ISNUMBER(O32),-0.5," ")</f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>INDEX(distribution,INDEX(subsetindex,ROW(30:30)))</f>
        <v>#NUM!</v>
      </c>
      <c r="N33" s="32" t="e">
        <f>INDEX(different,INDEX(subsetindex,ROW(30:30)))</f>
        <v>#NUM!</v>
      </c>
      <c r="O33" s="32" t="str">
        <f t="shared" si="2"/>
        <v> </v>
      </c>
      <c r="P33" s="32" t="str">
        <f t="shared" si="3"/>
        <v> </v>
      </c>
      <c r="Q33" s="32" t="str">
        <f t="shared" si="5"/>
        <v> </v>
      </c>
      <c r="R33" s="32" t="str">
        <f t="shared" si="4"/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>INDEX(distribution,INDEX(subsetindex,ROW(21:21)))</f>
        <v>#NUM!</v>
      </c>
      <c r="N34" s="32" t="e">
        <f>INDEX(different,INDEX(subsetindex,ROW(21:21)))</f>
        <v>#NUM!</v>
      </c>
      <c r="O34" s="32" t="str">
        <f>IF(ISNUMBER(N34),N34," ")</f>
        <v> </v>
      </c>
      <c r="P34" s="32" t="str">
        <f>IF(ISNUMBER(N34),M34," ")</f>
        <v> </v>
      </c>
      <c r="Q34" s="32" t="str">
        <f>IF(ISNUMBER(O34),0.5," ")</f>
        <v> </v>
      </c>
      <c r="R34" s="32" t="str">
        <f>IF(ISNUMBER(O34),-0.5," ")</f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>INDEX(distribution,INDEX(subsetindex,ROW(27:27)))</f>
        <v>#NUM!</v>
      </c>
      <c r="N35" s="32" t="e">
        <f>INDEX(different,INDEX(subsetindex,ROW(27:27)))</f>
        <v>#NUM!</v>
      </c>
      <c r="O35" s="32" t="str">
        <f>IF(ISNUMBER(N35),N35," ")</f>
        <v> </v>
      </c>
      <c r="P35" s="32" t="str">
        <f>IF(ISNUMBER(N35),M35," ")</f>
        <v> </v>
      </c>
      <c r="Q35" s="32" t="str">
        <f>IF(ISNUMBER(O35),0.5," ")</f>
        <v> </v>
      </c>
      <c r="R35" s="32" t="str">
        <f>IF(ISNUMBER(O35),-0.5," ")</f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>INDEX(distribution,INDEX(subsetindex,ROW(35:35)))</f>
        <v>#NUM!</v>
      </c>
      <c r="N36" s="32" t="e">
        <f>INDEX(different,INDEX(subsetindex,ROW(35:35)))</f>
        <v>#NUM!</v>
      </c>
      <c r="O36" s="32" t="str">
        <f>IF(ISNUMBER(N36),N36," ")</f>
        <v> </v>
      </c>
      <c r="P36" s="32" t="str">
        <f>IF(ISNUMBER(N36),M36," ")</f>
        <v> </v>
      </c>
      <c r="Q36" s="32" t="str">
        <f>IF(ISNUMBER(O36),0.5," ")</f>
        <v> </v>
      </c>
      <c r="R36" s="32" t="str">
        <f>IF(ISNUMBER(O36),-0.5," ")</f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>INDEX(distribution,INDEX(subsetindex,ROW(33:33)))</f>
        <v>#NUM!</v>
      </c>
      <c r="N37" s="32" t="e">
        <f>INDEX(different,INDEX(subsetindex,ROW(33:33)))</f>
        <v>#NUM!</v>
      </c>
      <c r="O37" s="32" t="str">
        <f t="shared" si="2"/>
        <v> </v>
      </c>
      <c r="P37" s="32" t="str">
        <f t="shared" si="3"/>
        <v> </v>
      </c>
      <c r="Q37" s="32" t="str">
        <f t="shared" si="5"/>
        <v> </v>
      </c>
      <c r="R37" s="32" t="str">
        <f t="shared" si="4"/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 aca="true" t="shared" si="7" ref="M38:M69">INDEX(distribution,INDEX(subsetindex,ROW($A37:$IV37)))</f>
        <v>#NUM!</v>
      </c>
      <c r="N38" s="32" t="e">
        <f aca="true" t="shared" si="8" ref="N38:N69">INDEX(different,INDEX(subsetindex,ROW($A37:$IV37)))</f>
        <v>#NUM!</v>
      </c>
      <c r="O38" s="32" t="str">
        <f t="shared" si="2"/>
        <v> </v>
      </c>
      <c r="P38" s="32" t="str">
        <f t="shared" si="3"/>
        <v> </v>
      </c>
      <c r="Q38" s="32" t="str">
        <f t="shared" si="5"/>
        <v> </v>
      </c>
      <c r="R38" s="32" t="str">
        <f t="shared" si="4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 t="shared" si="7"/>
        <v>#NUM!</v>
      </c>
      <c r="N39" s="32" t="e">
        <f t="shared" si="8"/>
        <v>#NUM!</v>
      </c>
      <c r="O39" s="32" t="str">
        <f t="shared" si="2"/>
        <v> </v>
      </c>
      <c r="P39" s="32" t="str">
        <f t="shared" si="3"/>
        <v> </v>
      </c>
      <c r="Q39" s="32" t="str">
        <f t="shared" si="5"/>
        <v> </v>
      </c>
      <c r="R39" s="32" t="str">
        <f t="shared" si="4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 t="shared" si="7"/>
        <v>#NUM!</v>
      </c>
      <c r="N40" s="32" t="e">
        <f t="shared" si="8"/>
        <v>#NUM!</v>
      </c>
      <c r="O40" s="32" t="str">
        <f t="shared" si="2"/>
        <v> </v>
      </c>
      <c r="P40" s="32" t="str">
        <f t="shared" si="3"/>
        <v> </v>
      </c>
      <c r="Q40" s="32" t="str">
        <f t="shared" si="5"/>
        <v> </v>
      </c>
      <c r="R40" s="32" t="str">
        <f t="shared" si="4"/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 t="shared" si="7"/>
        <v>#NUM!</v>
      </c>
      <c r="N41" s="32" t="e">
        <f t="shared" si="8"/>
        <v>#NUM!</v>
      </c>
      <c r="O41" s="32" t="str">
        <f t="shared" si="2"/>
        <v> </v>
      </c>
      <c r="P41" s="32" t="str">
        <f t="shared" si="3"/>
        <v> </v>
      </c>
      <c r="Q41" s="32" t="str">
        <f t="shared" si="5"/>
        <v> </v>
      </c>
      <c r="R41" s="32" t="str">
        <f t="shared" si="4"/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 t="shared" si="7"/>
        <v>#NUM!</v>
      </c>
      <c r="N42" s="32" t="e">
        <f t="shared" si="8"/>
        <v>#NUM!</v>
      </c>
      <c r="O42" s="32" t="str">
        <f t="shared" si="2"/>
        <v> </v>
      </c>
      <c r="P42" s="32" t="str">
        <f t="shared" si="3"/>
        <v> </v>
      </c>
      <c r="Q42" s="32" t="str">
        <f t="shared" si="5"/>
        <v> </v>
      </c>
      <c r="R42" s="32" t="str">
        <f t="shared" si="4"/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 t="shared" si="7"/>
        <v>#NUM!</v>
      </c>
      <c r="N43" s="32" t="e">
        <f t="shared" si="8"/>
        <v>#NUM!</v>
      </c>
      <c r="O43" s="32" t="str">
        <f t="shared" si="2"/>
        <v> </v>
      </c>
      <c r="P43" s="32" t="str">
        <f t="shared" si="3"/>
        <v> </v>
      </c>
      <c r="Q43" s="32" t="str">
        <f t="shared" si="5"/>
        <v> </v>
      </c>
      <c r="R43" s="32" t="str">
        <f t="shared" si="4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 t="shared" si="7"/>
        <v>#NUM!</v>
      </c>
      <c r="N44" s="32" t="e">
        <f t="shared" si="8"/>
        <v>#NUM!</v>
      </c>
      <c r="O44" s="32" t="str">
        <f t="shared" si="2"/>
        <v> </v>
      </c>
      <c r="P44" s="32" t="str">
        <f t="shared" si="3"/>
        <v> </v>
      </c>
      <c r="Q44" s="32" t="str">
        <f t="shared" si="5"/>
        <v> </v>
      </c>
      <c r="R44" s="32" t="str">
        <f t="shared" si="4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 t="shared" si="7"/>
        <v>#NUM!</v>
      </c>
      <c r="N45" s="32" t="e">
        <f t="shared" si="8"/>
        <v>#NUM!</v>
      </c>
      <c r="O45" s="32" t="str">
        <f t="shared" si="2"/>
        <v> </v>
      </c>
      <c r="P45" s="32" t="str">
        <f t="shared" si="3"/>
        <v> </v>
      </c>
      <c r="Q45" s="32" t="str">
        <f t="shared" si="5"/>
        <v> </v>
      </c>
      <c r="R45" s="32" t="str">
        <f t="shared" si="4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 t="shared" si="7"/>
        <v>#NUM!</v>
      </c>
      <c r="N46" s="32" t="e">
        <f t="shared" si="8"/>
        <v>#NUM!</v>
      </c>
      <c r="O46" s="32" t="str">
        <f t="shared" si="2"/>
        <v> </v>
      </c>
      <c r="P46" s="32" t="str">
        <f t="shared" si="3"/>
        <v> </v>
      </c>
      <c r="Q46" s="32" t="str">
        <f t="shared" si="5"/>
        <v> </v>
      </c>
      <c r="R46" s="32" t="str">
        <f t="shared" si="4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 t="shared" si="7"/>
        <v>#NUM!</v>
      </c>
      <c r="N47" s="32" t="e">
        <f t="shared" si="8"/>
        <v>#NUM!</v>
      </c>
      <c r="O47" s="32" t="str">
        <f t="shared" si="2"/>
        <v> </v>
      </c>
      <c r="P47" s="32" t="str">
        <f t="shared" si="3"/>
        <v> </v>
      </c>
      <c r="Q47" s="32" t="str">
        <f t="shared" si="5"/>
        <v> </v>
      </c>
      <c r="R47" s="32" t="str">
        <f t="shared" si="4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 t="shared" si="7"/>
        <v>#NUM!</v>
      </c>
      <c r="N48" s="32" t="e">
        <f t="shared" si="8"/>
        <v>#NUM!</v>
      </c>
      <c r="O48" s="32" t="str">
        <f t="shared" si="2"/>
        <v> </v>
      </c>
      <c r="P48" s="32" t="str">
        <f t="shared" si="3"/>
        <v> </v>
      </c>
      <c r="R48" s="32" t="str">
        <f t="shared" si="4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 t="shared" si="7"/>
        <v>#NUM!</v>
      </c>
      <c r="N49" s="32" t="e">
        <f t="shared" si="8"/>
        <v>#NUM!</v>
      </c>
      <c r="O49" s="32" t="str">
        <f t="shared" si="2"/>
        <v> </v>
      </c>
      <c r="P49" s="32" t="str">
        <f t="shared" si="3"/>
        <v> </v>
      </c>
      <c r="R49" s="32" t="str">
        <f t="shared" si="4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 t="shared" si="7"/>
        <v>#NUM!</v>
      </c>
      <c r="N50" s="32" t="e">
        <f t="shared" si="8"/>
        <v>#NUM!</v>
      </c>
      <c r="O50" s="32" t="str">
        <f t="shared" si="2"/>
        <v> </v>
      </c>
      <c r="P50" s="32" t="str">
        <f t="shared" si="3"/>
        <v> </v>
      </c>
      <c r="R50" s="32" t="str">
        <f t="shared" si="4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 t="shared" si="7"/>
        <v>#NUM!</v>
      </c>
      <c r="N51" s="32" t="e">
        <f t="shared" si="8"/>
        <v>#NUM!</v>
      </c>
      <c r="O51" s="32" t="str">
        <f t="shared" si="2"/>
        <v> </v>
      </c>
      <c r="P51" s="32" t="str">
        <f t="shared" si="3"/>
        <v> </v>
      </c>
      <c r="R51" s="32" t="str">
        <f t="shared" si="4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 t="shared" si="7"/>
        <v>#NUM!</v>
      </c>
      <c r="N52" s="32" t="e">
        <f t="shared" si="8"/>
        <v>#NUM!</v>
      </c>
      <c r="O52" s="32" t="str">
        <f t="shared" si="2"/>
        <v> </v>
      </c>
      <c r="P52" s="32" t="str">
        <f t="shared" si="3"/>
        <v> </v>
      </c>
      <c r="R52" s="32" t="str">
        <f t="shared" si="4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 t="shared" si="7"/>
        <v>#NUM!</v>
      </c>
      <c r="N53" s="32" t="e">
        <f t="shared" si="8"/>
        <v>#NUM!</v>
      </c>
      <c r="O53" s="32" t="str">
        <f t="shared" si="2"/>
        <v> </v>
      </c>
      <c r="P53" s="32" t="str">
        <f t="shared" si="3"/>
        <v> </v>
      </c>
      <c r="R53" s="32" t="str">
        <f t="shared" si="4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 t="shared" si="7"/>
        <v>#NUM!</v>
      </c>
      <c r="N54" s="32" t="e">
        <f t="shared" si="8"/>
        <v>#NUM!</v>
      </c>
      <c r="O54" s="32" t="str">
        <f t="shared" si="2"/>
        <v> </v>
      </c>
      <c r="P54" s="32" t="str">
        <f t="shared" si="3"/>
        <v> </v>
      </c>
      <c r="R54" s="32" t="str">
        <f t="shared" si="4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 t="shared" si="7"/>
        <v>#NUM!</v>
      </c>
      <c r="N55" s="32" t="e">
        <f t="shared" si="8"/>
        <v>#NUM!</v>
      </c>
      <c r="O55" s="32" t="str">
        <f t="shared" si="2"/>
        <v> </v>
      </c>
      <c r="P55" s="32" t="str">
        <f t="shared" si="3"/>
        <v> </v>
      </c>
      <c r="R55" s="32" t="str">
        <f t="shared" si="4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 t="shared" si="7"/>
        <v>#NUM!</v>
      </c>
      <c r="N56" s="32" t="e">
        <f t="shared" si="8"/>
        <v>#NUM!</v>
      </c>
      <c r="O56" s="32" t="str">
        <f t="shared" si="2"/>
        <v> </v>
      </c>
      <c r="P56" s="32" t="str">
        <f t="shared" si="3"/>
        <v> </v>
      </c>
      <c r="R56" s="32" t="str">
        <f t="shared" si="4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 t="shared" si="7"/>
        <v>#NUM!</v>
      </c>
      <c r="N57" s="32" t="e">
        <f t="shared" si="8"/>
        <v>#NUM!</v>
      </c>
      <c r="O57" s="32" t="str">
        <f t="shared" si="2"/>
        <v> </v>
      </c>
      <c r="P57" s="32" t="str">
        <f t="shared" si="3"/>
        <v> </v>
      </c>
      <c r="R57" s="32" t="str">
        <f t="shared" si="4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 t="shared" si="7"/>
        <v>#NUM!</v>
      </c>
      <c r="N58" s="32" t="e">
        <f t="shared" si="8"/>
        <v>#NUM!</v>
      </c>
      <c r="O58" s="32" t="str">
        <f t="shared" si="2"/>
        <v> </v>
      </c>
      <c r="P58" s="32" t="str">
        <f t="shared" si="3"/>
        <v> </v>
      </c>
      <c r="R58" s="32" t="str">
        <f t="shared" si="4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 t="shared" si="7"/>
        <v>#NUM!</v>
      </c>
      <c r="N59" s="32" t="e">
        <f t="shared" si="8"/>
        <v>#NUM!</v>
      </c>
      <c r="O59" s="32" t="str">
        <f t="shared" si="2"/>
        <v> </v>
      </c>
      <c r="P59" s="32" t="str">
        <f t="shared" si="3"/>
        <v> </v>
      </c>
      <c r="R59" s="32" t="str">
        <f t="shared" si="4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 t="shared" si="7"/>
        <v>#NUM!</v>
      </c>
      <c r="N60" s="32" t="e">
        <f t="shared" si="8"/>
        <v>#NUM!</v>
      </c>
      <c r="O60" s="32" t="str">
        <f t="shared" si="2"/>
        <v> </v>
      </c>
      <c r="P60" s="32" t="str">
        <f t="shared" si="3"/>
        <v> </v>
      </c>
      <c r="R60" s="32" t="str">
        <f t="shared" si="4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 t="shared" si="7"/>
        <v>#NUM!</v>
      </c>
      <c r="N61" s="32" t="e">
        <f t="shared" si="8"/>
        <v>#NUM!</v>
      </c>
      <c r="O61" s="32" t="str">
        <f t="shared" si="2"/>
        <v> </v>
      </c>
      <c r="P61" s="32" t="str">
        <f t="shared" si="3"/>
        <v> </v>
      </c>
      <c r="R61" s="32" t="str">
        <f t="shared" si="4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 t="shared" si="7"/>
        <v>#NUM!</v>
      </c>
      <c r="N62" s="32" t="e">
        <f t="shared" si="8"/>
        <v>#NUM!</v>
      </c>
      <c r="O62" s="32" t="str">
        <f t="shared" si="2"/>
        <v> </v>
      </c>
      <c r="P62" s="32" t="str">
        <f t="shared" si="3"/>
        <v> </v>
      </c>
      <c r="R62" s="32" t="str">
        <f t="shared" si="4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 t="shared" si="7"/>
        <v>#NUM!</v>
      </c>
      <c r="N63" s="32" t="e">
        <f t="shared" si="8"/>
        <v>#NUM!</v>
      </c>
      <c r="O63" s="32" t="str">
        <f t="shared" si="2"/>
        <v> </v>
      </c>
      <c r="P63" s="32" t="str">
        <f t="shared" si="3"/>
        <v> </v>
      </c>
      <c r="R63" s="32" t="str">
        <f t="shared" si="4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 t="shared" si="7"/>
        <v>#NUM!</v>
      </c>
      <c r="N64" s="32" t="e">
        <f t="shared" si="8"/>
        <v>#NUM!</v>
      </c>
      <c r="O64" s="32" t="str">
        <f t="shared" si="2"/>
        <v> </v>
      </c>
      <c r="P64" s="32" t="str">
        <f t="shared" si="3"/>
        <v> </v>
      </c>
      <c r="R64" s="32" t="str">
        <f t="shared" si="4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 t="shared" si="7"/>
        <v>#NUM!</v>
      </c>
      <c r="N65" s="32" t="e">
        <f t="shared" si="8"/>
        <v>#NUM!</v>
      </c>
      <c r="O65" s="32" t="str">
        <f t="shared" si="2"/>
        <v> </v>
      </c>
      <c r="P65" s="32" t="str">
        <f t="shared" si="3"/>
        <v> </v>
      </c>
      <c r="R65" s="32" t="str">
        <f t="shared" si="4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 t="shared" si="7"/>
        <v>#NUM!</v>
      </c>
      <c r="N66" s="32" t="e">
        <f t="shared" si="8"/>
        <v>#NUM!</v>
      </c>
      <c r="O66" s="32" t="str">
        <f t="shared" si="2"/>
        <v> </v>
      </c>
      <c r="P66" s="32" t="str">
        <f t="shared" si="3"/>
        <v> </v>
      </c>
      <c r="R66" s="32" t="str">
        <f t="shared" si="4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 t="shared" si="7"/>
        <v>#NUM!</v>
      </c>
      <c r="N67" s="32" t="e">
        <f t="shared" si="8"/>
        <v>#NUM!</v>
      </c>
      <c r="O67" s="32" t="str">
        <f t="shared" si="2"/>
        <v> </v>
      </c>
      <c r="P67" s="32" t="str">
        <f t="shared" si="3"/>
        <v> </v>
      </c>
      <c r="R67" s="32" t="str">
        <f t="shared" si="4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 t="shared" si="7"/>
        <v>#NUM!</v>
      </c>
      <c r="N68" s="32" t="e">
        <f t="shared" si="8"/>
        <v>#NUM!</v>
      </c>
      <c r="O68" s="32" t="str">
        <f t="shared" si="2"/>
        <v> </v>
      </c>
      <c r="P68" s="32" t="str">
        <f t="shared" si="3"/>
        <v> </v>
      </c>
      <c r="R68" s="32" t="str">
        <f t="shared" si="4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 t="shared" si="7"/>
        <v>#NUM!</v>
      </c>
      <c r="N69" s="32" t="e">
        <f t="shared" si="8"/>
        <v>#NUM!</v>
      </c>
      <c r="O69" s="32" t="str">
        <f t="shared" si="2"/>
        <v> </v>
      </c>
      <c r="P69" s="32" t="str">
        <f t="shared" si="3"/>
        <v> </v>
      </c>
      <c r="R69" s="32" t="str">
        <f t="shared" si="4"/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 aca="true" t="shared" si="9" ref="M70:M91">INDEX(distribution,INDEX(subsetindex,ROW($A69:$IV69)))</f>
        <v>#NUM!</v>
      </c>
      <c r="N70" s="32" t="e">
        <f aca="true" t="shared" si="10" ref="N70:N91">INDEX(different,INDEX(subsetindex,ROW($A69:$IV69)))</f>
        <v>#NUM!</v>
      </c>
      <c r="O70" s="32" t="str">
        <f t="shared" si="2"/>
        <v> </v>
      </c>
      <c r="P70" s="32" t="str">
        <f t="shared" si="3"/>
        <v> </v>
      </c>
      <c r="R70" s="32" t="str">
        <f t="shared" si="4"/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 t="shared" si="9"/>
        <v>#NUM!</v>
      </c>
      <c r="N71" s="32" t="e">
        <f t="shared" si="10"/>
        <v>#NUM!</v>
      </c>
      <c r="O71" s="32" t="str">
        <f t="shared" si="2"/>
        <v> </v>
      </c>
      <c r="P71" s="32" t="str">
        <f t="shared" si="3"/>
        <v> </v>
      </c>
      <c r="R71" s="32" t="str">
        <f t="shared" si="4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 t="shared" si="9"/>
        <v>#NUM!</v>
      </c>
      <c r="N72" s="32" t="e">
        <f t="shared" si="10"/>
        <v>#NUM!</v>
      </c>
      <c r="O72" s="32" t="str">
        <f t="shared" si="2"/>
        <v> </v>
      </c>
      <c r="P72" s="32" t="str">
        <f t="shared" si="3"/>
        <v> </v>
      </c>
      <c r="R72" s="32" t="str">
        <f t="shared" si="4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 t="shared" si="9"/>
        <v>#NUM!</v>
      </c>
      <c r="N73" s="32" t="e">
        <f t="shared" si="10"/>
        <v>#NUM!</v>
      </c>
      <c r="O73" s="32" t="str">
        <f t="shared" si="2"/>
        <v> </v>
      </c>
      <c r="P73" s="32" t="str">
        <f t="shared" si="3"/>
        <v> </v>
      </c>
      <c r="R73" s="32" t="str">
        <f t="shared" si="4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 t="shared" si="9"/>
        <v>#NUM!</v>
      </c>
      <c r="N74" s="32" t="e">
        <f t="shared" si="10"/>
        <v>#NUM!</v>
      </c>
      <c r="O74" s="32" t="str">
        <f t="shared" si="2"/>
        <v> </v>
      </c>
      <c r="P74" s="32" t="str">
        <f t="shared" si="3"/>
        <v> </v>
      </c>
      <c r="R74" s="32" t="str">
        <f t="shared" si="4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 t="shared" si="9"/>
        <v>#NUM!</v>
      </c>
      <c r="N75" s="32" t="e">
        <f t="shared" si="10"/>
        <v>#NUM!</v>
      </c>
      <c r="O75" s="32" t="str">
        <f t="shared" si="2"/>
        <v> </v>
      </c>
      <c r="P75" s="32" t="str">
        <f t="shared" si="3"/>
        <v> </v>
      </c>
      <c r="R75" s="32" t="str">
        <f t="shared" si="4"/>
        <v> </v>
      </c>
    </row>
    <row r="76" spans="12:18" ht="12.75">
      <c r="L76" s="34">
        <f>SMALL(IF(ISNUMBER(different),ROW(different)-ROW(INDEX(different,1))+1),ROW($B$1:INDEX($B:$B,COUNTIF(different,1))))</f>
        <v>0</v>
      </c>
      <c r="M76" s="32" t="e">
        <f t="shared" si="9"/>
        <v>#NUM!</v>
      </c>
      <c r="N76" s="32" t="e">
        <f t="shared" si="10"/>
        <v>#NUM!</v>
      </c>
      <c r="O76" s="32" t="str">
        <f t="shared" si="2"/>
        <v> </v>
      </c>
      <c r="P76" s="32" t="str">
        <f t="shared" si="3"/>
        <v> </v>
      </c>
      <c r="R76" s="32" t="str">
        <f t="shared" si="4"/>
        <v> </v>
      </c>
    </row>
    <row r="77" spans="12:18" ht="12.75">
      <c r="L77" s="34">
        <f>SMALL(IF(ISNUMBER(different),ROW(different)-ROW(INDEX(different,1))+1),ROW($B$1:INDEX($B:$B,COUNTIF(different,1))))</f>
        <v>0</v>
      </c>
      <c r="M77" s="32" t="e">
        <f t="shared" si="9"/>
        <v>#NUM!</v>
      </c>
      <c r="N77" s="32" t="e">
        <f t="shared" si="10"/>
        <v>#NUM!</v>
      </c>
      <c r="O77" s="32" t="str">
        <f t="shared" si="2"/>
        <v> </v>
      </c>
      <c r="P77" s="32" t="str">
        <f t="shared" si="3"/>
        <v> </v>
      </c>
      <c r="R77" s="32" t="str">
        <f t="shared" si="4"/>
        <v> </v>
      </c>
    </row>
    <row r="78" spans="12:18" ht="12.75">
      <c r="L78" s="34">
        <f>SMALL(IF(ISNUMBER(different),ROW(different)-ROW(INDEX(different,1))+1),ROW($B$1:INDEX($B:$B,COUNTIF(different,1))))</f>
        <v>0</v>
      </c>
      <c r="M78" s="32" t="e">
        <f t="shared" si="9"/>
        <v>#NUM!</v>
      </c>
      <c r="N78" s="32" t="e">
        <f t="shared" si="10"/>
        <v>#NUM!</v>
      </c>
      <c r="O78" s="32" t="str">
        <f t="shared" si="2"/>
        <v> </v>
      </c>
      <c r="P78" s="32" t="str">
        <f t="shared" si="3"/>
        <v> </v>
      </c>
      <c r="R78" s="32" t="str">
        <f t="shared" si="4"/>
        <v> </v>
      </c>
    </row>
    <row r="79" spans="12:18" ht="12.75">
      <c r="L79" s="34">
        <f>SMALL(IF(ISNUMBER(different),ROW(different)-ROW(INDEX(different,1))+1),ROW($B$1:INDEX($B:$B,COUNTIF(different,1))))</f>
        <v>0</v>
      </c>
      <c r="M79" s="32" t="e">
        <f t="shared" si="9"/>
        <v>#NUM!</v>
      </c>
      <c r="N79" s="32" t="e">
        <f t="shared" si="10"/>
        <v>#NUM!</v>
      </c>
      <c r="O79" s="32" t="str">
        <f t="shared" si="2"/>
        <v> </v>
      </c>
      <c r="P79" s="32" t="str">
        <f t="shared" si="3"/>
        <v> </v>
      </c>
      <c r="R79" s="32" t="str">
        <f t="shared" si="4"/>
        <v> </v>
      </c>
    </row>
    <row r="80" spans="12:18" ht="12.75">
      <c r="L80" s="34">
        <f>SMALL(IF(ISNUMBER(different),ROW(different)-ROW(INDEX(different,1))+1),ROW($B$1:INDEX($B:$B,COUNTIF(different,1))))</f>
        <v>0</v>
      </c>
      <c r="M80" s="32" t="e">
        <f t="shared" si="9"/>
        <v>#NUM!</v>
      </c>
      <c r="N80" s="32" t="e">
        <f t="shared" si="10"/>
        <v>#NUM!</v>
      </c>
      <c r="O80" s="32" t="str">
        <f t="shared" si="2"/>
        <v> </v>
      </c>
      <c r="P80" s="32" t="str">
        <f t="shared" si="3"/>
        <v> </v>
      </c>
      <c r="R80" s="32" t="str">
        <f t="shared" si="4"/>
        <v> </v>
      </c>
    </row>
    <row r="81" spans="12:18" ht="12.75">
      <c r="L81" s="34">
        <f>SMALL(IF(ISNUMBER(different),ROW(different)-ROW(INDEX(different,1))+1),ROW($B$1:INDEX($B:$B,COUNTIF(different,1))))</f>
        <v>0</v>
      </c>
      <c r="M81" s="32" t="e">
        <f t="shared" si="9"/>
        <v>#NUM!</v>
      </c>
      <c r="N81" s="32" t="e">
        <f t="shared" si="10"/>
        <v>#NUM!</v>
      </c>
      <c r="O81" s="32" t="str">
        <f t="shared" si="2"/>
        <v> </v>
      </c>
      <c r="P81" s="32" t="str">
        <f t="shared" si="3"/>
        <v> </v>
      </c>
      <c r="R81" s="32" t="str">
        <f t="shared" si="4"/>
        <v> </v>
      </c>
    </row>
    <row r="82" spans="12:18" ht="12.75">
      <c r="L82" s="34">
        <f>SMALL(IF(ISNUMBER(different),ROW(different)-ROW(INDEX(different,1))+1),ROW($B$1:INDEX($B:$B,COUNTIF(different,1))))</f>
        <v>0</v>
      </c>
      <c r="M82" s="32" t="e">
        <f t="shared" si="9"/>
        <v>#NUM!</v>
      </c>
      <c r="N82" s="32" t="e">
        <f t="shared" si="10"/>
        <v>#NUM!</v>
      </c>
      <c r="O82" s="32" t="str">
        <f t="shared" si="2"/>
        <v> </v>
      </c>
      <c r="P82" s="32" t="str">
        <f t="shared" si="3"/>
        <v> </v>
      </c>
      <c r="R82" s="32" t="str">
        <f t="shared" si="4"/>
        <v> </v>
      </c>
    </row>
    <row r="83" spans="12:18" ht="12.75">
      <c r="L83" s="34">
        <f>SMALL(IF(ISNUMBER(different),ROW(different)-ROW(INDEX(different,1))+1),ROW($B$1:INDEX($B:$B,COUNTIF(different,1))))</f>
        <v>0</v>
      </c>
      <c r="M83" s="32" t="e">
        <f t="shared" si="9"/>
        <v>#NUM!</v>
      </c>
      <c r="N83" s="32" t="e">
        <f t="shared" si="10"/>
        <v>#NUM!</v>
      </c>
      <c r="O83" s="32" t="str">
        <f t="shared" si="2"/>
        <v> </v>
      </c>
      <c r="P83" s="32" t="str">
        <f t="shared" si="3"/>
        <v> </v>
      </c>
      <c r="R83" s="32" t="str">
        <f t="shared" si="4"/>
        <v> </v>
      </c>
    </row>
    <row r="84" spans="12:18" ht="12.75">
      <c r="L84" s="34">
        <f>SMALL(IF(ISNUMBER(different),ROW(different)-ROW(INDEX(different,1))+1),ROW($B$1:INDEX($B:$B,COUNTIF(different,1))))</f>
        <v>0</v>
      </c>
      <c r="M84" s="32" t="e">
        <f t="shared" si="9"/>
        <v>#NUM!</v>
      </c>
      <c r="N84" s="32" t="e">
        <f t="shared" si="10"/>
        <v>#NUM!</v>
      </c>
      <c r="O84" s="32" t="str">
        <f aca="true" t="shared" si="11" ref="O84:O104">IF(ISNUMBER(N84),N84," ")</f>
        <v> </v>
      </c>
      <c r="P84" s="32" t="str">
        <f aca="true" t="shared" si="12" ref="P84:P104">IF(ISNUMBER(N84),M84," ")</f>
        <v> </v>
      </c>
      <c r="R84" s="32" t="str">
        <f aca="true" t="shared" si="13" ref="R84:R104">IF(ISNUMBER(O84),-0.5," ")</f>
        <v> </v>
      </c>
    </row>
    <row r="85" spans="12:18" ht="12.75">
      <c r="L85" s="34">
        <f>SMALL(IF(ISNUMBER(different),ROW(different)-ROW(INDEX(different,1))+1),ROW($B$1:INDEX($B:$B,COUNTIF(different,1))))</f>
        <v>0</v>
      </c>
      <c r="M85" s="32" t="e">
        <f t="shared" si="9"/>
        <v>#NUM!</v>
      </c>
      <c r="N85" s="32" t="e">
        <f t="shared" si="10"/>
        <v>#NUM!</v>
      </c>
      <c r="O85" s="32" t="str">
        <f t="shared" si="11"/>
        <v> </v>
      </c>
      <c r="P85" s="32" t="str">
        <f t="shared" si="12"/>
        <v> </v>
      </c>
      <c r="R85" s="32" t="str">
        <f t="shared" si="13"/>
        <v> </v>
      </c>
    </row>
    <row r="86" spans="12:18" ht="12.75">
      <c r="L86" s="34">
        <f>SMALL(IF(ISNUMBER(different),ROW(different)-ROW(INDEX(different,1))+1),ROW($B$1:INDEX($B:$B,COUNTIF(different,1))))</f>
        <v>0</v>
      </c>
      <c r="M86" s="32" t="e">
        <f t="shared" si="9"/>
        <v>#NUM!</v>
      </c>
      <c r="N86" s="32" t="e">
        <f t="shared" si="10"/>
        <v>#NUM!</v>
      </c>
      <c r="O86" s="32" t="str">
        <f t="shared" si="11"/>
        <v> </v>
      </c>
      <c r="P86" s="32" t="str">
        <f t="shared" si="12"/>
        <v> </v>
      </c>
      <c r="R86" s="32" t="str">
        <f t="shared" si="13"/>
        <v> </v>
      </c>
    </row>
    <row r="87" spans="12:18" ht="12.75">
      <c r="L87" s="34">
        <f>SMALL(IF(ISNUMBER(different),ROW(different)-ROW(INDEX(different,1))+1),ROW($B$1:INDEX($B:$B,COUNTIF(different,1))))</f>
        <v>0</v>
      </c>
      <c r="M87" s="32" t="e">
        <f t="shared" si="9"/>
        <v>#NUM!</v>
      </c>
      <c r="N87" s="32" t="e">
        <f t="shared" si="10"/>
        <v>#NUM!</v>
      </c>
      <c r="O87" s="32" t="str">
        <f t="shared" si="11"/>
        <v> </v>
      </c>
      <c r="P87" s="32" t="str">
        <f t="shared" si="12"/>
        <v> </v>
      </c>
      <c r="R87" s="32" t="str">
        <f t="shared" si="13"/>
        <v> </v>
      </c>
    </row>
    <row r="88" spans="12:18" ht="12.75">
      <c r="L88" s="34">
        <f>SMALL(IF(ISNUMBER(different),ROW(different)-ROW(INDEX(different,1))+1),ROW($B$1:INDEX($B:$B,COUNTIF(different,1))))</f>
        <v>0</v>
      </c>
      <c r="M88" s="32" t="e">
        <f t="shared" si="9"/>
        <v>#NUM!</v>
      </c>
      <c r="N88" s="32" t="e">
        <f t="shared" si="10"/>
        <v>#NUM!</v>
      </c>
      <c r="O88" s="32" t="str">
        <f t="shared" si="11"/>
        <v> </v>
      </c>
      <c r="P88" s="32" t="str">
        <f t="shared" si="12"/>
        <v> </v>
      </c>
      <c r="R88" s="32" t="str">
        <f t="shared" si="13"/>
        <v> </v>
      </c>
    </row>
    <row r="89" spans="12:18" ht="12.75">
      <c r="L89" s="34">
        <f>SMALL(IF(ISNUMBER(different),ROW(different)-ROW(INDEX(different,1))+1),ROW($B$1:INDEX($B:$B,COUNTIF(different,1))))</f>
        <v>0</v>
      </c>
      <c r="M89" s="32" t="e">
        <f t="shared" si="9"/>
        <v>#NUM!</v>
      </c>
      <c r="N89" s="32" t="e">
        <f t="shared" si="10"/>
        <v>#NUM!</v>
      </c>
      <c r="O89" s="32" t="str">
        <f t="shared" si="11"/>
        <v> </v>
      </c>
      <c r="P89" s="32" t="str">
        <f t="shared" si="12"/>
        <v> </v>
      </c>
      <c r="R89" s="32" t="str">
        <f t="shared" si="13"/>
        <v> </v>
      </c>
    </row>
    <row r="90" spans="12:18" ht="12.75">
      <c r="L90" s="34">
        <f>SMALL(IF(ISNUMBER(different),ROW(different)-ROW(INDEX(different,1))+1),ROW($B$1:INDEX($B:$B,COUNTIF(different,1))))</f>
        <v>0</v>
      </c>
      <c r="M90" s="32" t="e">
        <f t="shared" si="9"/>
        <v>#NUM!</v>
      </c>
      <c r="N90" s="32" t="e">
        <f t="shared" si="10"/>
        <v>#NUM!</v>
      </c>
      <c r="O90" s="32" t="str">
        <f t="shared" si="11"/>
        <v> </v>
      </c>
      <c r="P90" s="32" t="str">
        <f t="shared" si="12"/>
        <v> </v>
      </c>
      <c r="R90" s="32" t="str">
        <f t="shared" si="13"/>
        <v> </v>
      </c>
    </row>
    <row r="91" spans="12:18" ht="12.75">
      <c r="L91" s="34">
        <f>SMALL(IF(ISNUMBER(different),ROW(different)-ROW(INDEX(different,1))+1),ROW($B$1:INDEX($B:$B,COUNTIF(different,1))))</f>
        <v>0</v>
      </c>
      <c r="M91" s="32" t="e">
        <f t="shared" si="9"/>
        <v>#NUM!</v>
      </c>
      <c r="N91" s="32" t="e">
        <f t="shared" si="10"/>
        <v>#NUM!</v>
      </c>
      <c r="O91" s="32" t="str">
        <f t="shared" si="11"/>
        <v> </v>
      </c>
      <c r="P91" s="32" t="str">
        <f t="shared" si="12"/>
        <v> </v>
      </c>
      <c r="R91" s="32" t="str">
        <f t="shared" si="13"/>
        <v> </v>
      </c>
    </row>
    <row r="92" spans="12:18" ht="12.75">
      <c r="L92" s="34">
        <f>SMALL(IF(ISNUMBER(different),ROW(different)-ROW(INDEX(different,1))+1),ROW($B$1:INDEX($B:$B,COUNTIF(different,1))))</f>
        <v>0</v>
      </c>
      <c r="M92" s="32" t="e">
        <f>INDEX(distribution,INDEX(subsetindex,ROW(89:89)))</f>
        <v>#NUM!</v>
      </c>
      <c r="N92" s="32" t="e">
        <f>INDEX(different,INDEX(subsetindex,ROW(89:89)))</f>
        <v>#NUM!</v>
      </c>
      <c r="O92" s="32" t="str">
        <f aca="true" t="shared" si="14" ref="O92:O102">IF(ISNUMBER(N92),N92," ")</f>
        <v> </v>
      </c>
      <c r="P92" s="32" t="str">
        <f aca="true" t="shared" si="15" ref="P92:P102">IF(ISNUMBER(N92),M92," ")</f>
        <v> </v>
      </c>
      <c r="R92" s="32" t="str">
        <f aca="true" t="shared" si="16" ref="R92:R102">IF(ISNUMBER(O92),-0.5," ")</f>
        <v> </v>
      </c>
    </row>
    <row r="93" spans="12:18" ht="12.75">
      <c r="L93" s="34">
        <f>SMALL(IF(ISNUMBER(different),ROW(different)-ROW(INDEX(different,1))+1),ROW($B$1:INDEX($B:$B,COUNTIF(different,1))))</f>
        <v>0</v>
      </c>
      <c r="M93" s="32" t="e">
        <f>INDEX(distribution,INDEX(subsetindex,ROW(92:92)))</f>
        <v>#NUM!</v>
      </c>
      <c r="N93" s="32" t="e">
        <f>INDEX(different,INDEX(subsetindex,ROW(92:92)))</f>
        <v>#NUM!</v>
      </c>
      <c r="O93" s="32" t="str">
        <f t="shared" si="14"/>
        <v> </v>
      </c>
      <c r="P93" s="32" t="str">
        <f t="shared" si="15"/>
        <v> </v>
      </c>
      <c r="R93" s="32" t="str">
        <f t="shared" si="16"/>
        <v> </v>
      </c>
    </row>
    <row r="94" spans="12:18" ht="12.75">
      <c r="L94" s="34">
        <f>SMALL(IF(ISNUMBER(different),ROW(different)-ROW(INDEX(different,1))+1),ROW($B$1:INDEX($B:$B,COUNTIF(different,1))))</f>
        <v>0</v>
      </c>
      <c r="M94" s="32" t="e">
        <f>INDEX(distribution,INDEX(subsetindex,ROW(89:89)))</f>
        <v>#NUM!</v>
      </c>
      <c r="N94" s="32" t="e">
        <f>INDEX(different,INDEX(subsetindex,ROW(89:89)))</f>
        <v>#NUM!</v>
      </c>
      <c r="O94" s="32" t="str">
        <f t="shared" si="14"/>
        <v> </v>
      </c>
      <c r="P94" s="32" t="str">
        <f t="shared" si="15"/>
        <v> </v>
      </c>
      <c r="R94" s="32" t="str">
        <f t="shared" si="16"/>
        <v> </v>
      </c>
    </row>
    <row r="95" spans="12:18" ht="12.75">
      <c r="L95" s="34">
        <f>SMALL(IF(ISNUMBER(different),ROW(different)-ROW(INDEX(different,1))+1),ROW($B$1:INDEX($B:$B,COUNTIF(different,1))))</f>
        <v>0</v>
      </c>
      <c r="M95" s="32" t="e">
        <f>INDEX(distribution,INDEX(subsetindex,ROW(94:94)))</f>
        <v>#NUM!</v>
      </c>
      <c r="N95" s="32" t="e">
        <f>INDEX(different,INDEX(subsetindex,ROW(94:94)))</f>
        <v>#NUM!</v>
      </c>
      <c r="O95" s="32" t="str">
        <f t="shared" si="14"/>
        <v> </v>
      </c>
      <c r="P95" s="32" t="str">
        <f t="shared" si="15"/>
        <v> </v>
      </c>
      <c r="R95" s="32" t="str">
        <f t="shared" si="16"/>
        <v> </v>
      </c>
    </row>
    <row r="96" spans="12:18" ht="12.75">
      <c r="L96" s="34">
        <f>SMALL(IF(ISNUMBER(different),ROW(different)-ROW(INDEX(different,1))+1),ROW($B$1:INDEX($B:$B,COUNTIF(different,1))))</f>
        <v>0</v>
      </c>
      <c r="M96" s="32" t="e">
        <f>INDEX(distribution,INDEX(subsetindex,ROW(89:89)))</f>
        <v>#NUM!</v>
      </c>
      <c r="N96" s="32" t="e">
        <f>INDEX(different,INDEX(subsetindex,ROW(89:89)))</f>
        <v>#NUM!</v>
      </c>
      <c r="O96" s="32" t="str">
        <f t="shared" si="14"/>
        <v> </v>
      </c>
      <c r="P96" s="32" t="str">
        <f t="shared" si="15"/>
        <v> </v>
      </c>
      <c r="R96" s="32" t="str">
        <f t="shared" si="16"/>
        <v> </v>
      </c>
    </row>
    <row r="97" spans="12:18" ht="12.75">
      <c r="L97" s="34">
        <f>SMALL(IF(ISNUMBER(different),ROW(different)-ROW(INDEX(different,1))+1),ROW($B$1:INDEX($B:$B,COUNTIF(different,1))))</f>
        <v>0</v>
      </c>
      <c r="M97" s="32" t="e">
        <f>INDEX(distribution,INDEX(subsetindex,ROW(93:93)))</f>
        <v>#NUM!</v>
      </c>
      <c r="N97" s="32" t="e">
        <f>INDEX(different,INDEX(subsetindex,ROW(93:93)))</f>
        <v>#NUM!</v>
      </c>
      <c r="O97" s="32" t="str">
        <f>IF(ISNUMBER(N97),N97," ")</f>
        <v> </v>
      </c>
      <c r="P97" s="32" t="str">
        <f>IF(ISNUMBER(N97),M97," ")</f>
        <v> </v>
      </c>
      <c r="R97" s="32" t="str">
        <f>IF(ISNUMBER(O97),-0.5," ")</f>
        <v> </v>
      </c>
    </row>
    <row r="98" spans="12:18" ht="12.75">
      <c r="L98" s="34">
        <f>SMALL(IF(ISNUMBER(different),ROW(different)-ROW(INDEX(different,1))+1),ROW($B$1:INDEX($B:$B,COUNTIF(different,1))))</f>
        <v>0</v>
      </c>
      <c r="M98" s="32" t="e">
        <f>INDEX(distribution,INDEX(subsetindex,ROW(88:88)))</f>
        <v>#NUM!</v>
      </c>
      <c r="N98" s="32" t="e">
        <f>INDEX(different,INDEX(subsetindex,ROW(88:88)))</f>
        <v>#NUM!</v>
      </c>
      <c r="O98" s="32" t="str">
        <f>IF(ISNUMBER(N98),N98," ")</f>
        <v> </v>
      </c>
      <c r="P98" s="32" t="str">
        <f>IF(ISNUMBER(N98),M98," ")</f>
        <v> </v>
      </c>
      <c r="R98" s="32" t="str">
        <f>IF(ISNUMBER(O98),-0.5," ")</f>
        <v> </v>
      </c>
    </row>
    <row r="99" spans="12:18" ht="12.75">
      <c r="L99" s="34">
        <f>SMALL(IF(ISNUMBER(different),ROW(different)-ROW(INDEX(different,1))+1),ROW($B$1:INDEX($B:$B,COUNTIF(different,1))))</f>
        <v>0</v>
      </c>
      <c r="M99" s="32" t="e">
        <f>INDEX(distribution,INDEX(subsetindex,ROW(98:98)))</f>
        <v>#NUM!</v>
      </c>
      <c r="N99" s="32" t="e">
        <f>INDEX(different,INDEX(subsetindex,ROW(98:98)))</f>
        <v>#NUM!</v>
      </c>
      <c r="O99" s="32" t="str">
        <f>IF(ISNUMBER(N99),N99," ")</f>
        <v> </v>
      </c>
      <c r="P99" s="32" t="str">
        <f>IF(ISNUMBER(N99),M99," ")</f>
        <v> </v>
      </c>
      <c r="R99" s="32" t="str">
        <f>IF(ISNUMBER(O99),-0.5," ")</f>
        <v> </v>
      </c>
    </row>
    <row r="100" spans="12:18" ht="12.75">
      <c r="L100" s="34">
        <f>SMALL(IF(ISNUMBER(different),ROW(different)-ROW(INDEX(different,1))+1),ROW($B$1:INDEX($B:$B,COUNTIF(different,1))))</f>
        <v>0</v>
      </c>
      <c r="M100" s="32" t="e">
        <f>INDEX(distribution,INDEX(subsetindex,ROW(96:96)))</f>
        <v>#NUM!</v>
      </c>
      <c r="N100" s="32" t="e">
        <f>INDEX(different,INDEX(subsetindex,ROW(96:96)))</f>
        <v>#NUM!</v>
      </c>
      <c r="O100" s="32" t="str">
        <f t="shared" si="14"/>
        <v> </v>
      </c>
      <c r="P100" s="32" t="str">
        <f t="shared" si="15"/>
        <v> </v>
      </c>
      <c r="R100" s="32" t="str">
        <f t="shared" si="16"/>
        <v> </v>
      </c>
    </row>
    <row r="101" spans="12:18" ht="12.75">
      <c r="L101" s="34">
        <f>SMALL(IF(ISNUMBER(different),ROW(different)-ROW(INDEX(different,1))+1),ROW($B$1:INDEX($B:$B,COUNTIF(different,1))))</f>
        <v>0</v>
      </c>
      <c r="M101" s="32" t="e">
        <f>INDEX(distribution,INDEX(subsetindex,ROW(89:89)))</f>
        <v>#NUM!</v>
      </c>
      <c r="N101" s="32" t="e">
        <f>INDEX(different,INDEX(subsetindex,ROW(89:89)))</f>
        <v>#NUM!</v>
      </c>
      <c r="O101" s="32" t="str">
        <f t="shared" si="14"/>
        <v> </v>
      </c>
      <c r="P101" s="32" t="str">
        <f t="shared" si="15"/>
        <v> </v>
      </c>
      <c r="R101" s="32" t="str">
        <f t="shared" si="16"/>
        <v> </v>
      </c>
    </row>
    <row r="102" spans="12:18" ht="12.75">
      <c r="L102" s="34">
        <f>SMALL(IF(ISNUMBER(different),ROW(different)-ROW(INDEX(different,1))+1),ROW($B$1:INDEX($B:$B,COUNTIF(different,1))))</f>
        <v>0</v>
      </c>
      <c r="M102" s="32" t="e">
        <f>INDEX(distribution,INDEX(subsetindex,ROW(101:101)))</f>
        <v>#NUM!</v>
      </c>
      <c r="N102" s="32" t="e">
        <f>INDEX(different,INDEX(subsetindex,ROW(101:101)))</f>
        <v>#NUM!</v>
      </c>
      <c r="O102" s="32" t="str">
        <f t="shared" si="14"/>
        <v> </v>
      </c>
      <c r="P102" s="32" t="str">
        <f t="shared" si="15"/>
        <v> </v>
      </c>
      <c r="R102" s="32" t="str">
        <f t="shared" si="16"/>
        <v> </v>
      </c>
    </row>
    <row r="103" spans="12:18" ht="12.75">
      <c r="L103" s="34">
        <f>SMALL(IF(ISNUMBER(different),ROW(different)-ROW(INDEX(different,1))+1),ROW($B$1:INDEX($B:$B,COUNTIF(different,1))))</f>
        <v>0</v>
      </c>
      <c r="M103" s="32" t="e">
        <f>INDEX(distribution,INDEX(subsetindex,ROW(91:91)))</f>
        <v>#NUM!</v>
      </c>
      <c r="N103" s="32" t="e">
        <f>INDEX(different,INDEX(subsetindex,ROW(91:91)))</f>
        <v>#NUM!</v>
      </c>
      <c r="O103" s="32" t="str">
        <f t="shared" si="11"/>
        <v> </v>
      </c>
      <c r="P103" s="32" t="str">
        <f t="shared" si="12"/>
        <v> </v>
      </c>
      <c r="R103" s="32" t="str">
        <f t="shared" si="13"/>
        <v> </v>
      </c>
    </row>
    <row r="104" spans="12:18" ht="12.75">
      <c r="L104" s="34">
        <f>SMALL(IF(ISNUMBER(different),ROW(different)-ROW(INDEX(different,1))+1),ROW($B$1:INDEX($B:$B,COUNTIF(different,1))))</f>
        <v>0</v>
      </c>
      <c r="M104" s="32" t="e">
        <f>INDEX(distribution,INDEX(subsetindex,ROW(103:103)))</f>
        <v>#NUM!</v>
      </c>
      <c r="N104" s="32" t="e">
        <f>INDEX(different,INDEX(subsetindex,ROW(103:103)))</f>
        <v>#NUM!</v>
      </c>
      <c r="O104" s="32" t="str">
        <f t="shared" si="11"/>
        <v> </v>
      </c>
      <c r="P104" s="32" t="str">
        <f t="shared" si="12"/>
        <v> </v>
      </c>
      <c r="R104" s="32" t="str">
        <f t="shared" si="13"/>
        <v> </v>
      </c>
    </row>
  </sheetData>
  <sheetProtection password="C2B6" sheet="1"/>
  <mergeCells count="2">
    <mergeCell ref="A16:A17"/>
    <mergeCell ref="A14:A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7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5" sqref="I15:J16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6.28125" style="0" bestFit="1" customWidth="1"/>
    <col min="4" max="4" width="17.7109375" style="0" bestFit="1" customWidth="1"/>
    <col min="5" max="5" width="37.421875" style="11" bestFit="1" customWidth="1"/>
    <col min="7" max="7" width="9.28125" style="0" bestFit="1" customWidth="1"/>
    <col min="9" max="9" width="11.421875" style="0" customWidth="1"/>
    <col min="12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9" width="9.140625" style="32" customWidth="1"/>
  </cols>
  <sheetData>
    <row r="1" spans="1:16" ht="38.25">
      <c r="A1" s="2" t="s">
        <v>0</v>
      </c>
      <c r="B1" s="2" t="s">
        <v>1</v>
      </c>
      <c r="C1" s="9" t="s">
        <v>2</v>
      </c>
      <c r="D1" s="8" t="s">
        <v>12</v>
      </c>
      <c r="E1" s="21" t="s">
        <v>22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20" t="s">
        <v>29</v>
      </c>
      <c r="B2" s="18" t="s">
        <v>30</v>
      </c>
      <c r="C2" s="10" t="s">
        <v>2</v>
      </c>
      <c r="D2" s="3">
        <v>4.1</v>
      </c>
      <c r="E2" s="15" t="s">
        <v>18</v>
      </c>
      <c r="F2" s="3" t="e">
        <f aca="true" t="shared" si="0" ref="F2:F12"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1" ref="M2:M8">INDEX(distribution,INDEX(subsetindex,ROW($A1:$IV1)))</f>
        <v>#NUM!</v>
      </c>
      <c r="N2" s="32" t="e">
        <f aca="true" t="shared" si="2" ref="N2:N8">INDEX(different,INDEX(subsetindex,ROW($A1:$IV1)))</f>
        <v>#NUM!</v>
      </c>
      <c r="O2" s="32" t="str">
        <f aca="true" t="shared" si="3" ref="O2:O72">IF(ISNUMBER(N2),N2," ")</f>
        <v> </v>
      </c>
      <c r="P2" s="32" t="str">
        <f aca="true" t="shared" si="4" ref="P2:P41">IF(ISNUMBER(N2),M2," ")</f>
        <v> </v>
      </c>
      <c r="Q2" s="32" t="str">
        <f>IF(ISNUMBER(O2),0.5," ")</f>
        <v> </v>
      </c>
      <c r="R2" s="32" t="str">
        <f aca="true" t="shared" si="5" ref="R2:R73">IF(ISNUMBER(O2),-0.5," ")</f>
        <v> </v>
      </c>
    </row>
    <row r="3" spans="1:18" ht="15.75">
      <c r="A3" s="20" t="s">
        <v>29</v>
      </c>
      <c r="B3" s="18" t="s">
        <v>31</v>
      </c>
      <c r="C3" s="10" t="s">
        <v>2</v>
      </c>
      <c r="D3" s="3">
        <v>4.3</v>
      </c>
      <c r="E3" s="15" t="s">
        <v>18</v>
      </c>
      <c r="F3" s="3" t="e">
        <f t="shared" si="0"/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1"/>
        <v>#NUM!</v>
      </c>
      <c r="N3" s="32" t="e">
        <f t="shared" si="2"/>
        <v>#NUM!</v>
      </c>
      <c r="O3" s="32" t="str">
        <f t="shared" si="3"/>
        <v> </v>
      </c>
      <c r="P3" s="32" t="str">
        <f t="shared" si="4"/>
        <v> </v>
      </c>
      <c r="Q3" s="32" t="str">
        <f aca="true" t="shared" si="6" ref="Q3:Q72">IF(ISNUMBER(O3),0.5," ")</f>
        <v> </v>
      </c>
      <c r="R3" s="32" t="str">
        <f t="shared" si="5"/>
        <v> </v>
      </c>
    </row>
    <row r="4" spans="1:19" s="5" customFormat="1" ht="15.75">
      <c r="A4" s="20" t="s">
        <v>32</v>
      </c>
      <c r="B4" s="18" t="s">
        <v>34</v>
      </c>
      <c r="C4" s="10" t="s">
        <v>2</v>
      </c>
      <c r="D4" s="3">
        <v>2.95</v>
      </c>
      <c r="E4" s="15" t="s">
        <v>18</v>
      </c>
      <c r="F4" s="3" t="e">
        <f t="shared" si="0"/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1"/>
        <v>#NUM!</v>
      </c>
      <c r="N4" s="32" t="e">
        <f t="shared" si="2"/>
        <v>#NUM!</v>
      </c>
      <c r="O4" s="32" t="str">
        <f t="shared" si="3"/>
        <v> </v>
      </c>
      <c r="P4" s="32" t="str">
        <f t="shared" si="4"/>
        <v> </v>
      </c>
      <c r="Q4" s="32" t="str">
        <f t="shared" si="6"/>
        <v> </v>
      </c>
      <c r="R4" s="32" t="str">
        <f t="shared" si="5"/>
        <v> </v>
      </c>
      <c r="S4" s="35"/>
    </row>
    <row r="5" spans="1:18" ht="15.75">
      <c r="A5" s="20" t="s">
        <v>35</v>
      </c>
      <c r="B5" s="18" t="s">
        <v>36</v>
      </c>
      <c r="C5" s="10" t="s">
        <v>2</v>
      </c>
      <c r="D5" s="3">
        <v>2.86</v>
      </c>
      <c r="E5" s="15" t="s">
        <v>18</v>
      </c>
      <c r="F5" s="3" t="e">
        <f t="shared" si="0"/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1"/>
        <v>#NUM!</v>
      </c>
      <c r="N5" s="32" t="e">
        <f t="shared" si="2"/>
        <v>#NUM!</v>
      </c>
      <c r="O5" s="32" t="str">
        <f t="shared" si="3"/>
        <v> </v>
      </c>
      <c r="P5" s="32" t="str">
        <f t="shared" si="4"/>
        <v> </v>
      </c>
      <c r="Q5" s="32" t="str">
        <f t="shared" si="6"/>
        <v> </v>
      </c>
      <c r="R5" s="32" t="str">
        <f t="shared" si="5"/>
        <v> </v>
      </c>
    </row>
    <row r="6" spans="1:18" ht="15.75">
      <c r="A6" s="20" t="s">
        <v>38</v>
      </c>
      <c r="B6" s="18" t="s">
        <v>39</v>
      </c>
      <c r="C6" s="10" t="s">
        <v>2</v>
      </c>
      <c r="D6" s="3">
        <v>3.92</v>
      </c>
      <c r="E6" s="15" t="s">
        <v>18</v>
      </c>
      <c r="F6" s="3" t="e">
        <f t="shared" si="0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1"/>
        <v>#NUM!</v>
      </c>
      <c r="N6" s="32" t="e">
        <f t="shared" si="2"/>
        <v>#NUM!</v>
      </c>
      <c r="O6" s="32" t="str">
        <f t="shared" si="3"/>
        <v> </v>
      </c>
      <c r="P6" s="32" t="str">
        <f t="shared" si="4"/>
        <v> </v>
      </c>
      <c r="Q6" s="32" t="str">
        <f t="shared" si="6"/>
        <v> </v>
      </c>
      <c r="R6" s="32" t="str">
        <f t="shared" si="5"/>
        <v> </v>
      </c>
    </row>
    <row r="7" spans="1:18" ht="15.75">
      <c r="A7" s="20" t="s">
        <v>38</v>
      </c>
      <c r="B7" s="18" t="s">
        <v>40</v>
      </c>
      <c r="C7" s="10" t="s">
        <v>2</v>
      </c>
      <c r="D7" s="3">
        <v>4.04</v>
      </c>
      <c r="E7" s="15" t="s">
        <v>18</v>
      </c>
      <c r="F7" s="3" t="e">
        <f t="shared" si="0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1"/>
        <v>#NUM!</v>
      </c>
      <c r="N7" s="32" t="e">
        <f t="shared" si="2"/>
        <v>#NUM!</v>
      </c>
      <c r="O7" s="32" t="str">
        <f t="shared" si="3"/>
        <v> </v>
      </c>
      <c r="P7" s="32" t="str">
        <f t="shared" si="4"/>
        <v> </v>
      </c>
      <c r="Q7" s="32" t="str">
        <f t="shared" si="6"/>
        <v> </v>
      </c>
      <c r="R7" s="32" t="str">
        <f t="shared" si="5"/>
        <v> </v>
      </c>
    </row>
    <row r="8" spans="1:18" ht="15.75">
      <c r="A8" s="20" t="s">
        <v>44</v>
      </c>
      <c r="B8" s="18" t="s">
        <v>46</v>
      </c>
      <c r="C8" s="10" t="s">
        <v>2</v>
      </c>
      <c r="D8" s="3">
        <v>4.2</v>
      </c>
      <c r="E8" s="15" t="s">
        <v>18</v>
      </c>
      <c r="F8" s="3" t="e">
        <f t="shared" si="0"/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1"/>
        <v>#NUM!</v>
      </c>
      <c r="N8" s="32" t="e">
        <f t="shared" si="2"/>
        <v>#NUM!</v>
      </c>
      <c r="O8" s="32" t="str">
        <f t="shared" si="3"/>
        <v> </v>
      </c>
      <c r="P8" s="32" t="str">
        <f t="shared" si="4"/>
        <v> </v>
      </c>
      <c r="Q8" s="32" t="str">
        <f t="shared" si="6"/>
        <v> </v>
      </c>
      <c r="R8" s="32" t="str">
        <f t="shared" si="5"/>
        <v> </v>
      </c>
    </row>
    <row r="9" spans="1:18" ht="15.75">
      <c r="A9" s="20" t="s">
        <v>47</v>
      </c>
      <c r="B9" s="18" t="s">
        <v>48</v>
      </c>
      <c r="C9" s="10" t="s">
        <v>2</v>
      </c>
      <c r="D9" s="3">
        <v>3.97</v>
      </c>
      <c r="E9" s="15" t="s">
        <v>18</v>
      </c>
      <c r="F9" s="3" t="e">
        <f t="shared" si="0"/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>INDEX(distribution,INDEX(subsetindex,ROW(6:6)))</f>
        <v>#NUM!</v>
      </c>
      <c r="N9" s="32" t="e">
        <f>INDEX(different,INDEX(subsetindex,ROW(6:6)))</f>
        <v>#NUM!</v>
      </c>
      <c r="O9" s="32" t="str">
        <f>IF(ISNUMBER(N9),N9," ")</f>
        <v> </v>
      </c>
      <c r="P9" s="32" t="str">
        <f>IF(ISNUMBER(N9),M9," ")</f>
        <v> </v>
      </c>
      <c r="Q9" s="32" t="str">
        <f>IF(ISNUMBER(O9),0.5," ")</f>
        <v> </v>
      </c>
      <c r="R9" s="32" t="str">
        <f>IF(ISNUMBER(O9),-0.5," ")</f>
        <v> </v>
      </c>
    </row>
    <row r="10" spans="1:18" ht="15.75">
      <c r="A10" s="44" t="s">
        <v>50</v>
      </c>
      <c r="B10" s="18" t="s">
        <v>51</v>
      </c>
      <c r="C10" s="10" t="s">
        <v>2</v>
      </c>
      <c r="D10" s="3">
        <v>3.81</v>
      </c>
      <c r="E10" s="15" t="s">
        <v>18</v>
      </c>
      <c r="F10" s="3" t="e">
        <f>E10-D10</f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>INDEX(distribution,INDEX(subsetindex,ROW(7:7)))</f>
        <v>#NUM!</v>
      </c>
      <c r="N10" s="32" t="e">
        <f>INDEX(different,INDEX(subsetindex,ROW(7:7)))</f>
        <v>#NUM!</v>
      </c>
      <c r="O10" s="32" t="str">
        <f>IF(ISNUMBER(N10),N10," ")</f>
        <v> </v>
      </c>
      <c r="P10" s="32" t="str">
        <f>IF(ISNUMBER(N10),M10," ")</f>
        <v> </v>
      </c>
      <c r="Q10" s="32" t="str">
        <f>IF(ISNUMBER(O10),0.5," ")</f>
        <v> </v>
      </c>
      <c r="R10" s="32" t="str">
        <f>IF(ISNUMBER(O10),-0.5," ")</f>
        <v> </v>
      </c>
    </row>
    <row r="11" spans="1:18" ht="15.75">
      <c r="A11" s="45"/>
      <c r="B11" s="18" t="s">
        <v>52</v>
      </c>
      <c r="C11" s="10" t="s">
        <v>2</v>
      </c>
      <c r="D11" s="3">
        <v>4.43</v>
      </c>
      <c r="E11" s="15" t="s">
        <v>18</v>
      </c>
      <c r="F11" s="3" t="e">
        <f>E11-D11</f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>INDEX(distribution,INDEX(subsetindex,ROW(6:6)))</f>
        <v>#NUM!</v>
      </c>
      <c r="N11" s="32" t="e">
        <f>INDEX(different,INDEX(subsetindex,ROW(6:6)))</f>
        <v>#NUM!</v>
      </c>
      <c r="O11" s="32" t="str">
        <f>IF(ISNUMBER(N11),N11," ")</f>
        <v> </v>
      </c>
      <c r="P11" s="32" t="str">
        <f>IF(ISNUMBER(N11),M11," ")</f>
        <v> </v>
      </c>
      <c r="Q11" s="32" t="str">
        <f>IF(ISNUMBER(O11),0.5," ")</f>
        <v> </v>
      </c>
      <c r="R11" s="32" t="str">
        <f>IF(ISNUMBER(O11),-0.5," ")</f>
        <v> </v>
      </c>
    </row>
    <row r="12" spans="1:18" ht="15.75">
      <c r="A12" s="38" t="s">
        <v>53</v>
      </c>
      <c r="B12" s="18" t="s">
        <v>55</v>
      </c>
      <c r="C12" s="10" t="s">
        <v>2</v>
      </c>
      <c r="D12" s="3">
        <v>4.26</v>
      </c>
      <c r="E12" s="15" t="s">
        <v>18</v>
      </c>
      <c r="F12" s="3" t="e">
        <f t="shared" si="0"/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>INDEX(distribution,INDEX(subsetindex,ROW(9:9)))</f>
        <v>#NUM!</v>
      </c>
      <c r="N12" s="32" t="e">
        <f>INDEX(different,INDEX(subsetindex,ROW(9:9)))</f>
        <v>#NUM!</v>
      </c>
      <c r="O12" s="32" t="str">
        <f>IF(ISNUMBER(N12),N12," ")</f>
        <v> </v>
      </c>
      <c r="P12" s="32" t="str">
        <f>IF(ISNUMBER(N12),M12," ")</f>
        <v> </v>
      </c>
      <c r="Q12" s="32" t="str">
        <f>IF(ISNUMBER(O12),0.5," ")</f>
        <v> </v>
      </c>
      <c r="R12" s="32" t="str">
        <f>IF(ISNUMBER(O12),-0.5," ")</f>
        <v> </v>
      </c>
    </row>
    <row r="13" spans="1:18" ht="12.75">
      <c r="A13" s="30"/>
      <c r="B13" s="28"/>
      <c r="C13" s="22"/>
      <c r="D13" s="29"/>
      <c r="E13" s="24"/>
      <c r="F13" s="29"/>
      <c r="G13" s="26"/>
      <c r="H13" s="27"/>
      <c r="L13" s="34">
        <f>SMALL(IF(ISNUMBER(different),ROW(different)-ROW(INDEX(different,1))+1),ROW($B$1:INDEX($B:$B,COUNTIF(different,1))))</f>
        <v>0</v>
      </c>
      <c r="M13" s="32" t="e">
        <f>INDEX(distribution,INDEX(subsetindex,ROW(#REF!)))</f>
        <v>#REF!</v>
      </c>
      <c r="N13" s="32" t="e">
        <f>INDEX(different,INDEX(subsetindex,ROW(#REF!)))</f>
        <v>#REF!</v>
      </c>
      <c r="O13" s="32" t="str">
        <f t="shared" si="3"/>
        <v> </v>
      </c>
      <c r="P13" s="32" t="str">
        <f t="shared" si="4"/>
        <v> </v>
      </c>
      <c r="Q13" s="32" t="str">
        <f t="shared" si="6"/>
        <v> </v>
      </c>
      <c r="R13" s="32" t="str">
        <f t="shared" si="5"/>
        <v> </v>
      </c>
    </row>
    <row r="14" spans="12:18" ht="12.75">
      <c r="L14" s="34">
        <f>SMALL(IF(ISNUMBER(different),ROW(different)-ROW(INDEX(different,1))+1),ROW($B$1:INDEX($B:$B,COUNTIF(different,1))))</f>
        <v>0</v>
      </c>
      <c r="M14" s="32" t="e">
        <f>INDEX(distribution,INDEX(subsetindex,ROW(#REF!)))</f>
        <v>#REF!</v>
      </c>
      <c r="N14" s="32" t="e">
        <f>INDEX(different,INDEX(subsetindex,ROW(#REF!)))</f>
        <v>#REF!</v>
      </c>
      <c r="O14" s="32" t="str">
        <f>IF(ISNUMBER(N14),N14," ")</f>
        <v> </v>
      </c>
      <c r="P14" s="32" t="str">
        <f>IF(ISNUMBER(N14),M14," ")</f>
        <v> </v>
      </c>
      <c r="Q14" s="32" t="str">
        <f>IF(ISNUMBER(O14),0.5," ")</f>
        <v> </v>
      </c>
      <c r="R14" s="32" t="str">
        <f>IF(ISNUMBER(O14),-0.5," ")</f>
        <v> </v>
      </c>
    </row>
    <row r="15" spans="12:18" ht="12.75">
      <c r="L15" s="34">
        <f>SMALL(IF(ISNUMBER(different),ROW(different)-ROW(INDEX(different,1))+1),ROW($B$1:INDEX($B:$B,COUNTIF(different,1))))</f>
        <v>0</v>
      </c>
      <c r="M15" s="32" t="e">
        <f>INDEX(distribution,INDEX(subsetindex,ROW(13:13)))</f>
        <v>#NUM!</v>
      </c>
      <c r="N15" s="32" t="e">
        <f>INDEX(different,INDEX(subsetindex,ROW(13:13)))</f>
        <v>#NUM!</v>
      </c>
      <c r="O15" s="32" t="str">
        <f t="shared" si="3"/>
        <v> </v>
      </c>
      <c r="P15" s="32" t="str">
        <f t="shared" si="4"/>
        <v> </v>
      </c>
      <c r="Q15" s="32" t="str">
        <f t="shared" si="6"/>
        <v> </v>
      </c>
      <c r="R15" s="32" t="str">
        <f t="shared" si="5"/>
        <v> </v>
      </c>
    </row>
    <row r="16" spans="12:18" ht="12.75">
      <c r="L16" s="34">
        <f>SMALL(IF(ISNUMBER(different),ROW(different)-ROW(INDEX(different,1))+1),ROW($B$1:INDEX($B:$B,COUNTIF(different,1))))</f>
        <v>0</v>
      </c>
      <c r="M16" s="32" t="e">
        <f>INDEX(distribution,INDEX(subsetindex,ROW(15:15)))</f>
        <v>#NUM!</v>
      </c>
      <c r="N16" s="32" t="e">
        <f>INDEX(different,INDEX(subsetindex,ROW(15:15)))</f>
        <v>#NUM!</v>
      </c>
      <c r="O16" s="32" t="str">
        <f t="shared" si="3"/>
        <v> </v>
      </c>
      <c r="P16" s="32" t="str">
        <f t="shared" si="4"/>
        <v> </v>
      </c>
      <c r="Q16" s="32" t="str">
        <f t="shared" si="6"/>
        <v> </v>
      </c>
      <c r="R16" s="32" t="str">
        <f t="shared" si="5"/>
        <v> </v>
      </c>
    </row>
    <row r="17" spans="12:18" ht="12.75">
      <c r="L17" s="34">
        <f>SMALL(IF(ISNUMBER(different),ROW(different)-ROW(INDEX(different,1))+1),ROW($B$1:INDEX($B:$B,COUNTIF(different,1))))</f>
        <v>0</v>
      </c>
      <c r="M17" s="32" t="e">
        <f>INDEX(distribution,INDEX(subsetindex,ROW(13:13)))</f>
        <v>#NUM!</v>
      </c>
      <c r="N17" s="32" t="e">
        <f>INDEX(different,INDEX(subsetindex,ROW(13:13)))</f>
        <v>#NUM!</v>
      </c>
      <c r="O17" s="32" t="str">
        <f>IF(ISNUMBER(N17),N17," ")</f>
        <v> </v>
      </c>
      <c r="P17" s="32" t="str">
        <f>IF(ISNUMBER(N17),M17," ")</f>
        <v> </v>
      </c>
      <c r="Q17" s="32" t="str">
        <f>IF(ISNUMBER(O17),0.5," ")</f>
        <v> </v>
      </c>
      <c r="R17" s="32" t="str">
        <f>IF(ISNUMBER(O17),-0.5," ")</f>
        <v> </v>
      </c>
    </row>
    <row r="18" spans="12:18" ht="12.75">
      <c r="L18" s="34">
        <f>SMALL(IF(ISNUMBER(different),ROW(different)-ROW(INDEX(different,1))+1),ROW($B$1:INDEX($B:$B,COUNTIF(different,1))))</f>
        <v>0</v>
      </c>
      <c r="M18" s="32" t="e">
        <f>INDEX(distribution,INDEX(subsetindex,ROW(7:7)))</f>
        <v>#NUM!</v>
      </c>
      <c r="N18" s="32" t="e">
        <f>INDEX(different,INDEX(subsetindex,ROW(7:7)))</f>
        <v>#NUM!</v>
      </c>
      <c r="O18" s="32" t="str">
        <f>IF(ISNUMBER(N18),N18," ")</f>
        <v> </v>
      </c>
      <c r="P18" s="32" t="str">
        <f>IF(ISNUMBER(N18),M18," ")</f>
        <v> </v>
      </c>
      <c r="Q18" s="32" t="str">
        <f>IF(ISNUMBER(O18),0.5," ")</f>
        <v> </v>
      </c>
      <c r="R18" s="32" t="str">
        <f>IF(ISNUMBER(O18),-0.5," ")</f>
        <v> </v>
      </c>
    </row>
    <row r="19" spans="12:18" ht="12.75">
      <c r="L19" s="34">
        <f>SMALL(IF(ISNUMBER(different),ROW(different)-ROW(INDEX(different,1))+1),ROW($B$1:INDEX($B:$B,COUNTIF(different,1))))</f>
        <v>0</v>
      </c>
      <c r="M19" s="32" t="e">
        <f>INDEX(distribution,INDEX(subsetindex,ROW(15:15)))</f>
        <v>#NUM!</v>
      </c>
      <c r="N19" s="32" t="e">
        <f>INDEX(different,INDEX(subsetindex,ROW(15:15)))</f>
        <v>#NUM!</v>
      </c>
      <c r="O19" s="32" t="str">
        <f t="shared" si="3"/>
        <v> </v>
      </c>
      <c r="P19" s="32" t="str">
        <f t="shared" si="4"/>
        <v> </v>
      </c>
      <c r="Q19" s="32" t="str">
        <f t="shared" si="6"/>
        <v> </v>
      </c>
      <c r="R19" s="32" t="str">
        <f t="shared" si="5"/>
        <v> </v>
      </c>
    </row>
    <row r="20" spans="12:18" ht="12.75">
      <c r="L20" s="34">
        <f>SMALL(IF(ISNUMBER(different),ROW(different)-ROW(INDEX(different,1))+1),ROW($B$1:INDEX($B:$B,COUNTIF(different,1))))</f>
        <v>0</v>
      </c>
      <c r="M20" s="32" t="e">
        <f>INDEX(distribution,INDEX(subsetindex,ROW(16:16)))</f>
        <v>#NUM!</v>
      </c>
      <c r="N20" s="32" t="e">
        <f>INDEX(different,INDEX(subsetindex,ROW(16:16)))</f>
        <v>#NUM!</v>
      </c>
      <c r="O20" s="32" t="str">
        <f>IF(ISNUMBER(N20),N20," ")</f>
        <v> </v>
      </c>
      <c r="P20" s="32" t="str">
        <f>IF(ISNUMBER(N20),M20," ")</f>
        <v> </v>
      </c>
      <c r="Q20" s="32" t="str">
        <f>IF(ISNUMBER(O20),0.5," ")</f>
        <v> </v>
      </c>
      <c r="R20" s="32" t="str">
        <f>IF(ISNUMBER(O20),-0.5," ")</f>
        <v> </v>
      </c>
    </row>
    <row r="21" spans="12:18" ht="12.75">
      <c r="L21" s="34">
        <f>SMALL(IF(ISNUMBER(different),ROW(different)-ROW(INDEX(different,1))+1),ROW($B$1:INDEX($B:$B,COUNTIF(different,1))))</f>
        <v>0</v>
      </c>
      <c r="M21" s="32" t="e">
        <f>INDEX(distribution,INDEX(subsetindex,ROW(#REF!)))</f>
        <v>#REF!</v>
      </c>
      <c r="N21" s="32" t="e">
        <f>INDEX(different,INDEX(subsetindex,ROW(#REF!)))</f>
        <v>#REF!</v>
      </c>
      <c r="O21" s="32" t="str">
        <f t="shared" si="3"/>
        <v> </v>
      </c>
      <c r="P21" s="32" t="str">
        <f t="shared" si="4"/>
        <v> </v>
      </c>
      <c r="Q21" s="32" t="str">
        <f t="shared" si="6"/>
        <v> </v>
      </c>
      <c r="R21" s="32" t="str">
        <f t="shared" si="5"/>
        <v> </v>
      </c>
    </row>
    <row r="22" spans="12:18" ht="12.75">
      <c r="L22" s="34">
        <f>SMALL(IF(ISNUMBER(different),ROW(different)-ROW(INDEX(different,1))+1),ROW($B$1:INDEX($B:$B,COUNTIF(different,1))))</f>
        <v>0</v>
      </c>
      <c r="M22" s="32" t="e">
        <f>INDEX(distribution,INDEX(subsetindex,ROW(15:15)))</f>
        <v>#NUM!</v>
      </c>
      <c r="N22" s="32" t="e">
        <f>INDEX(different,INDEX(subsetindex,ROW(15:15)))</f>
        <v>#NUM!</v>
      </c>
      <c r="O22" s="32" t="str">
        <f>IF(ISNUMBER(N22),N22," ")</f>
        <v> </v>
      </c>
      <c r="P22" s="32" t="str">
        <f>IF(ISNUMBER(N22),M22," ")</f>
        <v> </v>
      </c>
      <c r="Q22" s="32" t="str">
        <f>IF(ISNUMBER(O22),0.5," ")</f>
        <v> </v>
      </c>
      <c r="R22" s="32" t="str">
        <f>IF(ISNUMBER(O22),-0.5," ")</f>
        <v> </v>
      </c>
    </row>
    <row r="23" spans="12:18" ht="12.75">
      <c r="L23" s="34">
        <f>SMALL(IF(ISNUMBER(different),ROW(different)-ROW(INDEX(different,1))+1),ROW($B$1:INDEX($B:$B,COUNTIF(different,1))))</f>
        <v>0</v>
      </c>
      <c r="M23" s="32" t="e">
        <f>INDEX(distribution,INDEX(subsetindex,ROW(16:16)))</f>
        <v>#NUM!</v>
      </c>
      <c r="N23" s="32" t="e">
        <f>INDEX(different,INDEX(subsetindex,ROW(16:16)))</f>
        <v>#NUM!</v>
      </c>
      <c r="O23" s="32" t="str">
        <f>IF(ISNUMBER(N23),N23," ")</f>
        <v> </v>
      </c>
      <c r="P23" s="32" t="str">
        <f>IF(ISNUMBER(N23),M23," ")</f>
        <v> </v>
      </c>
      <c r="Q23" s="32" t="str">
        <f>IF(ISNUMBER(O23),0.5," ")</f>
        <v> </v>
      </c>
      <c r="R23" s="32" t="str">
        <f>IF(ISNUMBER(O23),-0.5," ")</f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INDEX(distribution,INDEX(subsetindex,ROW(15:15)))</f>
        <v>#NUM!</v>
      </c>
      <c r="N24" s="32" t="e">
        <f>INDEX(different,INDEX(subsetindex,ROW(15:15)))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INDEX(distribution,INDEX(subsetindex,ROW(21:21)))</f>
        <v>#NUM!</v>
      </c>
      <c r="N25" s="32" t="e">
        <f>INDEX(different,INDEX(subsetindex,ROW(21:21)))</f>
        <v>#NUM!</v>
      </c>
      <c r="O25" s="32" t="str">
        <f t="shared" si="3"/>
        <v> </v>
      </c>
      <c r="P25" s="32" t="str">
        <f t="shared" si="4"/>
        <v> </v>
      </c>
      <c r="Q25" s="32" t="str">
        <f t="shared" si="6"/>
        <v> </v>
      </c>
      <c r="R25" s="32" t="str">
        <f t="shared" si="5"/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INDEX(distribution,INDEX(subsetindex,ROW(16:16)))</f>
        <v>#NUM!</v>
      </c>
      <c r="N26" s="32" t="e">
        <f>INDEX(different,INDEX(subsetindex,ROW(16:16)))</f>
        <v>#NUM!</v>
      </c>
      <c r="O26" s="32" t="str">
        <f>IF(ISNUMBER(N26),N26," ")</f>
        <v> </v>
      </c>
      <c r="P26" s="32" t="str">
        <f>IF(ISNUMBER(N26),M26," ")</f>
        <v> </v>
      </c>
      <c r="Q26" s="32" t="str">
        <f>IF(ISNUMBER(O26),0.5," ")</f>
        <v> </v>
      </c>
      <c r="R26" s="32" t="str">
        <f>IF(ISNUMBER(O26),-0.5," ")</f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INDEX(distribution,INDEX(subsetindex,ROW(#REF!)))</f>
        <v>#REF!</v>
      </c>
      <c r="N27" s="32" t="e">
        <f>INDEX(different,INDEX(subsetindex,ROW(#REF!)))</f>
        <v>#REF!</v>
      </c>
      <c r="O27" s="32" t="str">
        <f>IF(ISNUMBER(N27),N27," ")</f>
        <v> </v>
      </c>
      <c r="P27" s="32" t="str">
        <f>IF(ISNUMBER(N27),M27," ")</f>
        <v> </v>
      </c>
      <c r="Q27" s="32" t="str">
        <f>IF(ISNUMBER(O27),0.5," ")</f>
        <v> </v>
      </c>
      <c r="R27" s="32" t="str">
        <f>IF(ISNUMBER(O27),-0.5," ")</f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INDEX(distribution,INDEX(subsetindex,ROW(27:27)))</f>
        <v>#NUM!</v>
      </c>
      <c r="N28" s="32" t="e">
        <f>INDEX(different,INDEX(subsetindex,ROW(27:27)))</f>
        <v>#NUM!</v>
      </c>
      <c r="O28" s="32" t="str">
        <f>IF(ISNUMBER(N28),N28," ")</f>
        <v> </v>
      </c>
      <c r="P28" s="32" t="str">
        <f>IF(ISNUMBER(N28),M28," ")</f>
        <v> </v>
      </c>
      <c r="Q28" s="32" t="str">
        <f>IF(ISNUMBER(O28),0.5," ")</f>
        <v> </v>
      </c>
      <c r="R28" s="32" t="str">
        <f>IF(ISNUMBER(O28),-0.5," ")</f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INDEX(distribution,INDEX(subsetindex,ROW(25:25)))</f>
        <v>#NUM!</v>
      </c>
      <c r="N29" s="32" t="e">
        <f>INDEX(different,INDEX(subsetindex,ROW(25:25)))</f>
        <v>#NUM!</v>
      </c>
      <c r="O29" s="32" t="str">
        <f t="shared" si="3"/>
        <v> </v>
      </c>
      <c r="P29" s="32" t="str">
        <f t="shared" si="4"/>
        <v> </v>
      </c>
      <c r="Q29" s="32" t="str">
        <f t="shared" si="6"/>
        <v> </v>
      </c>
      <c r="R29" s="32" t="str">
        <f t="shared" si="5"/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INDEX(distribution,INDEX(subsetindex,ROW(#REF!)))</f>
        <v>#REF!</v>
      </c>
      <c r="N30" s="32" t="e">
        <f>INDEX(different,INDEX(subsetindex,ROW(#REF!)))</f>
        <v>#REF!</v>
      </c>
      <c r="O30" s="32" t="str">
        <f t="shared" si="3"/>
        <v> </v>
      </c>
      <c r="P30" s="32" t="str">
        <f t="shared" si="4"/>
        <v> </v>
      </c>
      <c r="Q30" s="32" t="str">
        <f t="shared" si="6"/>
        <v> </v>
      </c>
      <c r="R30" s="32" t="str">
        <f t="shared" si="5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 aca="true" t="shared" si="7" ref="M31:M60">INDEX(distribution,INDEX(subsetindex,ROW($A30:$IV30)))</f>
        <v>#NUM!</v>
      </c>
      <c r="N31" s="32" t="e">
        <f aca="true" t="shared" si="8" ref="N31:N60">INDEX(different,INDEX(subsetindex,ROW($A30:$IV30)))</f>
        <v>#NUM!</v>
      </c>
      <c r="O31" s="32" t="str">
        <f t="shared" si="3"/>
        <v> </v>
      </c>
      <c r="P31" s="32" t="str">
        <f t="shared" si="4"/>
        <v> </v>
      </c>
      <c r="Q31" s="32" t="str">
        <f t="shared" si="6"/>
        <v> </v>
      </c>
      <c r="R31" s="32" t="str">
        <f t="shared" si="5"/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 t="shared" si="7"/>
        <v>#NUM!</v>
      </c>
      <c r="N32" s="32" t="e">
        <f t="shared" si="8"/>
        <v>#NUM!</v>
      </c>
      <c r="O32" s="32" t="str">
        <f t="shared" si="3"/>
        <v> </v>
      </c>
      <c r="P32" s="32" t="str">
        <f t="shared" si="4"/>
        <v> </v>
      </c>
      <c r="Q32" s="32" t="str">
        <f t="shared" si="6"/>
        <v> </v>
      </c>
      <c r="R32" s="32" t="str">
        <f t="shared" si="5"/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 t="shared" si="7"/>
        <v>#NUM!</v>
      </c>
      <c r="N33" s="32" t="e">
        <f t="shared" si="8"/>
        <v>#NUM!</v>
      </c>
      <c r="O33" s="32" t="str">
        <f t="shared" si="3"/>
        <v> </v>
      </c>
      <c r="P33" s="32" t="str">
        <f t="shared" si="4"/>
        <v> </v>
      </c>
      <c r="Q33" s="32" t="str">
        <f t="shared" si="6"/>
        <v> </v>
      </c>
      <c r="R33" s="32" t="str">
        <f t="shared" si="5"/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 t="shared" si="7"/>
        <v>#NUM!</v>
      </c>
      <c r="N34" s="32" t="e">
        <f t="shared" si="8"/>
        <v>#NUM!</v>
      </c>
      <c r="O34" s="32" t="str">
        <f t="shared" si="3"/>
        <v> </v>
      </c>
      <c r="P34" s="32" t="str">
        <f t="shared" si="4"/>
        <v> </v>
      </c>
      <c r="Q34" s="32" t="str">
        <f t="shared" si="6"/>
        <v> </v>
      </c>
      <c r="R34" s="32" t="str">
        <f t="shared" si="5"/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 t="shared" si="7"/>
        <v>#NUM!</v>
      </c>
      <c r="N35" s="32" t="e">
        <f t="shared" si="8"/>
        <v>#NUM!</v>
      </c>
      <c r="O35" s="32" t="str">
        <f t="shared" si="3"/>
        <v> </v>
      </c>
      <c r="P35" s="32" t="str">
        <f t="shared" si="4"/>
        <v> </v>
      </c>
      <c r="Q35" s="32" t="str">
        <f t="shared" si="6"/>
        <v> </v>
      </c>
      <c r="R35" s="32" t="str">
        <f t="shared" si="5"/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 t="shared" si="7"/>
        <v>#NUM!</v>
      </c>
      <c r="N36" s="32" t="e">
        <f t="shared" si="8"/>
        <v>#NUM!</v>
      </c>
      <c r="O36" s="32" t="str">
        <f t="shared" si="3"/>
        <v> </v>
      </c>
      <c r="P36" s="32" t="str">
        <f t="shared" si="4"/>
        <v> </v>
      </c>
      <c r="Q36" s="32" t="str">
        <f t="shared" si="6"/>
        <v> </v>
      </c>
      <c r="R36" s="32" t="str">
        <f t="shared" si="5"/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 t="shared" si="7"/>
        <v>#NUM!</v>
      </c>
      <c r="N37" s="32" t="e">
        <f t="shared" si="8"/>
        <v>#NUM!</v>
      </c>
      <c r="O37" s="32" t="str">
        <f t="shared" si="3"/>
        <v> </v>
      </c>
      <c r="P37" s="32" t="str">
        <f t="shared" si="4"/>
        <v> </v>
      </c>
      <c r="Q37" s="32" t="str">
        <f t="shared" si="6"/>
        <v> </v>
      </c>
      <c r="R37" s="32" t="str">
        <f t="shared" si="5"/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 t="shared" si="7"/>
        <v>#NUM!</v>
      </c>
      <c r="N38" s="32" t="e">
        <f t="shared" si="8"/>
        <v>#NUM!</v>
      </c>
      <c r="O38" s="32" t="str">
        <f t="shared" si="3"/>
        <v> </v>
      </c>
      <c r="P38" s="32" t="str">
        <f t="shared" si="4"/>
        <v> </v>
      </c>
      <c r="Q38" s="32" t="str">
        <f t="shared" si="6"/>
        <v> </v>
      </c>
      <c r="R38" s="32" t="str">
        <f t="shared" si="5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 t="shared" si="7"/>
        <v>#NUM!</v>
      </c>
      <c r="N39" s="32" t="e">
        <f t="shared" si="8"/>
        <v>#NUM!</v>
      </c>
      <c r="O39" s="32" t="str">
        <f t="shared" si="3"/>
        <v> </v>
      </c>
      <c r="P39" s="32" t="str">
        <f t="shared" si="4"/>
        <v> </v>
      </c>
      <c r="Q39" s="32" t="str">
        <f t="shared" si="6"/>
        <v> </v>
      </c>
      <c r="R39" s="32" t="str">
        <f t="shared" si="5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 t="shared" si="7"/>
        <v>#NUM!</v>
      </c>
      <c r="N40" s="32" t="e">
        <f t="shared" si="8"/>
        <v>#NUM!</v>
      </c>
      <c r="O40" s="32" t="str">
        <f t="shared" si="3"/>
        <v> </v>
      </c>
      <c r="P40" s="32" t="str">
        <f t="shared" si="4"/>
        <v> </v>
      </c>
      <c r="Q40" s="32" t="str">
        <f t="shared" si="6"/>
        <v> </v>
      </c>
      <c r="R40" s="32" t="str">
        <f t="shared" si="5"/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 t="shared" si="7"/>
        <v>#NUM!</v>
      </c>
      <c r="N41" s="32" t="e">
        <f t="shared" si="8"/>
        <v>#NUM!</v>
      </c>
      <c r="O41" s="32" t="str">
        <f t="shared" si="3"/>
        <v> </v>
      </c>
      <c r="P41" s="32" t="str">
        <f t="shared" si="4"/>
        <v> </v>
      </c>
      <c r="Q41" s="32" t="str">
        <f t="shared" si="6"/>
        <v> </v>
      </c>
      <c r="R41" s="32" t="str">
        <f t="shared" si="5"/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 t="shared" si="7"/>
        <v>#NUM!</v>
      </c>
      <c r="N42" s="32" t="e">
        <f t="shared" si="8"/>
        <v>#NUM!</v>
      </c>
      <c r="O42" s="32" t="str">
        <f t="shared" si="3"/>
        <v> </v>
      </c>
      <c r="P42" s="32" t="str">
        <f>IF(ISNUMBER(#REF!),-0.5," ")</f>
        <v> </v>
      </c>
      <c r="Q42" s="32" t="str">
        <f t="shared" si="6"/>
        <v> </v>
      </c>
      <c r="R42" s="32" t="str">
        <f t="shared" si="5"/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 t="shared" si="7"/>
        <v>#NUM!</v>
      </c>
      <c r="N43" s="32" t="e">
        <f t="shared" si="8"/>
        <v>#NUM!</v>
      </c>
      <c r="O43" s="32" t="str">
        <f t="shared" si="3"/>
        <v> </v>
      </c>
      <c r="P43" s="32" t="str">
        <f>IF(ISNUMBER(#REF!),-0.5," ")</f>
        <v> </v>
      </c>
      <c r="Q43" s="32" t="str">
        <f t="shared" si="6"/>
        <v> </v>
      </c>
      <c r="R43" s="32" t="str">
        <f t="shared" si="5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 t="shared" si="7"/>
        <v>#NUM!</v>
      </c>
      <c r="N44" s="32" t="e">
        <f t="shared" si="8"/>
        <v>#NUM!</v>
      </c>
      <c r="O44" s="32" t="str">
        <f t="shared" si="3"/>
        <v> </v>
      </c>
      <c r="P44" s="32" t="str">
        <f>IF(ISNUMBER(#REF!),-0.5," ")</f>
        <v> </v>
      </c>
      <c r="Q44" s="32" t="str">
        <f t="shared" si="6"/>
        <v> </v>
      </c>
      <c r="R44" s="32" t="str">
        <f t="shared" si="5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 t="shared" si="7"/>
        <v>#NUM!</v>
      </c>
      <c r="N45" s="32" t="e">
        <f t="shared" si="8"/>
        <v>#NUM!</v>
      </c>
      <c r="O45" s="32" t="str">
        <f t="shared" si="3"/>
        <v> </v>
      </c>
      <c r="P45" s="32" t="str">
        <f>IF(ISNUMBER(#REF!),-0.5," ")</f>
        <v> </v>
      </c>
      <c r="Q45" s="32" t="str">
        <f t="shared" si="6"/>
        <v> </v>
      </c>
      <c r="R45" s="32" t="str">
        <f t="shared" si="5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 t="shared" si="7"/>
        <v>#NUM!</v>
      </c>
      <c r="N46" s="32" t="e">
        <f t="shared" si="8"/>
        <v>#NUM!</v>
      </c>
      <c r="O46" s="32" t="str">
        <f t="shared" si="3"/>
        <v> </v>
      </c>
      <c r="P46" s="32" t="str">
        <f>IF(ISNUMBER(#REF!),-0.5," ")</f>
        <v> </v>
      </c>
      <c r="Q46" s="32" t="str">
        <f t="shared" si="6"/>
        <v> </v>
      </c>
      <c r="R46" s="32" t="str">
        <f t="shared" si="5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 t="shared" si="7"/>
        <v>#NUM!</v>
      </c>
      <c r="N47" s="32" t="e">
        <f t="shared" si="8"/>
        <v>#NUM!</v>
      </c>
      <c r="O47" s="32" t="str">
        <f t="shared" si="3"/>
        <v> </v>
      </c>
      <c r="P47" s="32" t="str">
        <f>IF(ISNUMBER(#REF!),-0.5," ")</f>
        <v> </v>
      </c>
      <c r="Q47" s="32" t="str">
        <f t="shared" si="6"/>
        <v> </v>
      </c>
      <c r="R47" s="32" t="str">
        <f t="shared" si="5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 t="shared" si="7"/>
        <v>#NUM!</v>
      </c>
      <c r="N48" s="32" t="e">
        <f t="shared" si="8"/>
        <v>#NUM!</v>
      </c>
      <c r="O48" s="32" t="str">
        <f t="shared" si="3"/>
        <v> </v>
      </c>
      <c r="P48" s="32" t="str">
        <f>IF(ISNUMBER(#REF!),-0.5," ")</f>
        <v> </v>
      </c>
      <c r="Q48" s="32" t="str">
        <f t="shared" si="6"/>
        <v> </v>
      </c>
      <c r="R48" s="32" t="str">
        <f t="shared" si="5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 t="shared" si="7"/>
        <v>#NUM!</v>
      </c>
      <c r="N49" s="32" t="e">
        <f t="shared" si="8"/>
        <v>#NUM!</v>
      </c>
      <c r="O49" s="32" t="str">
        <f t="shared" si="3"/>
        <v> </v>
      </c>
      <c r="P49" s="32" t="str">
        <f>IF(ISNUMBER(#REF!),-0.5," ")</f>
        <v> </v>
      </c>
      <c r="Q49" s="32" t="str">
        <f t="shared" si="6"/>
        <v> </v>
      </c>
      <c r="R49" s="32" t="str">
        <f t="shared" si="5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 t="shared" si="7"/>
        <v>#NUM!</v>
      </c>
      <c r="N50" s="32" t="e">
        <f t="shared" si="8"/>
        <v>#NUM!</v>
      </c>
      <c r="O50" s="32" t="str">
        <f t="shared" si="3"/>
        <v> </v>
      </c>
      <c r="Q50" s="32" t="str">
        <f t="shared" si="6"/>
        <v> </v>
      </c>
      <c r="R50" s="32" t="str">
        <f t="shared" si="5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 t="shared" si="7"/>
        <v>#NUM!</v>
      </c>
      <c r="N51" s="32" t="e">
        <f t="shared" si="8"/>
        <v>#NUM!</v>
      </c>
      <c r="O51" s="32" t="str">
        <f t="shared" si="3"/>
        <v> </v>
      </c>
      <c r="Q51" s="32" t="str">
        <f t="shared" si="6"/>
        <v> </v>
      </c>
      <c r="R51" s="32" t="str">
        <f t="shared" si="5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 t="shared" si="7"/>
        <v>#NUM!</v>
      </c>
      <c r="N52" s="32" t="e">
        <f t="shared" si="8"/>
        <v>#NUM!</v>
      </c>
      <c r="O52" s="32" t="str">
        <f t="shared" si="3"/>
        <v> </v>
      </c>
      <c r="Q52" s="32" t="str">
        <f t="shared" si="6"/>
        <v> </v>
      </c>
      <c r="R52" s="32" t="str">
        <f t="shared" si="5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 t="shared" si="7"/>
        <v>#NUM!</v>
      </c>
      <c r="N53" s="32" t="e">
        <f t="shared" si="8"/>
        <v>#NUM!</v>
      </c>
      <c r="O53" s="32" t="str">
        <f t="shared" si="3"/>
        <v> </v>
      </c>
      <c r="Q53" s="32" t="str">
        <f t="shared" si="6"/>
        <v> </v>
      </c>
      <c r="R53" s="32" t="str">
        <f t="shared" si="5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 t="shared" si="7"/>
        <v>#NUM!</v>
      </c>
      <c r="N54" s="32" t="e">
        <f t="shared" si="8"/>
        <v>#NUM!</v>
      </c>
      <c r="O54" s="32" t="str">
        <f t="shared" si="3"/>
        <v> </v>
      </c>
      <c r="Q54" s="32" t="str">
        <f t="shared" si="6"/>
        <v> </v>
      </c>
      <c r="R54" s="32" t="str">
        <f t="shared" si="5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 t="shared" si="7"/>
        <v>#NUM!</v>
      </c>
      <c r="N55" s="32" t="e">
        <f t="shared" si="8"/>
        <v>#NUM!</v>
      </c>
      <c r="O55" s="32" t="str">
        <f t="shared" si="3"/>
        <v> </v>
      </c>
      <c r="Q55" s="32" t="str">
        <f t="shared" si="6"/>
        <v> </v>
      </c>
      <c r="R55" s="32" t="str">
        <f t="shared" si="5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 t="shared" si="7"/>
        <v>#NUM!</v>
      </c>
      <c r="N56" s="32" t="e">
        <f t="shared" si="8"/>
        <v>#NUM!</v>
      </c>
      <c r="O56" s="32" t="str">
        <f t="shared" si="3"/>
        <v> </v>
      </c>
      <c r="Q56" s="32" t="str">
        <f t="shared" si="6"/>
        <v> </v>
      </c>
      <c r="R56" s="32" t="str">
        <f t="shared" si="5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 t="shared" si="7"/>
        <v>#NUM!</v>
      </c>
      <c r="N57" s="32" t="e">
        <f t="shared" si="8"/>
        <v>#NUM!</v>
      </c>
      <c r="O57" s="32" t="str">
        <f t="shared" si="3"/>
        <v> </v>
      </c>
      <c r="Q57" s="32" t="str">
        <f t="shared" si="6"/>
        <v> </v>
      </c>
      <c r="R57" s="32" t="str">
        <f t="shared" si="5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 t="shared" si="7"/>
        <v>#NUM!</v>
      </c>
      <c r="N58" s="32" t="e">
        <f t="shared" si="8"/>
        <v>#NUM!</v>
      </c>
      <c r="O58" s="32" t="str">
        <f t="shared" si="3"/>
        <v> </v>
      </c>
      <c r="Q58" s="32" t="str">
        <f t="shared" si="6"/>
        <v> </v>
      </c>
      <c r="R58" s="32" t="str">
        <f t="shared" si="5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 t="shared" si="7"/>
        <v>#NUM!</v>
      </c>
      <c r="N59" s="32" t="e">
        <f t="shared" si="8"/>
        <v>#NUM!</v>
      </c>
      <c r="O59" s="32" t="str">
        <f t="shared" si="3"/>
        <v> </v>
      </c>
      <c r="Q59" s="32" t="str">
        <f t="shared" si="6"/>
        <v> </v>
      </c>
      <c r="R59" s="32" t="str">
        <f t="shared" si="5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 t="shared" si="7"/>
        <v>#NUM!</v>
      </c>
      <c r="N60" s="32" t="e">
        <f t="shared" si="8"/>
        <v>#NUM!</v>
      </c>
      <c r="O60" s="32" t="str">
        <f t="shared" si="3"/>
        <v> </v>
      </c>
      <c r="Q60" s="32" t="str">
        <f t="shared" si="6"/>
        <v> </v>
      </c>
      <c r="R60" s="32" t="str">
        <f t="shared" si="5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>INDEX(distribution,INDEX(subsetindex,ROW(58:58)))</f>
        <v>#NUM!</v>
      </c>
      <c r="N61" s="32" t="e">
        <f>INDEX(different,INDEX(subsetindex,ROW(58:58)))</f>
        <v>#NUM!</v>
      </c>
      <c r="O61" s="32" t="str">
        <f aca="true" t="shared" si="9" ref="O61:O67">IF(ISNUMBER(N61),N61," ")</f>
        <v> </v>
      </c>
      <c r="Q61" s="32" t="str">
        <f aca="true" t="shared" si="10" ref="Q61:Q67">IF(ISNUMBER(O61),0.5," ")</f>
        <v> </v>
      </c>
      <c r="R61" s="32" t="str">
        <f aca="true" t="shared" si="11" ref="R61:R67">IF(ISNUMBER(O61),-0.5," ")</f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>INDEX(distribution,INDEX(subsetindex,ROW(61:61)))</f>
        <v>#NUM!</v>
      </c>
      <c r="N62" s="32" t="e">
        <f>INDEX(different,INDEX(subsetindex,ROW(61:61)))</f>
        <v>#NUM!</v>
      </c>
      <c r="O62" s="32" t="str">
        <f t="shared" si="9"/>
        <v> </v>
      </c>
      <c r="Q62" s="32" t="str">
        <f t="shared" si="10"/>
        <v> </v>
      </c>
      <c r="R62" s="32" t="str">
        <f t="shared" si="11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>INDEX(distribution,INDEX(subsetindex,ROW(58:58)))</f>
        <v>#NUM!</v>
      </c>
      <c r="N63" s="32" t="e">
        <f>INDEX(different,INDEX(subsetindex,ROW(58:58)))</f>
        <v>#NUM!</v>
      </c>
      <c r="O63" s="32" t="str">
        <f t="shared" si="9"/>
        <v> </v>
      </c>
      <c r="Q63" s="32" t="str">
        <f t="shared" si="10"/>
        <v> </v>
      </c>
      <c r="R63" s="32" t="str">
        <f t="shared" si="11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>INDEX(distribution,INDEX(subsetindex,ROW(63:63)))</f>
        <v>#NUM!</v>
      </c>
      <c r="N64" s="32" t="e">
        <f>INDEX(different,INDEX(subsetindex,ROW(63:63)))</f>
        <v>#NUM!</v>
      </c>
      <c r="O64" s="32" t="str">
        <f t="shared" si="9"/>
        <v> </v>
      </c>
      <c r="Q64" s="32" t="str">
        <f t="shared" si="10"/>
        <v> </v>
      </c>
      <c r="R64" s="32" t="str">
        <f t="shared" si="11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>INDEX(distribution,INDEX(subsetindex,ROW(57:57)))</f>
        <v>#NUM!</v>
      </c>
      <c r="N65" s="32" t="e">
        <f>INDEX(different,INDEX(subsetindex,ROW(57:57)))</f>
        <v>#NUM!</v>
      </c>
      <c r="O65" s="32" t="str">
        <f t="shared" si="9"/>
        <v> </v>
      </c>
      <c r="Q65" s="32" t="str">
        <f t="shared" si="10"/>
        <v> </v>
      </c>
      <c r="R65" s="32" t="str">
        <f t="shared" si="11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>INDEX(distribution,INDEX(subsetindex,ROW(61:61)))</f>
        <v>#NUM!</v>
      </c>
      <c r="N66" s="32" t="e">
        <f>INDEX(different,INDEX(subsetindex,ROW(61:61)))</f>
        <v>#NUM!</v>
      </c>
      <c r="O66" s="32" t="str">
        <f t="shared" si="9"/>
        <v> </v>
      </c>
      <c r="Q66" s="32" t="str">
        <f t="shared" si="10"/>
        <v> </v>
      </c>
      <c r="R66" s="32" t="str">
        <f t="shared" si="11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>INDEX(distribution,INDEX(subsetindex,ROW(65:65)))</f>
        <v>#NUM!</v>
      </c>
      <c r="N67" s="32" t="e">
        <f>INDEX(different,INDEX(subsetindex,ROW(65:65)))</f>
        <v>#NUM!</v>
      </c>
      <c r="O67" s="32" t="str">
        <f t="shared" si="9"/>
        <v> </v>
      </c>
      <c r="Q67" s="32" t="str">
        <f t="shared" si="10"/>
        <v> </v>
      </c>
      <c r="R67" s="32" t="str">
        <f t="shared" si="11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>INDEX(distribution,INDEX(subsetindex,ROW(60:60)))</f>
        <v>#NUM!</v>
      </c>
      <c r="N68" s="32" t="e">
        <f>INDEX(different,INDEX(subsetindex,ROW(60:60)))</f>
        <v>#NUM!</v>
      </c>
      <c r="O68" s="32" t="str">
        <f t="shared" si="3"/>
        <v> </v>
      </c>
      <c r="Q68" s="32" t="str">
        <f t="shared" si="6"/>
        <v> </v>
      </c>
      <c r="R68" s="32" t="str">
        <f t="shared" si="5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>INDEX(distribution,INDEX(subsetindex,ROW(62:62)))</f>
        <v>#NUM!</v>
      </c>
      <c r="N69" s="32" t="e">
        <f>INDEX(different,INDEX(subsetindex,ROW(62:62)))</f>
        <v>#NUM!</v>
      </c>
      <c r="O69" s="32" t="str">
        <f>IF(ISNUMBER(N69),N69," ")</f>
        <v> </v>
      </c>
      <c r="Q69" s="32" t="str">
        <f>IF(ISNUMBER(O69),0.5," ")</f>
        <v> </v>
      </c>
      <c r="R69" s="32" t="str">
        <f>IF(ISNUMBER(O69),-0.5," ")</f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>INDEX(distribution,INDEX(subsetindex,ROW(66:66)))</f>
        <v>#NUM!</v>
      </c>
      <c r="N70" s="32" t="e">
        <f>INDEX(different,INDEX(subsetindex,ROW(66:66)))</f>
        <v>#NUM!</v>
      </c>
      <c r="O70" s="32" t="str">
        <f>IF(ISNUMBER(N70),N70," ")</f>
        <v> </v>
      </c>
      <c r="Q70" s="32" t="str">
        <f>IF(ISNUMBER(O70),0.5," ")</f>
        <v> </v>
      </c>
      <c r="R70" s="32" t="str">
        <f>IF(ISNUMBER(O70),-0.5," ")</f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>INDEX(distribution,INDEX(subsetindex,ROW(64:64)))</f>
        <v>#NUM!</v>
      </c>
      <c r="N71" s="32" t="e">
        <f>INDEX(different,INDEX(subsetindex,ROW(64:64)))</f>
        <v>#NUM!</v>
      </c>
      <c r="O71" s="32" t="str">
        <f>IF(ISNUMBER(N71),N71," ")</f>
        <v> </v>
      </c>
      <c r="Q71" s="32" t="str">
        <f>IF(ISNUMBER(O71),0.5," ")</f>
        <v> </v>
      </c>
      <c r="R71" s="32" t="str">
        <f>IF(ISNUMBER(O71),-0.5," ")</f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>INDEX(distribution,INDEX(subsetindex,ROW(68:68)))</f>
        <v>#NUM!</v>
      </c>
      <c r="N72" s="32" t="e">
        <f>INDEX(different,INDEX(subsetindex,ROW(68:68)))</f>
        <v>#NUM!</v>
      </c>
      <c r="O72" s="32" t="str">
        <f t="shared" si="3"/>
        <v> </v>
      </c>
      <c r="Q72" s="32" t="str">
        <f t="shared" si="6"/>
        <v> </v>
      </c>
      <c r="R72" s="32" t="str">
        <f t="shared" si="5"/>
        <v> </v>
      </c>
    </row>
    <row r="73" ht="12.75">
      <c r="R73" s="32" t="str">
        <f t="shared" si="5"/>
        <v> </v>
      </c>
    </row>
  </sheetData>
  <sheetProtection password="C2B6" sheet="1"/>
  <mergeCells count="1">
    <mergeCell ref="A10:A1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0.8515625" style="0" bestFit="1" customWidth="1"/>
    <col min="4" max="4" width="17.7109375" style="0" bestFit="1" customWidth="1"/>
    <col min="5" max="5" width="37.421875" style="11" bestFit="1" customWidth="1"/>
    <col min="7" max="7" width="9.28125" style="0" bestFit="1" customWidth="1"/>
    <col min="9" max="9" width="13.421875" style="0" customWidth="1"/>
    <col min="12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9" width="9.140625" style="32" customWidth="1"/>
  </cols>
  <sheetData>
    <row r="1" spans="1:16" ht="38.25">
      <c r="A1" s="2" t="s">
        <v>0</v>
      </c>
      <c r="B1" s="2" t="s">
        <v>1</v>
      </c>
      <c r="C1" s="2" t="s">
        <v>7</v>
      </c>
      <c r="D1" s="8" t="s">
        <v>12</v>
      </c>
      <c r="E1" s="15" t="s">
        <v>18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4" t="s">
        <v>26</v>
      </c>
      <c r="B2" s="18" t="s">
        <v>27</v>
      </c>
      <c r="C2" s="4" t="s">
        <v>7</v>
      </c>
      <c r="D2" s="1">
        <v>3.83</v>
      </c>
      <c r="E2" s="15" t="s">
        <v>18</v>
      </c>
      <c r="F2" s="3" t="e">
        <f aca="true" t="shared" si="0" ref="F2:F14"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1" ref="M2:M11">INDEX(distribution,INDEX(subsetindex,ROW($A1:$IV1)))</f>
        <v>#NUM!</v>
      </c>
      <c r="N2" s="32" t="e">
        <f aca="true" t="shared" si="2" ref="N2:N11">INDEX(different,INDEX(subsetindex,ROW($A1:$IV1)))</f>
        <v>#NUM!</v>
      </c>
      <c r="O2" s="32" t="str">
        <f aca="true" t="shared" si="3" ref="O2:O84">IF(ISNUMBER(N2),N2," ")</f>
        <v> </v>
      </c>
      <c r="P2" s="32" t="str">
        <f aca="true" t="shared" si="4" ref="P2:P84">IF(ISNUMBER(N2),M2," ")</f>
        <v> </v>
      </c>
      <c r="Q2" s="32" t="str">
        <f>IF(ISNUMBER(O2),0.5," ")</f>
        <v> </v>
      </c>
      <c r="R2" s="32" t="str">
        <f aca="true" t="shared" si="5" ref="R2:R84">IF(ISNUMBER(O2),-0.5," ")</f>
        <v> </v>
      </c>
    </row>
    <row r="3" spans="1:18" ht="15.75">
      <c r="A3" s="4" t="s">
        <v>29</v>
      </c>
      <c r="B3" s="18" t="s">
        <v>30</v>
      </c>
      <c r="C3" s="4" t="s">
        <v>7</v>
      </c>
      <c r="D3" s="1">
        <v>4.08</v>
      </c>
      <c r="E3" s="15" t="s">
        <v>18</v>
      </c>
      <c r="F3" s="3" t="e">
        <f t="shared" si="0"/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1"/>
        <v>#NUM!</v>
      </c>
      <c r="N3" s="32" t="e">
        <f t="shared" si="2"/>
        <v>#NUM!</v>
      </c>
      <c r="O3" s="32" t="str">
        <f t="shared" si="3"/>
        <v> </v>
      </c>
      <c r="P3" s="32" t="str">
        <f t="shared" si="4"/>
        <v> </v>
      </c>
      <c r="Q3" s="32" t="str">
        <f aca="true" t="shared" si="6" ref="Q3:Q84">IF(ISNUMBER(O3),0.5," ")</f>
        <v> </v>
      </c>
      <c r="R3" s="32" t="str">
        <f t="shared" si="5"/>
        <v> </v>
      </c>
    </row>
    <row r="4" spans="1:18" ht="15.75">
      <c r="A4" s="4" t="s">
        <v>32</v>
      </c>
      <c r="B4" s="18" t="s">
        <v>33</v>
      </c>
      <c r="C4" s="4" t="s">
        <v>7</v>
      </c>
      <c r="D4" s="1">
        <v>3.27</v>
      </c>
      <c r="E4" s="15" t="s">
        <v>18</v>
      </c>
      <c r="F4" s="3" t="e">
        <f t="shared" si="0"/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1"/>
        <v>#NUM!</v>
      </c>
      <c r="N4" s="32" t="e">
        <f t="shared" si="2"/>
        <v>#NUM!</v>
      </c>
      <c r="O4" s="32" t="str">
        <f t="shared" si="3"/>
        <v> </v>
      </c>
      <c r="P4" s="32" t="str">
        <f t="shared" si="4"/>
        <v> </v>
      </c>
      <c r="Q4" s="32" t="str">
        <f t="shared" si="6"/>
        <v> </v>
      </c>
      <c r="R4" s="32" t="str">
        <f t="shared" si="5"/>
        <v> </v>
      </c>
    </row>
    <row r="5" spans="1:18" ht="15.75">
      <c r="A5" s="4" t="s">
        <v>32</v>
      </c>
      <c r="B5" s="18" t="s">
        <v>34</v>
      </c>
      <c r="C5" s="4" t="s">
        <v>7</v>
      </c>
      <c r="D5" s="1">
        <v>3.43</v>
      </c>
      <c r="E5" s="15" t="s">
        <v>18</v>
      </c>
      <c r="F5" s="3" t="e">
        <f t="shared" si="0"/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1"/>
        <v>#NUM!</v>
      </c>
      <c r="N5" s="32" t="e">
        <f t="shared" si="2"/>
        <v>#NUM!</v>
      </c>
      <c r="O5" s="32" t="str">
        <f t="shared" si="3"/>
        <v> </v>
      </c>
      <c r="P5" s="32" t="str">
        <f t="shared" si="4"/>
        <v> </v>
      </c>
      <c r="Q5" s="32" t="str">
        <f t="shared" si="6"/>
        <v> </v>
      </c>
      <c r="R5" s="32" t="str">
        <f t="shared" si="5"/>
        <v> </v>
      </c>
    </row>
    <row r="6" spans="1:18" ht="15.75">
      <c r="A6" s="4" t="s">
        <v>35</v>
      </c>
      <c r="B6" s="18" t="s">
        <v>36</v>
      </c>
      <c r="C6" s="4" t="s">
        <v>7</v>
      </c>
      <c r="D6" s="1">
        <v>3.72</v>
      </c>
      <c r="E6" s="15" t="s">
        <v>18</v>
      </c>
      <c r="F6" s="3" t="e">
        <f t="shared" si="0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1"/>
        <v>#NUM!</v>
      </c>
      <c r="N6" s="32" t="e">
        <f t="shared" si="2"/>
        <v>#NUM!</v>
      </c>
      <c r="O6" s="32" t="str">
        <f t="shared" si="3"/>
        <v> </v>
      </c>
      <c r="P6" s="32" t="str">
        <f t="shared" si="4"/>
        <v> </v>
      </c>
      <c r="Q6" s="32" t="str">
        <f t="shared" si="6"/>
        <v> </v>
      </c>
      <c r="R6" s="32" t="str">
        <f t="shared" si="5"/>
        <v> </v>
      </c>
    </row>
    <row r="7" spans="1:18" ht="15.75">
      <c r="A7" s="4" t="s">
        <v>38</v>
      </c>
      <c r="B7" s="18" t="s">
        <v>40</v>
      </c>
      <c r="C7" s="4" t="s">
        <v>7</v>
      </c>
      <c r="D7" s="1">
        <v>3.54</v>
      </c>
      <c r="E7" s="15" t="s">
        <v>18</v>
      </c>
      <c r="F7" s="3" t="e">
        <f t="shared" si="0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1"/>
        <v>#NUM!</v>
      </c>
      <c r="N7" s="32" t="e">
        <f t="shared" si="2"/>
        <v>#NUM!</v>
      </c>
      <c r="O7" s="32" t="str">
        <f t="shared" si="3"/>
        <v> </v>
      </c>
      <c r="P7" s="32" t="str">
        <f t="shared" si="4"/>
        <v> </v>
      </c>
      <c r="Q7" s="32" t="str">
        <f t="shared" si="6"/>
        <v> </v>
      </c>
      <c r="R7" s="32" t="str">
        <f t="shared" si="5"/>
        <v> </v>
      </c>
    </row>
    <row r="8" spans="1:18" ht="15.75">
      <c r="A8" s="18" t="s">
        <v>41</v>
      </c>
      <c r="B8" s="18" t="s">
        <v>42</v>
      </c>
      <c r="C8" s="4" t="s">
        <v>7</v>
      </c>
      <c r="D8" s="1">
        <v>3.64</v>
      </c>
      <c r="E8" s="15" t="s">
        <v>18</v>
      </c>
      <c r="F8" s="3" t="e">
        <f aca="true" t="shared" si="7" ref="F8:F13">E8-D8</f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1"/>
        <v>#NUM!</v>
      </c>
      <c r="N8" s="32" t="e">
        <f t="shared" si="2"/>
        <v>#NUM!</v>
      </c>
      <c r="O8" s="32" t="str">
        <f t="shared" si="3"/>
        <v> </v>
      </c>
      <c r="P8" s="32" t="str">
        <f t="shared" si="4"/>
        <v> </v>
      </c>
      <c r="Q8" s="32" t="str">
        <f t="shared" si="6"/>
        <v> </v>
      </c>
      <c r="R8" s="32" t="str">
        <f t="shared" si="5"/>
        <v> </v>
      </c>
    </row>
    <row r="9" spans="1:18" ht="15.75">
      <c r="A9" s="18" t="s">
        <v>44</v>
      </c>
      <c r="B9" s="18" t="s">
        <v>46</v>
      </c>
      <c r="C9" s="4" t="s">
        <v>7</v>
      </c>
      <c r="D9" s="1">
        <v>3.82</v>
      </c>
      <c r="E9" s="15" t="s">
        <v>18</v>
      </c>
      <c r="F9" s="3" t="e">
        <f t="shared" si="7"/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 t="shared" si="1"/>
        <v>#NUM!</v>
      </c>
      <c r="N9" s="32" t="e">
        <f t="shared" si="2"/>
        <v>#NUM!</v>
      </c>
      <c r="O9" s="32" t="str">
        <f t="shared" si="3"/>
        <v> </v>
      </c>
      <c r="P9" s="32" t="str">
        <f t="shared" si="4"/>
        <v> </v>
      </c>
      <c r="Q9" s="32" t="str">
        <f t="shared" si="6"/>
        <v> </v>
      </c>
      <c r="R9" s="32" t="str">
        <f t="shared" si="5"/>
        <v> </v>
      </c>
    </row>
    <row r="10" spans="1:18" ht="15.75">
      <c r="A10" s="18" t="s">
        <v>44</v>
      </c>
      <c r="B10" s="18" t="s">
        <v>45</v>
      </c>
      <c r="C10" s="4" t="s">
        <v>7</v>
      </c>
      <c r="D10" s="1">
        <v>3.83</v>
      </c>
      <c r="E10" s="15" t="s">
        <v>18</v>
      </c>
      <c r="F10" s="3" t="e">
        <f t="shared" si="7"/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 t="shared" si="1"/>
        <v>#NUM!</v>
      </c>
      <c r="N10" s="32" t="e">
        <f t="shared" si="2"/>
        <v>#NUM!</v>
      </c>
      <c r="O10" s="32" t="str">
        <f t="shared" si="3"/>
        <v> </v>
      </c>
      <c r="P10" s="32" t="str">
        <f t="shared" si="4"/>
        <v> </v>
      </c>
      <c r="Q10" s="32" t="str">
        <f t="shared" si="6"/>
        <v> </v>
      </c>
      <c r="R10" s="32" t="str">
        <f t="shared" si="5"/>
        <v> </v>
      </c>
    </row>
    <row r="11" spans="1:18" ht="15.75">
      <c r="A11" s="18" t="s">
        <v>47</v>
      </c>
      <c r="B11" s="18" t="s">
        <v>49</v>
      </c>
      <c r="C11" s="4" t="s">
        <v>7</v>
      </c>
      <c r="D11" s="1">
        <v>5.39</v>
      </c>
      <c r="E11" s="15" t="s">
        <v>18</v>
      </c>
      <c r="F11" s="3" t="e">
        <f t="shared" si="7"/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 t="shared" si="1"/>
        <v>#NUM!</v>
      </c>
      <c r="N11" s="32" t="e">
        <f t="shared" si="2"/>
        <v>#NUM!</v>
      </c>
      <c r="O11" s="32" t="str">
        <f t="shared" si="3"/>
        <v> </v>
      </c>
      <c r="P11" s="32" t="str">
        <f t="shared" si="4"/>
        <v> </v>
      </c>
      <c r="Q11" s="32" t="str">
        <f t="shared" si="6"/>
        <v> </v>
      </c>
      <c r="R11" s="32" t="str">
        <f t="shared" si="5"/>
        <v> </v>
      </c>
    </row>
    <row r="12" spans="1:18" ht="15.75">
      <c r="A12" s="18" t="s">
        <v>50</v>
      </c>
      <c r="B12" s="18" t="s">
        <v>51</v>
      </c>
      <c r="C12" s="4" t="s">
        <v>7</v>
      </c>
      <c r="D12" s="1">
        <v>4.45</v>
      </c>
      <c r="E12" s="15" t="s">
        <v>18</v>
      </c>
      <c r="F12" s="3" t="e">
        <f t="shared" si="7"/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>INDEX(distribution,INDEX(subsetindex,ROW(7:7)))</f>
        <v>#NUM!</v>
      </c>
      <c r="N12" s="32" t="e">
        <f>INDEX(different,INDEX(subsetindex,ROW(7:7)))</f>
        <v>#NUM!</v>
      </c>
      <c r="O12" s="32" t="str">
        <f>IF(ISNUMBER(N12),N12," ")</f>
        <v> </v>
      </c>
      <c r="P12" s="32" t="str">
        <f>IF(ISNUMBER(N12),M12," ")</f>
        <v> </v>
      </c>
      <c r="Q12" s="32" t="str">
        <f>IF(ISNUMBER(O12),0.5," ")</f>
        <v> </v>
      </c>
      <c r="R12" s="32" t="str">
        <f>IF(ISNUMBER(O12),-0.5," ")</f>
        <v> </v>
      </c>
    </row>
    <row r="13" spans="1:18" ht="15.75">
      <c r="A13" s="41" t="s">
        <v>53</v>
      </c>
      <c r="B13" s="18" t="s">
        <v>55</v>
      </c>
      <c r="C13" s="4" t="s">
        <v>7</v>
      </c>
      <c r="D13" s="1">
        <v>4.48</v>
      </c>
      <c r="E13" s="15" t="s">
        <v>18</v>
      </c>
      <c r="F13" s="3" t="e">
        <f t="shared" si="7"/>
        <v>#VALUE!</v>
      </c>
      <c r="G13" s="13">
        <v>0.5</v>
      </c>
      <c r="H13" s="14">
        <v>-0.5</v>
      </c>
      <c r="L13" s="34">
        <f>SMALL(IF(ISNUMBER(different),ROW(different)-ROW(INDEX(different,1))+1),ROW($B$1:INDEX($B:$B,COUNTIF(different,1))))</f>
        <v>0</v>
      </c>
      <c r="M13" s="32" t="e">
        <f>INDEX(distribution,INDEX(subsetindex,ROW(7:7)))</f>
        <v>#NUM!</v>
      </c>
      <c r="N13" s="32" t="e">
        <f>INDEX(different,INDEX(subsetindex,ROW(7:7)))</f>
        <v>#NUM!</v>
      </c>
      <c r="O13" s="32" t="str">
        <f>IF(ISNUMBER(N13),N13," ")</f>
        <v> </v>
      </c>
      <c r="P13" s="32" t="str">
        <f>IF(ISNUMBER(N13),M13," ")</f>
        <v> </v>
      </c>
      <c r="Q13" s="32" t="str">
        <f>IF(ISNUMBER(O13),0.5," ")</f>
        <v> </v>
      </c>
      <c r="R13" s="32" t="str">
        <f>IF(ISNUMBER(O13),-0.5," ")</f>
        <v> </v>
      </c>
    </row>
    <row r="14" spans="1:18" ht="15.75">
      <c r="A14" s="46"/>
      <c r="B14" s="18" t="s">
        <v>54</v>
      </c>
      <c r="C14" s="4" t="s">
        <v>7</v>
      </c>
      <c r="D14" s="1">
        <v>4.05</v>
      </c>
      <c r="E14" s="15" t="s">
        <v>18</v>
      </c>
      <c r="F14" s="3" t="e">
        <f t="shared" si="0"/>
        <v>#VALUE!</v>
      </c>
      <c r="G14" s="13">
        <v>0.5</v>
      </c>
      <c r="H14" s="14">
        <v>-0.5</v>
      </c>
      <c r="L14" s="34">
        <f>SMALL(IF(ISNUMBER(different),ROW(different)-ROW(INDEX(different,1))+1),ROW($B$1:INDEX($B:$B,COUNTIF(different,1))))</f>
        <v>0</v>
      </c>
      <c r="M14" s="32" t="e">
        <f>INDEX(distribution,INDEX(subsetindex,ROW(8:8)))</f>
        <v>#NUM!</v>
      </c>
      <c r="N14" s="32" t="e">
        <f>INDEX(different,INDEX(subsetindex,ROW(8:8)))</f>
        <v>#NUM!</v>
      </c>
      <c r="O14" s="32" t="str">
        <f>IF(ISNUMBER(N14),N14," ")</f>
        <v> </v>
      </c>
      <c r="P14" s="32" t="str">
        <f>IF(ISNUMBER(N14),M14," ")</f>
        <v> </v>
      </c>
      <c r="Q14" s="32" t="str">
        <f>IF(ISNUMBER(O14),0.5," ")</f>
        <v> </v>
      </c>
      <c r="R14" s="32" t="str">
        <f>IF(ISNUMBER(O14),-0.5," ")</f>
        <v> </v>
      </c>
    </row>
    <row r="15" spans="1:18" ht="12.75">
      <c r="A15" s="6"/>
      <c r="B15" s="6"/>
      <c r="C15" s="6"/>
      <c r="D15" s="31"/>
      <c r="E15" s="24"/>
      <c r="F15" s="29"/>
      <c r="G15" s="26"/>
      <c r="H15" s="27"/>
      <c r="L15" s="34">
        <f>SMALL(IF(ISNUMBER(different),ROW(different)-ROW(INDEX(different,1))+1),ROW($B$1:INDEX($B:$B,COUNTIF(different,1))))</f>
        <v>0</v>
      </c>
      <c r="M15" s="32" t="e">
        <f>INDEX(distribution,INDEX(subsetindex,ROW(9:9)))</f>
        <v>#NUM!</v>
      </c>
      <c r="N15" s="32" t="e">
        <f>INDEX(different,INDEX(subsetindex,ROW(9:9)))</f>
        <v>#NUM!</v>
      </c>
      <c r="O15" s="32" t="str">
        <f>IF(ISNUMBER(N15),N15," ")</f>
        <v> </v>
      </c>
      <c r="P15" s="32" t="str">
        <f>IF(ISNUMBER(N15),M15," ")</f>
        <v> </v>
      </c>
      <c r="Q15" s="32" t="str">
        <f>IF(ISNUMBER(O15),0.5," ")</f>
        <v> </v>
      </c>
      <c r="R15" s="32" t="str">
        <f>IF(ISNUMBER(O15),-0.5," ")</f>
        <v> </v>
      </c>
    </row>
    <row r="16" spans="5:18" ht="12.75">
      <c r="E16" s="11" t="s">
        <v>15</v>
      </c>
      <c r="L16" s="34">
        <f>SMALL(IF(ISNUMBER(different),ROW(different)-ROW(INDEX(different,1))+1),ROW($B$1:INDEX($B:$B,COUNTIF(different,1))))</f>
        <v>0</v>
      </c>
      <c r="M16" s="32" t="e">
        <f>INDEX(distribution,INDEX(subsetindex,ROW(15:15)))</f>
        <v>#NUM!</v>
      </c>
      <c r="N16" s="32" t="e">
        <f>INDEX(different,INDEX(subsetindex,ROW(15:15)))</f>
        <v>#NUM!</v>
      </c>
      <c r="O16" s="32" t="str">
        <f>IF(ISNUMBER(N16),N16," ")</f>
        <v> </v>
      </c>
      <c r="P16" s="32" t="str">
        <f>IF(ISNUMBER(N16),M16," ")</f>
        <v> </v>
      </c>
      <c r="Q16" s="32" t="str">
        <f>IF(ISNUMBER(O16),0.5," ")</f>
        <v> </v>
      </c>
      <c r="R16" s="32" t="str">
        <f>IF(ISNUMBER(O16),-0.5," ")</f>
        <v> </v>
      </c>
    </row>
    <row r="17" spans="12:18" ht="12.75">
      <c r="L17" s="34">
        <f>SMALL(IF(ISNUMBER(different),ROW(different)-ROW(INDEX(different,1))+1),ROW($B$1:INDEX($B:$B,COUNTIF(different,1))))</f>
        <v>0</v>
      </c>
      <c r="M17" s="32" t="e">
        <f>INDEX(distribution,INDEX(subsetindex,ROW(11:11)))</f>
        <v>#NUM!</v>
      </c>
      <c r="N17" s="32" t="e">
        <f>INDEX(different,INDEX(subsetindex,ROW(11:11)))</f>
        <v>#NUM!</v>
      </c>
      <c r="O17" s="32" t="str">
        <f t="shared" si="3"/>
        <v> </v>
      </c>
      <c r="P17" s="32" t="str">
        <f t="shared" si="4"/>
        <v> </v>
      </c>
      <c r="Q17" s="32" t="str">
        <f t="shared" si="6"/>
        <v> </v>
      </c>
      <c r="R17" s="32" t="str">
        <f t="shared" si="5"/>
        <v> </v>
      </c>
    </row>
    <row r="18" spans="12:18" ht="12.75">
      <c r="L18" s="34">
        <f>SMALL(IF(ISNUMBER(different),ROW(different)-ROW(INDEX(different,1))+1),ROW($B$1:INDEX($B:$B,COUNTIF(different,1))))</f>
        <v>0</v>
      </c>
      <c r="M18" s="32" t="e">
        <f>INDEX(distribution,INDEX(subsetindex,ROW(#REF!)))</f>
        <v>#REF!</v>
      </c>
      <c r="N18" s="32" t="e">
        <f>INDEX(different,INDEX(subsetindex,ROW(#REF!)))</f>
        <v>#REF!</v>
      </c>
      <c r="O18" s="32" t="str">
        <f t="shared" si="3"/>
        <v> </v>
      </c>
      <c r="P18" s="32" t="str">
        <f t="shared" si="4"/>
        <v> </v>
      </c>
      <c r="Q18" s="32" t="str">
        <f t="shared" si="6"/>
        <v> </v>
      </c>
      <c r="R18" s="32" t="str">
        <f t="shared" si="5"/>
        <v> </v>
      </c>
    </row>
    <row r="19" spans="12:18" ht="12.75">
      <c r="L19" s="34">
        <f>SMALL(IF(ISNUMBER(different),ROW(different)-ROW(INDEX(different,1))+1),ROW($B$1:INDEX($B:$B,COUNTIF(different,1))))</f>
        <v>0</v>
      </c>
      <c r="M19" s="32" t="e">
        <f>INDEX(distribution,INDEX(subsetindex,ROW(18:18)))</f>
        <v>#NUM!</v>
      </c>
      <c r="N19" s="32" t="e">
        <f>INDEX(different,INDEX(subsetindex,ROW(18:18)))</f>
        <v>#NUM!</v>
      </c>
      <c r="O19" s="32" t="str">
        <f t="shared" si="3"/>
        <v> </v>
      </c>
      <c r="P19" s="32" t="str">
        <f t="shared" si="4"/>
        <v> </v>
      </c>
      <c r="Q19" s="32" t="str">
        <f t="shared" si="6"/>
        <v> </v>
      </c>
      <c r="R19" s="32" t="str">
        <f t="shared" si="5"/>
        <v> </v>
      </c>
    </row>
    <row r="20" spans="12:18" ht="12.75">
      <c r="L20" s="34">
        <f>SMALL(IF(ISNUMBER(different),ROW(different)-ROW(INDEX(different,1))+1),ROW($B$1:INDEX($B:$B,COUNTIF(different,1))))</f>
        <v>0</v>
      </c>
      <c r="M20" s="32" t="e">
        <f>INDEX(distribution,INDEX(subsetindex,ROW(17:17)))</f>
        <v>#NUM!</v>
      </c>
      <c r="N20" s="32" t="e">
        <f>INDEX(different,INDEX(subsetindex,ROW(17:17)))</f>
        <v>#NUM!</v>
      </c>
      <c r="O20" s="32" t="str">
        <f>IF(ISNUMBER(N20),N20," ")</f>
        <v> </v>
      </c>
      <c r="P20" s="32" t="str">
        <f>IF(ISNUMBER(N20),M20," ")</f>
        <v> </v>
      </c>
      <c r="Q20" s="32" t="str">
        <f>IF(ISNUMBER(O20),0.5," ")</f>
        <v> </v>
      </c>
      <c r="R20" s="32" t="str">
        <f>IF(ISNUMBER(O20),-0.5," ")</f>
        <v> </v>
      </c>
    </row>
    <row r="21" spans="12:18" ht="12.75">
      <c r="L21" s="34">
        <f>SMALL(IF(ISNUMBER(different),ROW(different)-ROW(INDEX(different,1))+1),ROW($B$1:INDEX($B:$B,COUNTIF(different,1))))</f>
        <v>0</v>
      </c>
      <c r="M21" s="32" t="e">
        <f>INDEX(distribution,INDEX(subsetindex,ROW(#REF!)))</f>
        <v>#REF!</v>
      </c>
      <c r="N21" s="32" t="e">
        <f>INDEX(different,INDEX(subsetindex,ROW(#REF!)))</f>
        <v>#REF!</v>
      </c>
      <c r="O21" s="32" t="str">
        <f>IF(ISNUMBER(N21),N21," ")</f>
        <v> </v>
      </c>
      <c r="P21" s="32" t="str">
        <f>IF(ISNUMBER(N21),M21," ")</f>
        <v> </v>
      </c>
      <c r="Q21" s="32" t="str">
        <f>IF(ISNUMBER(O21),0.5," ")</f>
        <v> </v>
      </c>
      <c r="R21" s="32" t="str">
        <f>IF(ISNUMBER(O21),-0.5," ")</f>
        <v> </v>
      </c>
    </row>
    <row r="22" spans="12:18" ht="12.75">
      <c r="L22" s="34">
        <f>SMALL(IF(ISNUMBER(different),ROW(different)-ROW(INDEX(different,1))+1),ROW($B$1:INDEX($B:$B,COUNTIF(different,1))))</f>
        <v>0</v>
      </c>
      <c r="M22" s="32" t="e">
        <f>INDEX(distribution,INDEX(subsetindex,ROW(18:18)))</f>
        <v>#NUM!</v>
      </c>
      <c r="N22" s="32" t="e">
        <f>INDEX(different,INDEX(subsetindex,ROW(18:18)))</f>
        <v>#NUM!</v>
      </c>
      <c r="O22" s="32" t="str">
        <f>IF(ISNUMBER(N22),N22," ")</f>
        <v> </v>
      </c>
      <c r="P22" s="32" t="str">
        <f>IF(ISNUMBER(N22),M22," ")</f>
        <v> </v>
      </c>
      <c r="Q22" s="32" t="str">
        <f>IF(ISNUMBER(O22),0.5," ")</f>
        <v> </v>
      </c>
      <c r="R22" s="32" t="str">
        <f>IF(ISNUMBER(O22),-0.5," ")</f>
        <v> </v>
      </c>
    </row>
    <row r="23" spans="12:18" ht="12.75">
      <c r="L23" s="34">
        <f>SMALL(IF(ISNUMBER(different),ROW(different)-ROW(INDEX(different,1))+1),ROW($B$1:INDEX($B:$B,COUNTIF(different,1))))</f>
        <v>0</v>
      </c>
      <c r="M23" s="32" t="e">
        <f>INDEX(distribution,INDEX(subsetindex,ROW(19:19)))</f>
        <v>#NUM!</v>
      </c>
      <c r="N23" s="32" t="e">
        <f>INDEX(different,INDEX(subsetindex,ROW(19:19)))</f>
        <v>#NUM!</v>
      </c>
      <c r="O23" s="32" t="str">
        <f t="shared" si="3"/>
        <v> </v>
      </c>
      <c r="P23" s="32" t="str">
        <f t="shared" si="4"/>
        <v> </v>
      </c>
      <c r="Q23" s="32" t="str">
        <f t="shared" si="6"/>
        <v> </v>
      </c>
      <c r="R23" s="32" t="str">
        <f t="shared" si="5"/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INDEX(distribution,INDEX(subsetindex,ROW(19:19)))</f>
        <v>#NUM!</v>
      </c>
      <c r="N24" s="32" t="e">
        <f>INDEX(different,INDEX(subsetindex,ROW(19:19)))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INDEX(distribution,INDEX(subsetindex,ROW(23:23)))</f>
        <v>#NUM!</v>
      </c>
      <c r="N25" s="32" t="e">
        <f>INDEX(different,INDEX(subsetindex,ROW(23:23)))</f>
        <v>#NUM!</v>
      </c>
      <c r="O25" s="32" t="str">
        <f t="shared" si="3"/>
        <v> </v>
      </c>
      <c r="P25" s="32" t="str">
        <f t="shared" si="4"/>
        <v> </v>
      </c>
      <c r="Q25" s="32" t="str">
        <f t="shared" si="6"/>
        <v> </v>
      </c>
      <c r="R25" s="32" t="str">
        <f t="shared" si="5"/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INDEX(distribution,INDEX(subsetindex,ROW(18:18)))</f>
        <v>#NUM!</v>
      </c>
      <c r="N26" s="32" t="e">
        <f>INDEX(different,INDEX(subsetindex,ROW(18:18)))</f>
        <v>#NUM!</v>
      </c>
      <c r="O26" s="32" t="str">
        <f>IF(ISNUMBER(N26),N26," ")</f>
        <v> </v>
      </c>
      <c r="P26" s="32" t="str">
        <f>IF(ISNUMBER(N26),M26," ")</f>
        <v> </v>
      </c>
      <c r="Q26" s="32" t="str">
        <f>IF(ISNUMBER(O26),0.5," ")</f>
        <v> </v>
      </c>
      <c r="R26" s="32" t="str">
        <f>IF(ISNUMBER(O26),-0.5," ")</f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INDEX(distribution,INDEX(subsetindex,ROW(19:19)))</f>
        <v>#NUM!</v>
      </c>
      <c r="N27" s="32" t="e">
        <f>INDEX(different,INDEX(subsetindex,ROW(19:19)))</f>
        <v>#NUM!</v>
      </c>
      <c r="O27" s="32" t="str">
        <f t="shared" si="3"/>
        <v> </v>
      </c>
      <c r="P27" s="32" t="str">
        <f t="shared" si="4"/>
        <v> </v>
      </c>
      <c r="Q27" s="32" t="str">
        <f t="shared" si="6"/>
        <v> </v>
      </c>
      <c r="R27" s="32" t="str">
        <f t="shared" si="5"/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INDEX(distribution,INDEX(subsetindex,ROW(23:23)))</f>
        <v>#NUM!</v>
      </c>
      <c r="N28" s="32" t="e">
        <f>INDEX(different,INDEX(subsetindex,ROW(23:23)))</f>
        <v>#NUM!</v>
      </c>
      <c r="O28" s="32" t="str">
        <f>IF(ISNUMBER(N28),N28," ")</f>
        <v> </v>
      </c>
      <c r="P28" s="32" t="str">
        <f>IF(ISNUMBER(N28),M28," ")</f>
        <v> </v>
      </c>
      <c r="Q28" s="32" t="str">
        <f>IF(ISNUMBER(O28),0.5," ")</f>
        <v> </v>
      </c>
      <c r="R28" s="32" t="str">
        <f>IF(ISNUMBER(O28),-0.5," ")</f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INDEX(distribution,INDEX(subsetindex,ROW(25:25)))</f>
        <v>#NUM!</v>
      </c>
      <c r="N29" s="32" t="e">
        <f>INDEX(different,INDEX(subsetindex,ROW(25:25)))</f>
        <v>#NUM!</v>
      </c>
      <c r="O29" s="32" t="str">
        <f t="shared" si="3"/>
        <v> </v>
      </c>
      <c r="P29" s="32" t="str">
        <f t="shared" si="4"/>
        <v> </v>
      </c>
      <c r="Q29" s="32" t="str">
        <f t="shared" si="6"/>
        <v> </v>
      </c>
      <c r="R29" s="32" t="str">
        <f t="shared" si="5"/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INDEX(distribution,INDEX(subsetindex,ROW(29:29)))</f>
        <v>#NUM!</v>
      </c>
      <c r="N30" s="32" t="e">
        <f>INDEX(different,INDEX(subsetindex,ROW(29:29)))</f>
        <v>#NUM!</v>
      </c>
      <c r="O30" s="32" t="str">
        <f t="shared" si="3"/>
        <v> </v>
      </c>
      <c r="P30" s="32" t="str">
        <f t="shared" si="4"/>
        <v> </v>
      </c>
      <c r="Q30" s="32" t="str">
        <f t="shared" si="6"/>
        <v> </v>
      </c>
      <c r="R30" s="32" t="str">
        <f t="shared" si="5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>INDEX(distribution,INDEX(subsetindex,ROW(19:19)))</f>
        <v>#NUM!</v>
      </c>
      <c r="N31" s="32" t="e">
        <f>INDEX(different,INDEX(subsetindex,ROW(19:19)))</f>
        <v>#NUM!</v>
      </c>
      <c r="O31" s="32" t="str">
        <f>IF(ISNUMBER(N31),N31," ")</f>
        <v> </v>
      </c>
      <c r="P31" s="32" t="str">
        <f>IF(ISNUMBER(N31),M31," ")</f>
        <v> </v>
      </c>
      <c r="Q31" s="32" t="str">
        <f>IF(ISNUMBER(O31),0.5," ")</f>
        <v> </v>
      </c>
      <c r="R31" s="32" t="str">
        <f>IF(ISNUMBER(O31),-0.5," ")</f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>INDEX(distribution,INDEX(subsetindex,ROW(23:23)))</f>
        <v>#NUM!</v>
      </c>
      <c r="N32" s="32" t="e">
        <f>INDEX(different,INDEX(subsetindex,ROW(23:23)))</f>
        <v>#NUM!</v>
      </c>
      <c r="O32" s="32" t="str">
        <f>IF(ISNUMBER(N32),N32," ")</f>
        <v> </v>
      </c>
      <c r="P32" s="32" t="str">
        <f>IF(ISNUMBER(N32),M32," ")</f>
        <v> </v>
      </c>
      <c r="Q32" s="32" t="str">
        <f>IF(ISNUMBER(O32),0.5," ")</f>
        <v> </v>
      </c>
      <c r="R32" s="32" t="str">
        <f>IF(ISNUMBER(O32),-0.5," ")</f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>INDEX(distribution,INDEX(subsetindex,ROW(32:32)))</f>
        <v>#NUM!</v>
      </c>
      <c r="N33" s="32" t="e">
        <f>INDEX(different,INDEX(subsetindex,ROW(32:32)))</f>
        <v>#NUM!</v>
      </c>
      <c r="O33" s="32" t="str">
        <f>IF(ISNUMBER(N33),N33," ")</f>
        <v> </v>
      </c>
      <c r="P33" s="32" t="str">
        <f>IF(ISNUMBER(N33),M33," ")</f>
        <v> </v>
      </c>
      <c r="Q33" s="32" t="str">
        <f>IF(ISNUMBER(O33),0.5," ")</f>
        <v> </v>
      </c>
      <c r="R33" s="32" t="str">
        <f>IF(ISNUMBER(O33),-0.5," ")</f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>INDEX(distribution,INDEX(subsetindex,ROW(33:33)))</f>
        <v>#NUM!</v>
      </c>
      <c r="N34" s="32" t="e">
        <f>INDEX(different,INDEX(subsetindex,ROW(33:33)))</f>
        <v>#NUM!</v>
      </c>
      <c r="O34" s="32" t="str">
        <f>IF(ISNUMBER(N34),N34," ")</f>
        <v> </v>
      </c>
      <c r="P34" s="32" t="str">
        <f>IF(ISNUMBER(N34),M34," ")</f>
        <v> </v>
      </c>
      <c r="Q34" s="32" t="str">
        <f>IF(ISNUMBER(O34),0.5," ")</f>
        <v> </v>
      </c>
      <c r="R34" s="32" t="str">
        <f>IF(ISNUMBER(O34),-0.5," ")</f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>INDEX(distribution,INDEX(subsetindex,ROW(30:30)))</f>
        <v>#NUM!</v>
      </c>
      <c r="N35" s="32" t="e">
        <f>INDEX(different,INDEX(subsetindex,ROW(30:30)))</f>
        <v>#NUM!</v>
      </c>
      <c r="O35" s="32" t="str">
        <f t="shared" si="3"/>
        <v> </v>
      </c>
      <c r="P35" s="32" t="str">
        <f t="shared" si="4"/>
        <v> </v>
      </c>
      <c r="Q35" s="32" t="str">
        <f t="shared" si="6"/>
        <v> </v>
      </c>
      <c r="R35" s="32" t="str">
        <f t="shared" si="5"/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>INDEX(distribution,INDEX(subsetindex,ROW(#REF!)))</f>
        <v>#REF!</v>
      </c>
      <c r="N36" s="32" t="e">
        <f>INDEX(different,INDEX(subsetindex,ROW(#REF!)))</f>
        <v>#REF!</v>
      </c>
      <c r="O36" s="32" t="str">
        <f t="shared" si="3"/>
        <v> </v>
      </c>
      <c r="P36" s="32" t="str">
        <f t="shared" si="4"/>
        <v> </v>
      </c>
      <c r="Q36" s="32" t="str">
        <f t="shared" si="6"/>
        <v> </v>
      </c>
      <c r="R36" s="32" t="str">
        <f t="shared" si="5"/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 aca="true" t="shared" si="8" ref="M37:M69">INDEX(distribution,INDEX(subsetindex,ROW($A36:$IV36)))</f>
        <v>#NUM!</v>
      </c>
      <c r="N37" s="32" t="e">
        <f aca="true" t="shared" si="9" ref="N37:N69">INDEX(different,INDEX(subsetindex,ROW($A36:$IV36)))</f>
        <v>#NUM!</v>
      </c>
      <c r="O37" s="32" t="str">
        <f t="shared" si="3"/>
        <v> </v>
      </c>
      <c r="P37" s="32" t="str">
        <f t="shared" si="4"/>
        <v> </v>
      </c>
      <c r="Q37" s="32" t="str">
        <f t="shared" si="6"/>
        <v> </v>
      </c>
      <c r="R37" s="32" t="str">
        <f t="shared" si="5"/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 t="shared" si="8"/>
        <v>#NUM!</v>
      </c>
      <c r="N38" s="32" t="e">
        <f t="shared" si="9"/>
        <v>#NUM!</v>
      </c>
      <c r="O38" s="32" t="str">
        <f t="shared" si="3"/>
        <v> </v>
      </c>
      <c r="P38" s="32" t="str">
        <f t="shared" si="4"/>
        <v> </v>
      </c>
      <c r="Q38" s="32" t="str">
        <f t="shared" si="6"/>
        <v> </v>
      </c>
      <c r="R38" s="32" t="str">
        <f t="shared" si="5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 t="shared" si="8"/>
        <v>#NUM!</v>
      </c>
      <c r="N39" s="32" t="e">
        <f t="shared" si="9"/>
        <v>#NUM!</v>
      </c>
      <c r="O39" s="32" t="str">
        <f t="shared" si="3"/>
        <v> </v>
      </c>
      <c r="P39" s="32" t="str">
        <f t="shared" si="4"/>
        <v> </v>
      </c>
      <c r="Q39" s="32" t="str">
        <f t="shared" si="6"/>
        <v> </v>
      </c>
      <c r="R39" s="32" t="str">
        <f t="shared" si="5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 t="shared" si="8"/>
        <v>#NUM!</v>
      </c>
      <c r="N40" s="32" t="e">
        <f t="shared" si="9"/>
        <v>#NUM!</v>
      </c>
      <c r="O40" s="32" t="str">
        <f t="shared" si="3"/>
        <v> </v>
      </c>
      <c r="P40" s="32" t="str">
        <f t="shared" si="4"/>
        <v> </v>
      </c>
      <c r="Q40" s="32" t="str">
        <f t="shared" si="6"/>
        <v> </v>
      </c>
      <c r="R40" s="32" t="str">
        <f t="shared" si="5"/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 t="shared" si="8"/>
        <v>#NUM!</v>
      </c>
      <c r="N41" s="32" t="e">
        <f t="shared" si="9"/>
        <v>#NUM!</v>
      </c>
      <c r="O41" s="32" t="str">
        <f t="shared" si="3"/>
        <v> </v>
      </c>
      <c r="P41" s="32" t="str">
        <f t="shared" si="4"/>
        <v> </v>
      </c>
      <c r="Q41" s="32" t="str">
        <f t="shared" si="6"/>
        <v> </v>
      </c>
      <c r="R41" s="32" t="str">
        <f t="shared" si="5"/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 t="shared" si="8"/>
        <v>#NUM!</v>
      </c>
      <c r="N42" s="32" t="e">
        <f t="shared" si="9"/>
        <v>#NUM!</v>
      </c>
      <c r="O42" s="32" t="str">
        <f t="shared" si="3"/>
        <v> </v>
      </c>
      <c r="P42" s="32" t="str">
        <f t="shared" si="4"/>
        <v> </v>
      </c>
      <c r="Q42" s="32" t="str">
        <f t="shared" si="6"/>
        <v> </v>
      </c>
      <c r="R42" s="32" t="str">
        <f t="shared" si="5"/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 t="shared" si="8"/>
        <v>#NUM!</v>
      </c>
      <c r="N43" s="32" t="e">
        <f t="shared" si="9"/>
        <v>#NUM!</v>
      </c>
      <c r="O43" s="32" t="str">
        <f t="shared" si="3"/>
        <v> </v>
      </c>
      <c r="P43" s="32" t="str">
        <f t="shared" si="4"/>
        <v> </v>
      </c>
      <c r="Q43" s="32" t="str">
        <f t="shared" si="6"/>
        <v> </v>
      </c>
      <c r="R43" s="32" t="str">
        <f t="shared" si="5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 t="shared" si="8"/>
        <v>#NUM!</v>
      </c>
      <c r="N44" s="32" t="e">
        <f t="shared" si="9"/>
        <v>#NUM!</v>
      </c>
      <c r="O44" s="32" t="str">
        <f t="shared" si="3"/>
        <v> </v>
      </c>
      <c r="P44" s="32" t="str">
        <f t="shared" si="4"/>
        <v> </v>
      </c>
      <c r="Q44" s="32" t="str">
        <f t="shared" si="6"/>
        <v> </v>
      </c>
      <c r="R44" s="32" t="str">
        <f t="shared" si="5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 t="shared" si="8"/>
        <v>#NUM!</v>
      </c>
      <c r="N45" s="32" t="e">
        <f t="shared" si="9"/>
        <v>#NUM!</v>
      </c>
      <c r="O45" s="32" t="str">
        <f t="shared" si="3"/>
        <v> </v>
      </c>
      <c r="P45" s="32" t="str">
        <f t="shared" si="4"/>
        <v> </v>
      </c>
      <c r="Q45" s="32" t="str">
        <f t="shared" si="6"/>
        <v> </v>
      </c>
      <c r="R45" s="32" t="str">
        <f t="shared" si="5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 t="shared" si="8"/>
        <v>#NUM!</v>
      </c>
      <c r="N46" s="32" t="e">
        <f t="shared" si="9"/>
        <v>#NUM!</v>
      </c>
      <c r="O46" s="32" t="str">
        <f t="shared" si="3"/>
        <v> </v>
      </c>
      <c r="P46" s="32" t="str">
        <f t="shared" si="4"/>
        <v> </v>
      </c>
      <c r="Q46" s="32" t="str">
        <f t="shared" si="6"/>
        <v> </v>
      </c>
      <c r="R46" s="32" t="str">
        <f t="shared" si="5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 t="shared" si="8"/>
        <v>#NUM!</v>
      </c>
      <c r="N47" s="32" t="e">
        <f t="shared" si="9"/>
        <v>#NUM!</v>
      </c>
      <c r="O47" s="32" t="str">
        <f t="shared" si="3"/>
        <v> </v>
      </c>
      <c r="P47" s="32" t="str">
        <f t="shared" si="4"/>
        <v> </v>
      </c>
      <c r="Q47" s="32" t="str">
        <f t="shared" si="6"/>
        <v> </v>
      </c>
      <c r="R47" s="32" t="str">
        <f t="shared" si="5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 t="shared" si="8"/>
        <v>#NUM!</v>
      </c>
      <c r="N48" s="32" t="e">
        <f t="shared" si="9"/>
        <v>#NUM!</v>
      </c>
      <c r="O48" s="32" t="str">
        <f t="shared" si="3"/>
        <v> </v>
      </c>
      <c r="P48" s="32" t="str">
        <f t="shared" si="4"/>
        <v> </v>
      </c>
      <c r="Q48" s="32" t="str">
        <f t="shared" si="6"/>
        <v> </v>
      </c>
      <c r="R48" s="32" t="str">
        <f t="shared" si="5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 t="shared" si="8"/>
        <v>#NUM!</v>
      </c>
      <c r="N49" s="32" t="e">
        <f t="shared" si="9"/>
        <v>#NUM!</v>
      </c>
      <c r="O49" s="32" t="str">
        <f t="shared" si="3"/>
        <v> </v>
      </c>
      <c r="P49" s="32" t="str">
        <f t="shared" si="4"/>
        <v> </v>
      </c>
      <c r="Q49" s="32" t="str">
        <f t="shared" si="6"/>
        <v> </v>
      </c>
      <c r="R49" s="32" t="str">
        <f t="shared" si="5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 t="shared" si="8"/>
        <v>#NUM!</v>
      </c>
      <c r="N50" s="32" t="e">
        <f t="shared" si="9"/>
        <v>#NUM!</v>
      </c>
      <c r="O50" s="32" t="str">
        <f t="shared" si="3"/>
        <v> </v>
      </c>
      <c r="P50" s="32" t="str">
        <f t="shared" si="4"/>
        <v> </v>
      </c>
      <c r="Q50" s="32" t="str">
        <f t="shared" si="6"/>
        <v> </v>
      </c>
      <c r="R50" s="32" t="str">
        <f t="shared" si="5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 t="shared" si="8"/>
        <v>#NUM!</v>
      </c>
      <c r="N51" s="32" t="e">
        <f t="shared" si="9"/>
        <v>#NUM!</v>
      </c>
      <c r="O51" s="32" t="str">
        <f t="shared" si="3"/>
        <v> </v>
      </c>
      <c r="P51" s="32" t="str">
        <f t="shared" si="4"/>
        <v> </v>
      </c>
      <c r="Q51" s="32" t="str">
        <f t="shared" si="6"/>
        <v> </v>
      </c>
      <c r="R51" s="32" t="str">
        <f t="shared" si="5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 t="shared" si="8"/>
        <v>#NUM!</v>
      </c>
      <c r="N52" s="32" t="e">
        <f t="shared" si="9"/>
        <v>#NUM!</v>
      </c>
      <c r="O52" s="32" t="str">
        <f t="shared" si="3"/>
        <v> </v>
      </c>
      <c r="P52" s="32" t="str">
        <f t="shared" si="4"/>
        <v> </v>
      </c>
      <c r="Q52" s="32" t="str">
        <f t="shared" si="6"/>
        <v> </v>
      </c>
      <c r="R52" s="32" t="str">
        <f t="shared" si="5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 t="shared" si="8"/>
        <v>#NUM!</v>
      </c>
      <c r="N53" s="32" t="e">
        <f t="shared" si="9"/>
        <v>#NUM!</v>
      </c>
      <c r="O53" s="32" t="str">
        <f t="shared" si="3"/>
        <v> </v>
      </c>
      <c r="P53" s="32" t="str">
        <f t="shared" si="4"/>
        <v> </v>
      </c>
      <c r="Q53" s="32" t="str">
        <f t="shared" si="6"/>
        <v> </v>
      </c>
      <c r="R53" s="32" t="str">
        <f t="shared" si="5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 t="shared" si="8"/>
        <v>#NUM!</v>
      </c>
      <c r="N54" s="32" t="e">
        <f t="shared" si="9"/>
        <v>#NUM!</v>
      </c>
      <c r="O54" s="32" t="str">
        <f t="shared" si="3"/>
        <v> </v>
      </c>
      <c r="P54" s="32" t="str">
        <f t="shared" si="4"/>
        <v> </v>
      </c>
      <c r="Q54" s="32" t="str">
        <f t="shared" si="6"/>
        <v> </v>
      </c>
      <c r="R54" s="32" t="str">
        <f t="shared" si="5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 t="shared" si="8"/>
        <v>#NUM!</v>
      </c>
      <c r="N55" s="32" t="e">
        <f t="shared" si="9"/>
        <v>#NUM!</v>
      </c>
      <c r="O55" s="32" t="str">
        <f t="shared" si="3"/>
        <v> </v>
      </c>
      <c r="P55" s="32" t="str">
        <f t="shared" si="4"/>
        <v> </v>
      </c>
      <c r="Q55" s="32" t="str">
        <f t="shared" si="6"/>
        <v> </v>
      </c>
      <c r="R55" s="32" t="str">
        <f t="shared" si="5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 t="shared" si="8"/>
        <v>#NUM!</v>
      </c>
      <c r="N56" s="32" t="e">
        <f t="shared" si="9"/>
        <v>#NUM!</v>
      </c>
      <c r="O56" s="32" t="str">
        <f t="shared" si="3"/>
        <v> </v>
      </c>
      <c r="P56" s="32" t="str">
        <f t="shared" si="4"/>
        <v> </v>
      </c>
      <c r="Q56" s="32" t="str">
        <f t="shared" si="6"/>
        <v> </v>
      </c>
      <c r="R56" s="32" t="str">
        <f t="shared" si="5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 t="shared" si="8"/>
        <v>#NUM!</v>
      </c>
      <c r="N57" s="32" t="e">
        <f t="shared" si="9"/>
        <v>#NUM!</v>
      </c>
      <c r="O57" s="32" t="str">
        <f t="shared" si="3"/>
        <v> </v>
      </c>
      <c r="P57" s="32" t="str">
        <f t="shared" si="4"/>
        <v> </v>
      </c>
      <c r="Q57" s="32" t="str">
        <f t="shared" si="6"/>
        <v> </v>
      </c>
      <c r="R57" s="32" t="str">
        <f t="shared" si="5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 t="shared" si="8"/>
        <v>#NUM!</v>
      </c>
      <c r="N58" s="32" t="e">
        <f t="shared" si="9"/>
        <v>#NUM!</v>
      </c>
      <c r="O58" s="32" t="str">
        <f t="shared" si="3"/>
        <v> </v>
      </c>
      <c r="P58" s="32" t="str">
        <f t="shared" si="4"/>
        <v> </v>
      </c>
      <c r="Q58" s="32" t="str">
        <f t="shared" si="6"/>
        <v> </v>
      </c>
      <c r="R58" s="32" t="str">
        <f t="shared" si="5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 t="shared" si="8"/>
        <v>#NUM!</v>
      </c>
      <c r="N59" s="32" t="e">
        <f t="shared" si="9"/>
        <v>#NUM!</v>
      </c>
      <c r="O59" s="32" t="str">
        <f t="shared" si="3"/>
        <v> </v>
      </c>
      <c r="P59" s="32" t="str">
        <f t="shared" si="4"/>
        <v> </v>
      </c>
      <c r="Q59" s="32" t="str">
        <f t="shared" si="6"/>
        <v> </v>
      </c>
      <c r="R59" s="32" t="str">
        <f t="shared" si="5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 t="shared" si="8"/>
        <v>#NUM!</v>
      </c>
      <c r="N60" s="32" t="e">
        <f t="shared" si="9"/>
        <v>#NUM!</v>
      </c>
      <c r="O60" s="32" t="str">
        <f t="shared" si="3"/>
        <v> </v>
      </c>
      <c r="P60" s="32" t="str">
        <f t="shared" si="4"/>
        <v> </v>
      </c>
      <c r="Q60" s="32" t="str">
        <f t="shared" si="6"/>
        <v> </v>
      </c>
      <c r="R60" s="32" t="str">
        <f t="shared" si="5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 t="shared" si="8"/>
        <v>#NUM!</v>
      </c>
      <c r="N61" s="32" t="e">
        <f t="shared" si="9"/>
        <v>#NUM!</v>
      </c>
      <c r="O61" s="32" t="str">
        <f t="shared" si="3"/>
        <v> </v>
      </c>
      <c r="P61" s="32" t="str">
        <f t="shared" si="4"/>
        <v> </v>
      </c>
      <c r="Q61" s="32" t="str">
        <f t="shared" si="6"/>
        <v> </v>
      </c>
      <c r="R61" s="32" t="str">
        <f t="shared" si="5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 t="shared" si="8"/>
        <v>#NUM!</v>
      </c>
      <c r="N62" s="32" t="e">
        <f t="shared" si="9"/>
        <v>#NUM!</v>
      </c>
      <c r="O62" s="32" t="str">
        <f t="shared" si="3"/>
        <v> </v>
      </c>
      <c r="P62" s="32" t="str">
        <f t="shared" si="4"/>
        <v> </v>
      </c>
      <c r="Q62" s="32" t="str">
        <f t="shared" si="6"/>
        <v> </v>
      </c>
      <c r="R62" s="32" t="str">
        <f t="shared" si="5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 t="shared" si="8"/>
        <v>#NUM!</v>
      </c>
      <c r="N63" s="32" t="e">
        <f t="shared" si="9"/>
        <v>#NUM!</v>
      </c>
      <c r="O63" s="32" t="str">
        <f t="shared" si="3"/>
        <v> </v>
      </c>
      <c r="P63" s="32" t="str">
        <f t="shared" si="4"/>
        <v> </v>
      </c>
      <c r="Q63" s="32" t="str">
        <f t="shared" si="6"/>
        <v> </v>
      </c>
      <c r="R63" s="32" t="str">
        <f t="shared" si="5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 t="shared" si="8"/>
        <v>#NUM!</v>
      </c>
      <c r="N64" s="32" t="e">
        <f t="shared" si="9"/>
        <v>#NUM!</v>
      </c>
      <c r="O64" s="32" t="str">
        <f t="shared" si="3"/>
        <v> </v>
      </c>
      <c r="P64" s="32" t="str">
        <f t="shared" si="4"/>
        <v> </v>
      </c>
      <c r="Q64" s="32" t="str">
        <f t="shared" si="6"/>
        <v> </v>
      </c>
      <c r="R64" s="32" t="str">
        <f t="shared" si="5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 t="shared" si="8"/>
        <v>#NUM!</v>
      </c>
      <c r="N65" s="32" t="e">
        <f t="shared" si="9"/>
        <v>#NUM!</v>
      </c>
      <c r="O65" s="32" t="str">
        <f t="shared" si="3"/>
        <v> </v>
      </c>
      <c r="P65" s="32" t="str">
        <f t="shared" si="4"/>
        <v> </v>
      </c>
      <c r="Q65" s="32" t="str">
        <f t="shared" si="6"/>
        <v> </v>
      </c>
      <c r="R65" s="32" t="str">
        <f t="shared" si="5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 t="shared" si="8"/>
        <v>#NUM!</v>
      </c>
      <c r="N66" s="32" t="e">
        <f t="shared" si="9"/>
        <v>#NUM!</v>
      </c>
      <c r="O66" s="32" t="str">
        <f t="shared" si="3"/>
        <v> </v>
      </c>
      <c r="P66" s="32" t="str">
        <f t="shared" si="4"/>
        <v> </v>
      </c>
      <c r="Q66" s="32" t="str">
        <f t="shared" si="6"/>
        <v> </v>
      </c>
      <c r="R66" s="32" t="str">
        <f t="shared" si="5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 t="shared" si="8"/>
        <v>#NUM!</v>
      </c>
      <c r="N67" s="32" t="e">
        <f t="shared" si="9"/>
        <v>#NUM!</v>
      </c>
      <c r="O67" s="32" t="str">
        <f t="shared" si="3"/>
        <v> </v>
      </c>
      <c r="P67" s="32" t="str">
        <f t="shared" si="4"/>
        <v> </v>
      </c>
      <c r="Q67" s="32" t="str">
        <f t="shared" si="6"/>
        <v> </v>
      </c>
      <c r="R67" s="32" t="str">
        <f t="shared" si="5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 t="shared" si="8"/>
        <v>#NUM!</v>
      </c>
      <c r="N68" s="32" t="e">
        <f t="shared" si="9"/>
        <v>#NUM!</v>
      </c>
      <c r="O68" s="32" t="str">
        <f t="shared" si="3"/>
        <v> </v>
      </c>
      <c r="P68" s="32" t="str">
        <f t="shared" si="4"/>
        <v> </v>
      </c>
      <c r="Q68" s="32" t="str">
        <f t="shared" si="6"/>
        <v> </v>
      </c>
      <c r="R68" s="32" t="str">
        <f t="shared" si="5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 t="shared" si="8"/>
        <v>#NUM!</v>
      </c>
      <c r="N69" s="32" t="e">
        <f t="shared" si="9"/>
        <v>#NUM!</v>
      </c>
      <c r="O69" s="32" t="str">
        <f t="shared" si="3"/>
        <v> </v>
      </c>
      <c r="P69" s="32" t="str">
        <f t="shared" si="4"/>
        <v> </v>
      </c>
      <c r="Q69" s="32" t="str">
        <f t="shared" si="6"/>
        <v> </v>
      </c>
      <c r="R69" s="32" t="str">
        <f t="shared" si="5"/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>INDEX(distribution,INDEX(subsetindex,ROW(67:67)))</f>
        <v>#NUM!</v>
      </c>
      <c r="N70" s="32" t="e">
        <f>INDEX(different,INDEX(subsetindex,ROW(67:67)))</f>
        <v>#NUM!</v>
      </c>
      <c r="O70" s="32" t="str">
        <f aca="true" t="shared" si="10" ref="O70:O81">IF(ISNUMBER(N70),N70," ")</f>
        <v> </v>
      </c>
      <c r="P70" s="32" t="str">
        <f aca="true" t="shared" si="11" ref="P70:P81">IF(ISNUMBER(N70),M70," ")</f>
        <v> </v>
      </c>
      <c r="Q70" s="32" t="str">
        <f aca="true" t="shared" si="12" ref="Q70:Q81">IF(ISNUMBER(O70),0.5," ")</f>
        <v> </v>
      </c>
      <c r="R70" s="32" t="str">
        <f aca="true" t="shared" si="13" ref="R70:R81">IF(ISNUMBER(O70),-0.5," ")</f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>INDEX(distribution,INDEX(subsetindex,ROW(67:67)))</f>
        <v>#NUM!</v>
      </c>
      <c r="N71" s="32" t="e">
        <f>INDEX(different,INDEX(subsetindex,ROW(67:67)))</f>
        <v>#NUM!</v>
      </c>
      <c r="O71" s="32" t="str">
        <f t="shared" si="10"/>
        <v> </v>
      </c>
      <c r="P71" s="32" t="str">
        <f t="shared" si="11"/>
        <v> </v>
      </c>
      <c r="Q71" s="32" t="str">
        <f t="shared" si="12"/>
        <v> </v>
      </c>
      <c r="R71" s="32" t="str">
        <f t="shared" si="13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>INDEX(distribution,INDEX(subsetindex,ROW(66:66)))</f>
        <v>#NUM!</v>
      </c>
      <c r="N72" s="32" t="e">
        <f>INDEX(different,INDEX(subsetindex,ROW(66:66)))</f>
        <v>#NUM!</v>
      </c>
      <c r="O72" s="32" t="str">
        <f t="shared" si="10"/>
        <v> </v>
      </c>
      <c r="P72" s="32" t="str">
        <f t="shared" si="11"/>
        <v> </v>
      </c>
      <c r="Q72" s="32" t="str">
        <f t="shared" si="12"/>
        <v> </v>
      </c>
      <c r="R72" s="32" t="str">
        <f t="shared" si="13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>INDEX(distribution,INDEX(subsetindex,ROW(72:72)))</f>
        <v>#NUM!</v>
      </c>
      <c r="N73" s="32" t="e">
        <f>INDEX(different,INDEX(subsetindex,ROW(72:72)))</f>
        <v>#NUM!</v>
      </c>
      <c r="O73" s="32" t="str">
        <f t="shared" si="10"/>
        <v> </v>
      </c>
      <c r="P73" s="32" t="str">
        <f t="shared" si="11"/>
        <v> </v>
      </c>
      <c r="Q73" s="32" t="str">
        <f t="shared" si="12"/>
        <v> </v>
      </c>
      <c r="R73" s="32" t="str">
        <f t="shared" si="13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>INDEX(distribution,INDEX(subsetindex,ROW(67:67)))</f>
        <v>#NUM!</v>
      </c>
      <c r="N74" s="32" t="e">
        <f>INDEX(different,INDEX(subsetindex,ROW(67:67)))</f>
        <v>#NUM!</v>
      </c>
      <c r="O74" s="32" t="str">
        <f t="shared" si="10"/>
        <v> </v>
      </c>
      <c r="P74" s="32" t="str">
        <f t="shared" si="11"/>
        <v> </v>
      </c>
      <c r="Q74" s="32" t="str">
        <f t="shared" si="12"/>
        <v> </v>
      </c>
      <c r="R74" s="32" t="str">
        <f t="shared" si="13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>INDEX(distribution,INDEX(subsetindex,ROW(66:66)))</f>
        <v>#NUM!</v>
      </c>
      <c r="N75" s="32" t="e">
        <f>INDEX(different,INDEX(subsetindex,ROW(66:66)))</f>
        <v>#NUM!</v>
      </c>
      <c r="O75" s="32" t="str">
        <f t="shared" si="10"/>
        <v> </v>
      </c>
      <c r="P75" s="32" t="str">
        <f t="shared" si="11"/>
        <v> </v>
      </c>
      <c r="Q75" s="32" t="str">
        <f t="shared" si="12"/>
        <v> </v>
      </c>
      <c r="R75" s="32" t="str">
        <f t="shared" si="13"/>
        <v> </v>
      </c>
    </row>
    <row r="76" spans="12:18" ht="12.75">
      <c r="L76" s="34">
        <f>SMALL(IF(ISNUMBER(different),ROW(different)-ROW(INDEX(different,1))+1),ROW($B$1:INDEX($B:$B,COUNTIF(different,1))))</f>
        <v>0</v>
      </c>
      <c r="M76" s="32" t="e">
        <f>INDEX(distribution,INDEX(subsetindex,ROW(75:75)))</f>
        <v>#NUM!</v>
      </c>
      <c r="N76" s="32" t="e">
        <f>INDEX(different,INDEX(subsetindex,ROW(75:75)))</f>
        <v>#NUM!</v>
      </c>
      <c r="O76" s="32" t="str">
        <f t="shared" si="10"/>
        <v> </v>
      </c>
      <c r="P76" s="32" t="str">
        <f t="shared" si="11"/>
        <v> </v>
      </c>
      <c r="Q76" s="32" t="str">
        <f t="shared" si="12"/>
        <v> </v>
      </c>
      <c r="R76" s="32" t="str">
        <f t="shared" si="13"/>
        <v> </v>
      </c>
    </row>
    <row r="77" spans="12:18" ht="12.75">
      <c r="L77" s="34">
        <f>SMALL(IF(ISNUMBER(different),ROW(different)-ROW(INDEX(different,1))+1),ROW($B$1:INDEX($B:$B,COUNTIF(different,1))))</f>
        <v>0</v>
      </c>
      <c r="M77" s="32" t="e">
        <f>INDEX(distribution,INDEX(subsetindex,ROW(70:70)))</f>
        <v>#NUM!</v>
      </c>
      <c r="N77" s="32" t="e">
        <f>INDEX(different,INDEX(subsetindex,ROW(70:70)))</f>
        <v>#NUM!</v>
      </c>
      <c r="O77" s="32" t="str">
        <f t="shared" si="10"/>
        <v> </v>
      </c>
      <c r="P77" s="32" t="str">
        <f t="shared" si="11"/>
        <v> </v>
      </c>
      <c r="Q77" s="32" t="str">
        <f t="shared" si="12"/>
        <v> </v>
      </c>
      <c r="R77" s="32" t="str">
        <f t="shared" si="13"/>
        <v> </v>
      </c>
    </row>
    <row r="78" spans="12:18" ht="12.75">
      <c r="L78" s="34">
        <f>SMALL(IF(ISNUMBER(different),ROW(different)-ROW(INDEX(different,1))+1),ROW($B$1:INDEX($B:$B,COUNTIF(different,1))))</f>
        <v>0</v>
      </c>
      <c r="M78" s="32" t="e">
        <f>INDEX(distribution,INDEX(subsetindex,ROW(67:67)))</f>
        <v>#NUM!</v>
      </c>
      <c r="N78" s="32" t="e">
        <f>INDEX(different,INDEX(subsetindex,ROW(67:67)))</f>
        <v>#NUM!</v>
      </c>
      <c r="O78" s="32" t="str">
        <f t="shared" si="10"/>
        <v> </v>
      </c>
      <c r="P78" s="32" t="str">
        <f t="shared" si="11"/>
        <v> </v>
      </c>
      <c r="Q78" s="32" t="str">
        <f t="shared" si="12"/>
        <v> </v>
      </c>
      <c r="R78" s="32" t="str">
        <f t="shared" si="13"/>
        <v> </v>
      </c>
    </row>
    <row r="79" spans="12:18" ht="12.75">
      <c r="L79" s="34">
        <f>SMALL(IF(ISNUMBER(different),ROW(different)-ROW(INDEX(different,1))+1),ROW($B$1:INDEX($B:$B,COUNTIF(different,1))))</f>
        <v>0</v>
      </c>
      <c r="M79" s="32" t="e">
        <f>INDEX(distribution,INDEX(subsetindex,ROW(78:78)))</f>
        <v>#NUM!</v>
      </c>
      <c r="N79" s="32" t="e">
        <f>INDEX(different,INDEX(subsetindex,ROW(78:78)))</f>
        <v>#NUM!</v>
      </c>
      <c r="O79" s="32" t="str">
        <f t="shared" si="10"/>
        <v> </v>
      </c>
      <c r="P79" s="32" t="str">
        <f t="shared" si="11"/>
        <v> </v>
      </c>
      <c r="Q79" s="32" t="str">
        <f t="shared" si="12"/>
        <v> </v>
      </c>
      <c r="R79" s="32" t="str">
        <f t="shared" si="13"/>
        <v> </v>
      </c>
    </row>
    <row r="80" spans="12:18" ht="12.75">
      <c r="L80" s="34">
        <f>SMALL(IF(ISNUMBER(different),ROW(different)-ROW(INDEX(different,1))+1),ROW($B$1:INDEX($B:$B,COUNTIF(different,1))))</f>
        <v>0</v>
      </c>
      <c r="M80" s="32" t="e">
        <f>INDEX(distribution,INDEX(subsetindex,ROW(67:67)))</f>
        <v>#NUM!</v>
      </c>
      <c r="N80" s="32" t="e">
        <f>INDEX(different,INDEX(subsetindex,ROW(67:67)))</f>
        <v>#NUM!</v>
      </c>
      <c r="O80" s="32" t="str">
        <f t="shared" si="10"/>
        <v> </v>
      </c>
      <c r="P80" s="32" t="str">
        <f t="shared" si="11"/>
        <v> </v>
      </c>
      <c r="Q80" s="32" t="str">
        <f t="shared" si="12"/>
        <v> </v>
      </c>
      <c r="R80" s="32" t="str">
        <f t="shared" si="13"/>
        <v> </v>
      </c>
    </row>
    <row r="81" spans="12:18" ht="12.75">
      <c r="L81" s="34">
        <f>SMALL(IF(ISNUMBER(different),ROW(different)-ROW(INDEX(different,1))+1),ROW($B$1:INDEX($B:$B,COUNTIF(different,1))))</f>
        <v>0</v>
      </c>
      <c r="M81" s="32" t="e">
        <f>INDEX(distribution,INDEX(subsetindex,ROW(80:80)))</f>
        <v>#NUM!</v>
      </c>
      <c r="N81" s="32" t="e">
        <f>INDEX(different,INDEX(subsetindex,ROW(80:80)))</f>
        <v>#NUM!</v>
      </c>
      <c r="O81" s="32" t="str">
        <f t="shared" si="10"/>
        <v> </v>
      </c>
      <c r="P81" s="32" t="str">
        <f t="shared" si="11"/>
        <v> </v>
      </c>
      <c r="Q81" s="32" t="str">
        <f t="shared" si="12"/>
        <v> </v>
      </c>
      <c r="R81" s="32" t="str">
        <f t="shared" si="13"/>
        <v> </v>
      </c>
    </row>
    <row r="82" spans="12:18" ht="12.75">
      <c r="L82" s="34">
        <f>SMALL(IF(ISNUMBER(different),ROW(different)-ROW(INDEX(different,1))+1),ROW($B$1:INDEX($B:$B,COUNTIF(different,1))))</f>
        <v>0</v>
      </c>
      <c r="M82" s="32" t="e">
        <f>INDEX(distribution,INDEX(subsetindex,ROW(69:69)))</f>
        <v>#NUM!</v>
      </c>
      <c r="N82" s="32" t="e">
        <f>INDEX(different,INDEX(subsetindex,ROW(69:69)))</f>
        <v>#NUM!</v>
      </c>
      <c r="O82" s="32" t="str">
        <f t="shared" si="3"/>
        <v> </v>
      </c>
      <c r="P82" s="32" t="str">
        <f t="shared" si="4"/>
        <v> </v>
      </c>
      <c r="Q82" s="32" t="str">
        <f t="shared" si="6"/>
        <v> </v>
      </c>
      <c r="R82" s="32" t="str">
        <f t="shared" si="5"/>
        <v> </v>
      </c>
    </row>
    <row r="83" spans="12:18" ht="12.75">
      <c r="L83" s="34">
        <f>SMALL(IF(ISNUMBER(different),ROW(different)-ROW(INDEX(different,1))+1),ROW($B$1:INDEX($B:$B,COUNTIF(different,1))))</f>
        <v>0</v>
      </c>
      <c r="M83" s="32" t="e">
        <f>INDEX(distribution,INDEX(subsetindex,ROW(81:81)))</f>
        <v>#NUM!</v>
      </c>
      <c r="N83" s="32" t="e">
        <f>INDEX(different,INDEX(subsetindex,ROW(81:81)))</f>
        <v>#NUM!</v>
      </c>
      <c r="O83" s="32" t="str">
        <f>IF(ISNUMBER(N83),N83," ")</f>
        <v> </v>
      </c>
      <c r="P83" s="32" t="str">
        <f>IF(ISNUMBER(N83),M83," ")</f>
        <v> </v>
      </c>
      <c r="Q83" s="32" t="str">
        <f>IF(ISNUMBER(O83),0.5," ")</f>
        <v> </v>
      </c>
      <c r="R83" s="32" t="str">
        <f>IF(ISNUMBER(O83),-0.5," ")</f>
        <v> </v>
      </c>
    </row>
    <row r="84" spans="12:18" ht="12.75">
      <c r="L84" s="34">
        <f>SMALL(IF(ISNUMBER(different),ROW(different)-ROW(INDEX(different,1))+1),ROW($B$1:INDEX($B:$B,COUNTIF(different,1))))</f>
        <v>0</v>
      </c>
      <c r="M84" s="32" t="e">
        <f>INDEX(distribution,INDEX(subsetindex,ROW(82:82)))</f>
        <v>#NUM!</v>
      </c>
      <c r="N84" s="32" t="e">
        <f>INDEX(different,INDEX(subsetindex,ROW(82:82)))</f>
        <v>#NUM!</v>
      </c>
      <c r="O84" s="32" t="str">
        <f t="shared" si="3"/>
        <v> </v>
      </c>
      <c r="P84" s="32" t="str">
        <f t="shared" si="4"/>
        <v> </v>
      </c>
      <c r="Q84" s="32" t="str">
        <f t="shared" si="6"/>
        <v> </v>
      </c>
      <c r="R84" s="32" t="str">
        <f t="shared" si="5"/>
        <v> </v>
      </c>
    </row>
  </sheetData>
  <sheetProtection password="C2B6" sheet="1"/>
  <mergeCells count="1">
    <mergeCell ref="A13:A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102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4.57421875" style="0" bestFit="1" customWidth="1"/>
    <col min="4" max="4" width="17.7109375" style="0" bestFit="1" customWidth="1"/>
    <col min="5" max="5" width="37.421875" style="11" bestFit="1" customWidth="1"/>
    <col min="7" max="7" width="9.28125" style="0" bestFit="1" customWidth="1"/>
    <col min="11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9" width="9.140625" style="32" customWidth="1"/>
  </cols>
  <sheetData>
    <row r="1" spans="1:16" ht="38.25">
      <c r="A1" s="2" t="s">
        <v>0</v>
      </c>
      <c r="B1" s="2" t="s">
        <v>1</v>
      </c>
      <c r="C1" s="2" t="s">
        <v>6</v>
      </c>
      <c r="D1" s="8" t="s">
        <v>12</v>
      </c>
      <c r="E1" s="21" t="s">
        <v>22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4" t="s">
        <v>26</v>
      </c>
      <c r="B2" s="18" t="s">
        <v>27</v>
      </c>
      <c r="C2" s="4" t="s">
        <v>6</v>
      </c>
      <c r="D2" s="3">
        <v>3.81</v>
      </c>
      <c r="E2" s="15" t="s">
        <v>18</v>
      </c>
      <c r="F2" s="3" t="e">
        <f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0" ref="M2:M12">INDEX(distribution,INDEX(subsetindex,ROW($A1:$IV1)))</f>
        <v>#NUM!</v>
      </c>
      <c r="N2" s="32" t="e">
        <f aca="true" t="shared" si="1" ref="N2:N12">INDEX(different,INDEX(subsetindex,ROW($A1:$IV1)))</f>
        <v>#NUM!</v>
      </c>
      <c r="O2" s="32" t="str">
        <f aca="true" t="shared" si="2" ref="O2:O81">IF(ISNUMBER(N2),N2," ")</f>
        <v> </v>
      </c>
      <c r="P2" s="32" t="str">
        <f aca="true" t="shared" si="3" ref="P2:P81">IF(ISNUMBER(N2),M2," ")</f>
        <v> </v>
      </c>
      <c r="Q2" s="32" t="str">
        <f>IF(ISNUMBER(O2),0.5," ")</f>
        <v> </v>
      </c>
      <c r="R2" s="32" t="str">
        <f aca="true" t="shared" si="4" ref="R2:R81">IF(ISNUMBER(O2),-0.5," ")</f>
        <v> </v>
      </c>
    </row>
    <row r="3" spans="1:18" ht="15.75">
      <c r="A3" s="4" t="s">
        <v>26</v>
      </c>
      <c r="B3" s="18" t="s">
        <v>28</v>
      </c>
      <c r="C3" s="4" t="s">
        <v>6</v>
      </c>
      <c r="D3" s="3">
        <v>4.72</v>
      </c>
      <c r="E3" s="15" t="s">
        <v>18</v>
      </c>
      <c r="F3" s="3" t="e">
        <f>E3-D3</f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0"/>
        <v>#NUM!</v>
      </c>
      <c r="N3" s="32" t="e">
        <f t="shared" si="1"/>
        <v>#NUM!</v>
      </c>
      <c r="O3" s="32" t="str">
        <f t="shared" si="2"/>
        <v> </v>
      </c>
      <c r="P3" s="32" t="str">
        <f t="shared" si="3"/>
        <v> </v>
      </c>
      <c r="Q3" s="32" t="str">
        <f aca="true" t="shared" si="5" ref="Q3:Q82">IF(ISNUMBER(O3),0.5," ")</f>
        <v> </v>
      </c>
      <c r="R3" s="32" t="str">
        <f t="shared" si="4"/>
        <v> </v>
      </c>
    </row>
    <row r="4" spans="1:18" ht="15.75">
      <c r="A4" s="4" t="s">
        <v>29</v>
      </c>
      <c r="B4" s="18" t="s">
        <v>30</v>
      </c>
      <c r="C4" s="4" t="s">
        <v>6</v>
      </c>
      <c r="D4" s="3">
        <v>3.97</v>
      </c>
      <c r="E4" s="15" t="s">
        <v>18</v>
      </c>
      <c r="F4" s="3" t="e">
        <f>E4-D4</f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0"/>
        <v>#NUM!</v>
      </c>
      <c r="N4" s="32" t="e">
        <f t="shared" si="1"/>
        <v>#NUM!</v>
      </c>
      <c r="O4" s="32" t="str">
        <f t="shared" si="2"/>
        <v> </v>
      </c>
      <c r="P4" s="32" t="str">
        <f t="shared" si="3"/>
        <v> </v>
      </c>
      <c r="Q4" s="32" t="str">
        <f t="shared" si="5"/>
        <v> </v>
      </c>
      <c r="R4" s="32" t="str">
        <f t="shared" si="4"/>
        <v> </v>
      </c>
    </row>
    <row r="5" spans="1:18" ht="15.75">
      <c r="A5" s="4" t="s">
        <v>35</v>
      </c>
      <c r="B5" s="18" t="s">
        <v>36</v>
      </c>
      <c r="C5" s="4" t="s">
        <v>6</v>
      </c>
      <c r="D5" s="3">
        <v>3.72</v>
      </c>
      <c r="E5" s="15" t="s">
        <v>18</v>
      </c>
      <c r="F5" s="3" t="e">
        <f aca="true" t="shared" si="6" ref="F5:F15">E5-D5</f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0"/>
        <v>#NUM!</v>
      </c>
      <c r="N5" s="32" t="e">
        <f t="shared" si="1"/>
        <v>#NUM!</v>
      </c>
      <c r="O5" s="32" t="str">
        <f t="shared" si="2"/>
        <v> </v>
      </c>
      <c r="P5" s="32" t="str">
        <f t="shared" si="3"/>
        <v> </v>
      </c>
      <c r="Q5" s="32" t="str">
        <f t="shared" si="5"/>
        <v> </v>
      </c>
      <c r="R5" s="32" t="str">
        <f t="shared" si="4"/>
        <v> </v>
      </c>
    </row>
    <row r="6" spans="1:18" ht="15.75">
      <c r="A6" s="4" t="s">
        <v>35</v>
      </c>
      <c r="B6" s="18" t="s">
        <v>37</v>
      </c>
      <c r="C6" s="4" t="s">
        <v>6</v>
      </c>
      <c r="D6" s="3">
        <v>4.59</v>
      </c>
      <c r="E6" s="15" t="s">
        <v>18</v>
      </c>
      <c r="F6" s="3" t="e">
        <f t="shared" si="6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0"/>
        <v>#NUM!</v>
      </c>
      <c r="N6" s="32" t="e">
        <f t="shared" si="1"/>
        <v>#NUM!</v>
      </c>
      <c r="O6" s="32" t="str">
        <f t="shared" si="2"/>
        <v> </v>
      </c>
      <c r="P6" s="32" t="str">
        <f t="shared" si="3"/>
        <v> </v>
      </c>
      <c r="Q6" s="32" t="str">
        <f t="shared" si="5"/>
        <v> </v>
      </c>
      <c r="R6" s="32" t="str">
        <f t="shared" si="4"/>
        <v> </v>
      </c>
    </row>
    <row r="7" spans="1:18" ht="15.75">
      <c r="A7" s="4" t="s">
        <v>38</v>
      </c>
      <c r="B7" s="18" t="s">
        <v>40</v>
      </c>
      <c r="C7" s="4" t="s">
        <v>6</v>
      </c>
      <c r="D7" s="3">
        <v>4.57</v>
      </c>
      <c r="E7" s="15" t="s">
        <v>18</v>
      </c>
      <c r="F7" s="3" t="e">
        <f t="shared" si="6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0"/>
        <v>#NUM!</v>
      </c>
      <c r="N7" s="32" t="e">
        <f t="shared" si="1"/>
        <v>#NUM!</v>
      </c>
      <c r="O7" s="32" t="str">
        <f t="shared" si="2"/>
        <v> </v>
      </c>
      <c r="P7" s="32" t="str">
        <f t="shared" si="3"/>
        <v> </v>
      </c>
      <c r="Q7" s="32" t="str">
        <f t="shared" si="5"/>
        <v> </v>
      </c>
      <c r="R7" s="32" t="str">
        <f t="shared" si="4"/>
        <v> </v>
      </c>
    </row>
    <row r="8" spans="1:18" ht="15.75">
      <c r="A8" s="18" t="s">
        <v>41</v>
      </c>
      <c r="B8" s="18" t="s">
        <v>42</v>
      </c>
      <c r="C8" s="4" t="s">
        <v>6</v>
      </c>
      <c r="D8" s="3">
        <v>3.64</v>
      </c>
      <c r="E8" s="15" t="s">
        <v>18</v>
      </c>
      <c r="F8" s="3" t="e">
        <f t="shared" si="6"/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0"/>
        <v>#NUM!</v>
      </c>
      <c r="N8" s="32" t="e">
        <f t="shared" si="1"/>
        <v>#NUM!</v>
      </c>
      <c r="O8" s="32" t="str">
        <f t="shared" si="2"/>
        <v> </v>
      </c>
      <c r="P8" s="32" t="str">
        <f t="shared" si="3"/>
        <v> </v>
      </c>
      <c r="Q8" s="32" t="str">
        <f t="shared" si="5"/>
        <v> </v>
      </c>
      <c r="R8" s="32" t="str">
        <f t="shared" si="4"/>
        <v> </v>
      </c>
    </row>
    <row r="9" spans="1:18" ht="15.75">
      <c r="A9" s="18" t="s">
        <v>44</v>
      </c>
      <c r="B9" s="18" t="s">
        <v>46</v>
      </c>
      <c r="C9" s="4" t="s">
        <v>6</v>
      </c>
      <c r="D9" s="3">
        <v>4.41</v>
      </c>
      <c r="E9" s="15" t="s">
        <v>18</v>
      </c>
      <c r="F9" s="3" t="e">
        <f t="shared" si="6"/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 t="shared" si="0"/>
        <v>#NUM!</v>
      </c>
      <c r="N9" s="32" t="e">
        <f t="shared" si="1"/>
        <v>#NUM!</v>
      </c>
      <c r="O9" s="32" t="str">
        <f t="shared" si="2"/>
        <v> </v>
      </c>
      <c r="P9" s="32" t="str">
        <f t="shared" si="3"/>
        <v> </v>
      </c>
      <c r="Q9" s="32" t="str">
        <f t="shared" si="5"/>
        <v> </v>
      </c>
      <c r="R9" s="32" t="str">
        <f t="shared" si="4"/>
        <v> </v>
      </c>
    </row>
    <row r="10" spans="1:18" ht="15.75">
      <c r="A10" s="18" t="s">
        <v>44</v>
      </c>
      <c r="B10" s="18" t="s">
        <v>45</v>
      </c>
      <c r="C10" s="4" t="s">
        <v>6</v>
      </c>
      <c r="D10" s="3">
        <v>4.46</v>
      </c>
      <c r="E10" s="15" t="s">
        <v>18</v>
      </c>
      <c r="F10" s="3" t="e">
        <f t="shared" si="6"/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 t="shared" si="0"/>
        <v>#NUM!</v>
      </c>
      <c r="N10" s="32" t="e">
        <f t="shared" si="1"/>
        <v>#NUM!</v>
      </c>
      <c r="O10" s="32" t="str">
        <f t="shared" si="2"/>
        <v> </v>
      </c>
      <c r="P10" s="32" t="str">
        <f t="shared" si="3"/>
        <v> </v>
      </c>
      <c r="Q10" s="32" t="str">
        <f t="shared" si="5"/>
        <v> </v>
      </c>
      <c r="R10" s="32" t="str">
        <f t="shared" si="4"/>
        <v> </v>
      </c>
    </row>
    <row r="11" spans="1:18" ht="15.75">
      <c r="A11" s="39" t="s">
        <v>47</v>
      </c>
      <c r="B11" s="18" t="s">
        <v>48</v>
      </c>
      <c r="C11" s="4" t="s">
        <v>6</v>
      </c>
      <c r="D11" s="3">
        <v>5.15</v>
      </c>
      <c r="E11" s="15" t="s">
        <v>18</v>
      </c>
      <c r="F11" s="3" t="e">
        <f>E11-D11</f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 t="shared" si="0"/>
        <v>#NUM!</v>
      </c>
      <c r="N11" s="32" t="e">
        <f t="shared" si="1"/>
        <v>#NUM!</v>
      </c>
      <c r="O11" s="32" t="str">
        <f t="shared" si="2"/>
        <v> </v>
      </c>
      <c r="P11" s="32" t="str">
        <f t="shared" si="3"/>
        <v> </v>
      </c>
      <c r="Q11" s="32" t="str">
        <f t="shared" si="5"/>
        <v> </v>
      </c>
      <c r="R11" s="32" t="str">
        <f t="shared" si="4"/>
        <v> </v>
      </c>
    </row>
    <row r="12" spans="1:18" ht="15.75">
      <c r="A12" s="40"/>
      <c r="B12" s="18" t="s">
        <v>49</v>
      </c>
      <c r="C12" s="4" t="s">
        <v>6</v>
      </c>
      <c r="D12" s="3">
        <v>5.4</v>
      </c>
      <c r="E12" s="15" t="s">
        <v>18</v>
      </c>
      <c r="F12" s="3" t="e">
        <f>E12-D12</f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 t="shared" si="0"/>
        <v>#NUM!</v>
      </c>
      <c r="N12" s="32" t="e">
        <f t="shared" si="1"/>
        <v>#NUM!</v>
      </c>
      <c r="O12" s="32" t="str">
        <f t="shared" si="2"/>
        <v> </v>
      </c>
      <c r="P12" s="32" t="str">
        <f t="shared" si="3"/>
        <v> </v>
      </c>
      <c r="Q12" s="32" t="str">
        <f t="shared" si="5"/>
        <v> </v>
      </c>
      <c r="R12" s="32" t="str">
        <f t="shared" si="4"/>
        <v> </v>
      </c>
    </row>
    <row r="13" spans="1:18" ht="15.75">
      <c r="A13" s="37" t="s">
        <v>50</v>
      </c>
      <c r="B13" s="18" t="s">
        <v>51</v>
      </c>
      <c r="C13" s="4" t="s">
        <v>6</v>
      </c>
      <c r="D13" s="3">
        <v>4.78</v>
      </c>
      <c r="E13" s="15" t="s">
        <v>18</v>
      </c>
      <c r="F13" s="3" t="e">
        <f>E13-D13</f>
        <v>#VALUE!</v>
      </c>
      <c r="G13" s="13">
        <v>0.5</v>
      </c>
      <c r="H13" s="14">
        <v>-0.5</v>
      </c>
      <c r="L13" s="34">
        <f>SMALL(IF(ISNUMBER(different),ROW(different)-ROW(INDEX(different,1))+1),ROW($B$1:INDEX($B:$B,COUNTIF(different,1))))</f>
        <v>0</v>
      </c>
      <c r="M13" s="32" t="e">
        <f>INDEX(distribution,INDEX(subsetindex,ROW(9:9)))</f>
        <v>#NUM!</v>
      </c>
      <c r="N13" s="32" t="e">
        <f>INDEX(different,INDEX(subsetindex,ROW(9:9)))</f>
        <v>#NUM!</v>
      </c>
      <c r="O13" s="32" t="str">
        <f>IF(ISNUMBER(N13),N13," ")</f>
        <v> </v>
      </c>
      <c r="P13" s="32" t="str">
        <f>IF(ISNUMBER(N13),M13," ")</f>
        <v> </v>
      </c>
      <c r="Q13" s="32" t="str">
        <f>IF(ISNUMBER(O13),0.5," ")</f>
        <v> </v>
      </c>
      <c r="R13" s="32" t="str">
        <f>IF(ISNUMBER(O13),-0.5," ")</f>
        <v> </v>
      </c>
    </row>
    <row r="14" spans="1:18" ht="15.75">
      <c r="A14" s="41" t="s">
        <v>53</v>
      </c>
      <c r="B14" s="18" t="s">
        <v>55</v>
      </c>
      <c r="C14" s="4" t="s">
        <v>6</v>
      </c>
      <c r="D14" s="3">
        <v>5.66</v>
      </c>
      <c r="E14" s="15" t="s">
        <v>18</v>
      </c>
      <c r="F14" s="3" t="e">
        <f>E14-D14</f>
        <v>#VALUE!</v>
      </c>
      <c r="G14" s="13">
        <v>0.5</v>
      </c>
      <c r="H14" s="14">
        <v>-0.5</v>
      </c>
      <c r="L14" s="34">
        <f>SMALL(IF(ISNUMBER(different),ROW(different)-ROW(INDEX(different,1))+1),ROW($B$1:INDEX($B:$B,COUNTIF(different,1))))</f>
        <v>0</v>
      </c>
      <c r="M14" s="32" t="e">
        <f>INDEX(distribution,INDEX(subsetindex,ROW(9:9)))</f>
        <v>#NUM!</v>
      </c>
      <c r="N14" s="32" t="e">
        <f>INDEX(different,INDEX(subsetindex,ROW(9:9)))</f>
        <v>#NUM!</v>
      </c>
      <c r="O14" s="32" t="str">
        <f>IF(ISNUMBER(N14),N14," ")</f>
        <v> </v>
      </c>
      <c r="P14" s="32" t="str">
        <f>IF(ISNUMBER(N14),M14," ")</f>
        <v> </v>
      </c>
      <c r="Q14" s="32" t="str">
        <f>IF(ISNUMBER(O14),0.5," ")</f>
        <v> </v>
      </c>
      <c r="R14" s="32" t="str">
        <f>IF(ISNUMBER(O14),-0.5," ")</f>
        <v> </v>
      </c>
    </row>
    <row r="15" spans="1:18" ht="15.75">
      <c r="A15" s="46"/>
      <c r="B15" s="18" t="s">
        <v>54</v>
      </c>
      <c r="C15" s="4" t="s">
        <v>6</v>
      </c>
      <c r="D15" s="3">
        <v>4.58</v>
      </c>
      <c r="E15" s="15" t="s">
        <v>18</v>
      </c>
      <c r="F15" s="3" t="e">
        <f t="shared" si="6"/>
        <v>#VALUE!</v>
      </c>
      <c r="G15" s="13">
        <v>0.5</v>
      </c>
      <c r="H15" s="14">
        <v>-0.5</v>
      </c>
      <c r="L15" s="34">
        <f>SMALL(IF(ISNUMBER(different),ROW(different)-ROW(INDEX(different,1))+1),ROW($B$1:INDEX($B:$B,COUNTIF(different,1))))</f>
        <v>0</v>
      </c>
      <c r="M15" s="32" t="e">
        <f>INDEX(distribution,INDEX(subsetindex,ROW(10:10)))</f>
        <v>#NUM!</v>
      </c>
      <c r="N15" s="32" t="e">
        <f>INDEX(different,INDEX(subsetindex,ROW(10:10)))</f>
        <v>#NUM!</v>
      </c>
      <c r="O15" s="32" t="str">
        <f>IF(ISNUMBER(N15),N15," ")</f>
        <v> </v>
      </c>
      <c r="P15" s="32" t="str">
        <f>IF(ISNUMBER(N15),M15," ")</f>
        <v> </v>
      </c>
      <c r="Q15" s="32" t="str">
        <f>IF(ISNUMBER(O15),0.5," ")</f>
        <v> </v>
      </c>
      <c r="R15" s="32" t="str">
        <f>IF(ISNUMBER(O15),-0.5," ")</f>
        <v> </v>
      </c>
    </row>
    <row r="16" spans="1:18" ht="12.75">
      <c r="A16" s="6"/>
      <c r="B16" s="28"/>
      <c r="C16" s="6"/>
      <c r="D16" s="29"/>
      <c r="E16" s="24"/>
      <c r="F16" s="29"/>
      <c r="G16" s="26"/>
      <c r="H16" s="27"/>
      <c r="L16" s="34">
        <f>SMALL(IF(ISNUMBER(different),ROW(different)-ROW(INDEX(different,1))+1),ROW($B$1:INDEX($B:$B,COUNTIF(different,1))))</f>
        <v>0</v>
      </c>
      <c r="M16" s="32" t="e">
        <f>INDEX(distribution,INDEX(subsetindex,ROW(9:9)))</f>
        <v>#NUM!</v>
      </c>
      <c r="N16" s="32" t="e">
        <f>INDEX(different,INDEX(subsetindex,ROW(9:9)))</f>
        <v>#NUM!</v>
      </c>
      <c r="O16" s="32" t="str">
        <f>IF(ISNUMBER(N16),N16," ")</f>
        <v> </v>
      </c>
      <c r="P16" s="32" t="str">
        <f>IF(ISNUMBER(N16),M16," ")</f>
        <v> </v>
      </c>
      <c r="Q16" s="32" t="str">
        <f>IF(ISNUMBER(O16),0.5," ")</f>
        <v> </v>
      </c>
      <c r="R16" s="32" t="str">
        <f>IF(ISNUMBER(O16),-0.5," ")</f>
        <v> </v>
      </c>
    </row>
    <row r="17" spans="1:18" ht="12.75">
      <c r="A17" s="6"/>
      <c r="B17" s="28"/>
      <c r="C17" s="6"/>
      <c r="D17" s="29"/>
      <c r="E17" s="24"/>
      <c r="F17" s="29"/>
      <c r="G17" s="26"/>
      <c r="H17" s="27"/>
      <c r="L17" s="34">
        <f>SMALL(IF(ISNUMBER(different),ROW(different)-ROW(INDEX(different,1))+1),ROW($B$1:INDEX($B:$B,COUNTIF(different,1))))</f>
        <v>0</v>
      </c>
      <c r="M17" s="32" t="e">
        <f>INDEX(distribution,INDEX(subsetindex,ROW(12:12)))</f>
        <v>#NUM!</v>
      </c>
      <c r="N17" s="32" t="e">
        <f>INDEX(different,INDEX(subsetindex,ROW(12:12)))</f>
        <v>#NUM!</v>
      </c>
      <c r="O17" s="32" t="str">
        <f t="shared" si="2"/>
        <v> </v>
      </c>
      <c r="P17" s="32" t="str">
        <f t="shared" si="3"/>
        <v> </v>
      </c>
      <c r="Q17" s="32" t="str">
        <f t="shared" si="5"/>
        <v> </v>
      </c>
      <c r="R17" s="32" t="str">
        <f t="shared" si="4"/>
        <v> </v>
      </c>
    </row>
    <row r="18" spans="12:18" ht="12.75">
      <c r="L18" s="34">
        <f>SMALL(IF(ISNUMBER(different),ROW(different)-ROW(INDEX(different,1))+1),ROW($B$1:INDEX($B:$B,COUNTIF(different,1))))</f>
        <v>0</v>
      </c>
      <c r="M18" s="32" t="e">
        <f>INDEX(distribution,INDEX(subsetindex,ROW(10:10)))</f>
        <v>#NUM!</v>
      </c>
      <c r="N18" s="32" t="e">
        <f>INDEX(different,INDEX(subsetindex,ROW(10:10)))</f>
        <v>#NUM!</v>
      </c>
      <c r="O18" s="32" t="str">
        <f>IF(ISNUMBER(N18),N18," ")</f>
        <v> </v>
      </c>
      <c r="P18" s="32" t="str">
        <f>IF(ISNUMBER(N18),M18," ")</f>
        <v> </v>
      </c>
      <c r="Q18" s="32" t="str">
        <f>IF(ISNUMBER(O18),0.5," ")</f>
        <v> </v>
      </c>
      <c r="R18" s="32" t="str">
        <f>IF(ISNUMBER(O18),-0.5," ")</f>
        <v> </v>
      </c>
    </row>
    <row r="19" spans="12:18" ht="12.75">
      <c r="L19" s="34">
        <f>SMALL(IF(ISNUMBER(different),ROW(different)-ROW(INDEX(different,1))+1),ROW($B$1:INDEX($B:$B,COUNTIF(different,1))))</f>
        <v>0</v>
      </c>
      <c r="M19" s="32" t="e">
        <f>INDEX(distribution,INDEX(subsetindex,ROW(17:17)))</f>
        <v>#NUM!</v>
      </c>
      <c r="N19" s="32" t="e">
        <f>INDEX(different,INDEX(subsetindex,ROW(17:17)))</f>
        <v>#NUM!</v>
      </c>
      <c r="O19" s="32" t="str">
        <f t="shared" si="2"/>
        <v> </v>
      </c>
      <c r="P19" s="32" t="str">
        <f t="shared" si="3"/>
        <v> </v>
      </c>
      <c r="Q19" s="32" t="str">
        <f t="shared" si="5"/>
        <v> </v>
      </c>
      <c r="R19" s="32" t="str">
        <f t="shared" si="4"/>
        <v> </v>
      </c>
    </row>
    <row r="20" spans="12:18" ht="12.75">
      <c r="L20" s="34">
        <f>SMALL(IF(ISNUMBER(different),ROW(different)-ROW(INDEX(different,1))+1),ROW($B$1:INDEX($B:$B,COUNTIF(different,1))))</f>
        <v>0</v>
      </c>
      <c r="M20" s="32" t="e">
        <f>INDEX(distribution,INDEX(subsetindex,ROW(12:12)))</f>
        <v>#NUM!</v>
      </c>
      <c r="N20" s="32" t="e">
        <f>INDEX(different,INDEX(subsetindex,ROW(12:12)))</f>
        <v>#NUM!</v>
      </c>
      <c r="O20" s="32" t="str">
        <f t="shared" si="2"/>
        <v> </v>
      </c>
      <c r="P20" s="32" t="str">
        <f t="shared" si="3"/>
        <v> </v>
      </c>
      <c r="Q20" s="32" t="str">
        <f t="shared" si="5"/>
        <v> </v>
      </c>
      <c r="R20" s="32" t="str">
        <f t="shared" si="4"/>
        <v> </v>
      </c>
    </row>
    <row r="21" spans="12:18" ht="12.75">
      <c r="L21" s="34">
        <f>SMALL(IF(ISNUMBER(different),ROW(different)-ROW(INDEX(different,1))+1),ROW($B$1:INDEX($B:$B,COUNTIF(different,1))))</f>
        <v>0</v>
      </c>
      <c r="M21" s="32" t="e">
        <f>INDEX(distribution,INDEX(subsetindex,ROW(17:17)))</f>
        <v>#NUM!</v>
      </c>
      <c r="N21" s="32" t="e">
        <f>INDEX(different,INDEX(subsetindex,ROW(17:17)))</f>
        <v>#NUM!</v>
      </c>
      <c r="O21" s="32" t="str">
        <f>IF(ISNUMBER(N21),N21," ")</f>
        <v> </v>
      </c>
      <c r="P21" s="32" t="str">
        <f>IF(ISNUMBER(N21),M21," ")</f>
        <v> </v>
      </c>
      <c r="Q21" s="32" t="str">
        <f>IF(ISNUMBER(O21),0.5," ")</f>
        <v> </v>
      </c>
      <c r="R21" s="32" t="str">
        <f>IF(ISNUMBER(O21),-0.5," ")</f>
        <v> </v>
      </c>
    </row>
    <row r="22" spans="12:18" ht="12.75">
      <c r="L22" s="34">
        <f>SMALL(IF(ISNUMBER(different),ROW(different)-ROW(INDEX(different,1))+1),ROW($B$1:INDEX($B:$B,COUNTIF(different,1))))</f>
        <v>0</v>
      </c>
      <c r="M22" s="32" t="e">
        <f>INDEX(distribution,INDEX(subsetindex,ROW(19:19)))</f>
        <v>#NUM!</v>
      </c>
      <c r="N22" s="32" t="e">
        <f>INDEX(different,INDEX(subsetindex,ROW(19:19)))</f>
        <v>#NUM!</v>
      </c>
      <c r="O22" s="32" t="str">
        <f t="shared" si="2"/>
        <v> </v>
      </c>
      <c r="P22" s="32" t="str">
        <f t="shared" si="3"/>
        <v> </v>
      </c>
      <c r="Q22" s="32" t="str">
        <f t="shared" si="5"/>
        <v> </v>
      </c>
      <c r="R22" s="32" t="str">
        <f t="shared" si="4"/>
        <v> </v>
      </c>
    </row>
    <row r="23" spans="12:18" ht="12.75">
      <c r="L23" s="34">
        <f>SMALL(IF(ISNUMBER(different),ROW(different)-ROW(INDEX(different,1))+1),ROW($B$1:INDEX($B:$B,COUNTIF(different,1))))</f>
        <v>0</v>
      </c>
      <c r="M23" s="32" t="e">
        <f>INDEX(distribution,INDEX(subsetindex,ROW(22:22)))</f>
        <v>#NUM!</v>
      </c>
      <c r="N23" s="32" t="e">
        <f>INDEX(different,INDEX(subsetindex,ROW(22:22)))</f>
        <v>#NUM!</v>
      </c>
      <c r="O23" s="32" t="str">
        <f t="shared" si="2"/>
        <v> </v>
      </c>
      <c r="P23" s="32" t="str">
        <f t="shared" si="3"/>
        <v> </v>
      </c>
      <c r="Q23" s="32" t="str">
        <f t="shared" si="5"/>
        <v> </v>
      </c>
      <c r="R23" s="32" t="str">
        <f t="shared" si="4"/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INDEX(distribution,INDEX(subsetindex,ROW(22:22)))</f>
        <v>#NUM!</v>
      </c>
      <c r="N24" s="32" t="e">
        <f>INDEX(different,INDEX(subsetindex,ROW(22:22)))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INDEX(distribution,INDEX(subsetindex,ROW(23:23)))</f>
        <v>#NUM!</v>
      </c>
      <c r="N25" s="32" t="e">
        <f>INDEX(different,INDEX(subsetindex,ROW(23:23)))</f>
        <v>#NUM!</v>
      </c>
      <c r="O25" s="32" t="str">
        <f t="shared" si="2"/>
        <v> </v>
      </c>
      <c r="P25" s="32" t="str">
        <f t="shared" si="3"/>
        <v> </v>
      </c>
      <c r="Q25" s="32" t="str">
        <f t="shared" si="5"/>
        <v> </v>
      </c>
      <c r="R25" s="32" t="str">
        <f t="shared" si="4"/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INDEX(distribution,INDEX(subsetindex,ROW(25:25)))</f>
        <v>#NUM!</v>
      </c>
      <c r="N26" s="32" t="e">
        <f>INDEX(different,INDEX(subsetindex,ROW(25:25)))</f>
        <v>#NUM!</v>
      </c>
      <c r="O26" s="32" t="str">
        <f t="shared" si="2"/>
        <v> </v>
      </c>
      <c r="P26" s="32" t="str">
        <f t="shared" si="3"/>
        <v> </v>
      </c>
      <c r="Q26" s="32" t="str">
        <f t="shared" si="5"/>
        <v> </v>
      </c>
      <c r="R26" s="32" t="str">
        <f t="shared" si="4"/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INDEX(distribution,INDEX(subsetindex,ROW(19:19)))</f>
        <v>#NUM!</v>
      </c>
      <c r="N27" s="32" t="e">
        <f>INDEX(different,INDEX(subsetindex,ROW(19:19)))</f>
        <v>#NUM!</v>
      </c>
      <c r="O27" s="32" t="str">
        <f>IF(ISNUMBER(N27),N27," ")</f>
        <v> </v>
      </c>
      <c r="P27" s="32" t="str">
        <f>IF(ISNUMBER(N27),M27," ")</f>
        <v> </v>
      </c>
      <c r="Q27" s="32" t="str">
        <f>IF(ISNUMBER(O27),0.5," ")</f>
        <v> </v>
      </c>
      <c r="R27" s="32" t="str">
        <f>IF(ISNUMBER(O27),-0.5," ")</f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INDEX(distribution,INDEX(subsetindex,ROW(17:17)))</f>
        <v>#NUM!</v>
      </c>
      <c r="N28" s="32" t="e">
        <f>INDEX(different,INDEX(subsetindex,ROW(17:17)))</f>
        <v>#NUM!</v>
      </c>
      <c r="O28" s="32" t="str">
        <f>IF(ISNUMBER(N28),N28," ")</f>
        <v> </v>
      </c>
      <c r="P28" s="32" t="str">
        <f>IF(ISNUMBER(N28),M28," ")</f>
        <v> </v>
      </c>
      <c r="Q28" s="32" t="str">
        <f>IF(ISNUMBER(O28),0.5," ")</f>
        <v> </v>
      </c>
      <c r="R28" s="32" t="str">
        <f>IF(ISNUMBER(O28),-0.5," ")</f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INDEX(distribution,INDEX(subsetindex,ROW(23:23)))</f>
        <v>#NUM!</v>
      </c>
      <c r="N29" s="32" t="e">
        <f>INDEX(different,INDEX(subsetindex,ROW(23:23)))</f>
        <v>#NUM!</v>
      </c>
      <c r="O29" s="32" t="str">
        <f>IF(ISNUMBER(N29),N29," ")</f>
        <v> </v>
      </c>
      <c r="P29" s="32" t="str">
        <f>IF(ISNUMBER(N29),M29," ")</f>
        <v> </v>
      </c>
      <c r="Q29" s="32" t="str">
        <f>IF(ISNUMBER(O29),0.5," ")</f>
        <v> </v>
      </c>
      <c r="R29" s="32" t="str">
        <f>IF(ISNUMBER(O29),-0.5," ")</f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INDEX(distribution,INDEX(subsetindex,ROW(26:26)))</f>
        <v>#NUM!</v>
      </c>
      <c r="N30" s="32" t="e">
        <f>INDEX(different,INDEX(subsetindex,ROW(26:26)))</f>
        <v>#NUM!</v>
      </c>
      <c r="O30" s="32" t="str">
        <f t="shared" si="2"/>
        <v> </v>
      </c>
      <c r="P30" s="32" t="str">
        <f t="shared" si="3"/>
        <v> </v>
      </c>
      <c r="Q30" s="32" t="str">
        <f t="shared" si="5"/>
        <v> </v>
      </c>
      <c r="R30" s="32" t="str">
        <f t="shared" si="4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>INDEX(distribution,INDEX(subsetindex,ROW(25:25)))</f>
        <v>#NUM!</v>
      </c>
      <c r="N31" s="32" t="e">
        <f>INDEX(different,INDEX(subsetindex,ROW(25:25)))</f>
        <v>#NUM!</v>
      </c>
      <c r="O31" s="32" t="str">
        <f t="shared" si="2"/>
        <v> </v>
      </c>
      <c r="P31" s="32" t="str">
        <f t="shared" si="3"/>
        <v> </v>
      </c>
      <c r="Q31" s="32" t="str">
        <f t="shared" si="5"/>
        <v> </v>
      </c>
      <c r="R31" s="32" t="str">
        <f t="shared" si="4"/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>INDEX(distribution,INDEX(subsetindex,ROW(26:26)))</f>
        <v>#NUM!</v>
      </c>
      <c r="N32" s="32" t="e">
        <f>INDEX(different,INDEX(subsetindex,ROW(26:26)))</f>
        <v>#NUM!</v>
      </c>
      <c r="O32" s="32" t="str">
        <f>IF(ISNUMBER(N32),N32," ")</f>
        <v> </v>
      </c>
      <c r="P32" s="32" t="str">
        <f>IF(ISNUMBER(N32),M32," ")</f>
        <v> </v>
      </c>
      <c r="Q32" s="32" t="str">
        <f>IF(ISNUMBER(O32),0.5," ")</f>
        <v> </v>
      </c>
      <c r="R32" s="32" t="str">
        <f>IF(ISNUMBER(O32),-0.5," ")</f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>INDEX(distribution,INDEX(subsetindex,ROW(30:30)))</f>
        <v>#NUM!</v>
      </c>
      <c r="N33" s="32" t="e">
        <f>INDEX(different,INDEX(subsetindex,ROW(30:30)))</f>
        <v>#NUM!</v>
      </c>
      <c r="O33" s="32" t="str">
        <f t="shared" si="2"/>
        <v> </v>
      </c>
      <c r="P33" s="32" t="str">
        <f t="shared" si="3"/>
        <v> </v>
      </c>
      <c r="Q33" s="32" t="str">
        <f t="shared" si="5"/>
        <v> </v>
      </c>
      <c r="R33" s="32" t="str">
        <f t="shared" si="4"/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>INDEX(distribution,INDEX(subsetindex,ROW(25:25)))</f>
        <v>#NUM!</v>
      </c>
      <c r="N34" s="32" t="e">
        <f>INDEX(different,INDEX(subsetindex,ROW(25:25)))</f>
        <v>#NUM!</v>
      </c>
      <c r="O34" s="32" t="str">
        <f>IF(ISNUMBER(N34),N34," ")</f>
        <v> </v>
      </c>
      <c r="P34" s="32" t="str">
        <f>IF(ISNUMBER(N34),M34," ")</f>
        <v> </v>
      </c>
      <c r="Q34" s="32" t="str">
        <f>IF(ISNUMBER(O34),0.5," ")</f>
        <v> </v>
      </c>
      <c r="R34" s="32" t="str">
        <f>IF(ISNUMBER(O34),-0.5," ")</f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>INDEX(distribution,INDEX(subsetindex,ROW(33:33)))</f>
        <v>#NUM!</v>
      </c>
      <c r="N35" s="32" t="e">
        <f>INDEX(different,INDEX(subsetindex,ROW(33:33)))</f>
        <v>#NUM!</v>
      </c>
      <c r="O35" s="32" t="str">
        <f>IF(ISNUMBER(N35),N35," ")</f>
        <v> </v>
      </c>
      <c r="P35" s="32" t="str">
        <f>IF(ISNUMBER(N35),M35," ")</f>
        <v> </v>
      </c>
      <c r="Q35" s="32" t="str">
        <f>IF(ISNUMBER(O35),0.5," ")</f>
        <v> </v>
      </c>
      <c r="R35" s="32" t="str">
        <f>IF(ISNUMBER(O35),-0.5," ")</f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>INDEX(distribution,INDEX(subsetindex,ROW(34:34)))</f>
        <v>#NUM!</v>
      </c>
      <c r="N36" s="32" t="e">
        <f>INDEX(different,INDEX(subsetindex,ROW(34:34)))</f>
        <v>#NUM!</v>
      </c>
      <c r="O36" s="32" t="str">
        <f>IF(ISNUMBER(N36),N36," ")</f>
        <v> </v>
      </c>
      <c r="P36" s="32" t="str">
        <f>IF(ISNUMBER(N36),M36," ")</f>
        <v> </v>
      </c>
      <c r="Q36" s="32" t="str">
        <f>IF(ISNUMBER(O36),0.5," ")</f>
        <v> </v>
      </c>
      <c r="R36" s="32" t="str">
        <f>IF(ISNUMBER(O36),-0.5," ")</f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>INDEX(distribution,INDEX(subsetindex,ROW(36:36)))</f>
        <v>#NUM!</v>
      </c>
      <c r="N37" s="32" t="e">
        <f>INDEX(different,INDEX(subsetindex,ROW(36:36)))</f>
        <v>#NUM!</v>
      </c>
      <c r="O37" s="32" t="str">
        <f>IF(ISNUMBER(N37),N37," ")</f>
        <v> </v>
      </c>
      <c r="P37" s="32" t="str">
        <f>IF(ISNUMBER(N37),M37," ")</f>
        <v> </v>
      </c>
      <c r="Q37" s="32" t="str">
        <f>IF(ISNUMBER(O37),0.5," ")</f>
        <v> </v>
      </c>
      <c r="R37" s="32" t="str">
        <f>IF(ISNUMBER(O37),-0.5," ")</f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>INDEX(distribution,INDEX(subsetindex,ROW(33:33)))</f>
        <v>#NUM!</v>
      </c>
      <c r="N38" s="32" t="e">
        <f>INDEX(different,INDEX(subsetindex,ROW(33:33)))</f>
        <v>#NUM!</v>
      </c>
      <c r="O38" s="32" t="str">
        <f t="shared" si="2"/>
        <v> </v>
      </c>
      <c r="P38" s="32" t="str">
        <f t="shared" si="3"/>
        <v> </v>
      </c>
      <c r="Q38" s="32" t="str">
        <f t="shared" si="5"/>
        <v> </v>
      </c>
      <c r="R38" s="32" t="str">
        <f t="shared" si="4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>INDEX(distribution,INDEX(subsetindex,ROW(38:38)))</f>
        <v>#NUM!</v>
      </c>
      <c r="N39" s="32" t="e">
        <f>INDEX(different,INDEX(subsetindex,ROW(38:38)))</f>
        <v>#NUM!</v>
      </c>
      <c r="O39" s="32" t="str">
        <f t="shared" si="2"/>
        <v> </v>
      </c>
      <c r="P39" s="32" t="str">
        <f t="shared" si="3"/>
        <v> </v>
      </c>
      <c r="Q39" s="32" t="str">
        <f t="shared" si="5"/>
        <v> </v>
      </c>
      <c r="R39" s="32" t="str">
        <f t="shared" si="4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>INDEX(distribution,INDEX(subsetindex,ROW(#REF!)))</f>
        <v>#REF!</v>
      </c>
      <c r="N40" s="32" t="e">
        <f>INDEX(different,INDEX(subsetindex,ROW(#REF!)))</f>
        <v>#REF!</v>
      </c>
      <c r="O40" s="32" t="str">
        <f t="shared" si="2"/>
        <v> </v>
      </c>
      <c r="P40" s="32" t="str">
        <f t="shared" si="3"/>
        <v> </v>
      </c>
      <c r="Q40" s="32" t="str">
        <f t="shared" si="5"/>
        <v> </v>
      </c>
      <c r="R40" s="32" t="str">
        <f t="shared" si="4"/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 aca="true" t="shared" si="7" ref="M41:M85">INDEX(distribution,INDEX(subsetindex,ROW($A40:$IV40)))</f>
        <v>#NUM!</v>
      </c>
      <c r="N41" s="32" t="e">
        <f aca="true" t="shared" si="8" ref="N41:N85">INDEX(different,INDEX(subsetindex,ROW($A40:$IV40)))</f>
        <v>#NUM!</v>
      </c>
      <c r="O41" s="32" t="str">
        <f t="shared" si="2"/>
        <v> </v>
      </c>
      <c r="P41" s="32" t="str">
        <f t="shared" si="3"/>
        <v> </v>
      </c>
      <c r="Q41" s="32" t="str">
        <f t="shared" si="5"/>
        <v> </v>
      </c>
      <c r="R41" s="32" t="str">
        <f t="shared" si="4"/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 t="shared" si="7"/>
        <v>#NUM!</v>
      </c>
      <c r="N42" s="32" t="e">
        <f t="shared" si="8"/>
        <v>#NUM!</v>
      </c>
      <c r="O42" s="32" t="str">
        <f t="shared" si="2"/>
        <v> </v>
      </c>
      <c r="P42" s="32" t="str">
        <f t="shared" si="3"/>
        <v> </v>
      </c>
      <c r="Q42" s="32" t="str">
        <f t="shared" si="5"/>
        <v> </v>
      </c>
      <c r="R42" s="32" t="str">
        <f t="shared" si="4"/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 t="shared" si="7"/>
        <v>#NUM!</v>
      </c>
      <c r="N43" s="32" t="e">
        <f t="shared" si="8"/>
        <v>#NUM!</v>
      </c>
      <c r="O43" s="32" t="str">
        <f t="shared" si="2"/>
        <v> </v>
      </c>
      <c r="P43" s="32" t="str">
        <f t="shared" si="3"/>
        <v> </v>
      </c>
      <c r="Q43" s="32" t="str">
        <f t="shared" si="5"/>
        <v> </v>
      </c>
      <c r="R43" s="32" t="str">
        <f t="shared" si="4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 t="shared" si="7"/>
        <v>#NUM!</v>
      </c>
      <c r="N44" s="32" t="e">
        <f t="shared" si="8"/>
        <v>#NUM!</v>
      </c>
      <c r="O44" s="32" t="str">
        <f t="shared" si="2"/>
        <v> </v>
      </c>
      <c r="P44" s="32" t="str">
        <f t="shared" si="3"/>
        <v> </v>
      </c>
      <c r="Q44" s="32" t="str">
        <f t="shared" si="5"/>
        <v> </v>
      </c>
      <c r="R44" s="32" t="str">
        <f t="shared" si="4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 t="shared" si="7"/>
        <v>#NUM!</v>
      </c>
      <c r="N45" s="32" t="e">
        <f t="shared" si="8"/>
        <v>#NUM!</v>
      </c>
      <c r="O45" s="32" t="str">
        <f t="shared" si="2"/>
        <v> </v>
      </c>
      <c r="P45" s="32" t="str">
        <f t="shared" si="3"/>
        <v> </v>
      </c>
      <c r="Q45" s="32" t="str">
        <f t="shared" si="5"/>
        <v> </v>
      </c>
      <c r="R45" s="32" t="str">
        <f t="shared" si="4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 t="shared" si="7"/>
        <v>#NUM!</v>
      </c>
      <c r="N46" s="32" t="e">
        <f t="shared" si="8"/>
        <v>#NUM!</v>
      </c>
      <c r="O46" s="32" t="str">
        <f t="shared" si="2"/>
        <v> </v>
      </c>
      <c r="P46" s="32" t="str">
        <f t="shared" si="3"/>
        <v> </v>
      </c>
      <c r="Q46" s="32" t="str">
        <f t="shared" si="5"/>
        <v> </v>
      </c>
      <c r="R46" s="32" t="str">
        <f t="shared" si="4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 t="shared" si="7"/>
        <v>#NUM!</v>
      </c>
      <c r="N47" s="32" t="e">
        <f t="shared" si="8"/>
        <v>#NUM!</v>
      </c>
      <c r="O47" s="32" t="str">
        <f t="shared" si="2"/>
        <v> </v>
      </c>
      <c r="P47" s="32" t="str">
        <f t="shared" si="3"/>
        <v> </v>
      </c>
      <c r="Q47" s="32" t="str">
        <f t="shared" si="5"/>
        <v> </v>
      </c>
      <c r="R47" s="32" t="str">
        <f t="shared" si="4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 t="shared" si="7"/>
        <v>#NUM!</v>
      </c>
      <c r="N48" s="32" t="e">
        <f t="shared" si="8"/>
        <v>#NUM!</v>
      </c>
      <c r="O48" s="32" t="str">
        <f t="shared" si="2"/>
        <v> </v>
      </c>
      <c r="P48" s="32" t="str">
        <f t="shared" si="3"/>
        <v> </v>
      </c>
      <c r="Q48" s="32" t="str">
        <f t="shared" si="5"/>
        <v> </v>
      </c>
      <c r="R48" s="32" t="str">
        <f t="shared" si="4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 t="shared" si="7"/>
        <v>#NUM!</v>
      </c>
      <c r="N49" s="32" t="e">
        <f t="shared" si="8"/>
        <v>#NUM!</v>
      </c>
      <c r="O49" s="32" t="str">
        <f t="shared" si="2"/>
        <v> </v>
      </c>
      <c r="P49" s="32" t="str">
        <f t="shared" si="3"/>
        <v> </v>
      </c>
      <c r="Q49" s="32" t="str">
        <f t="shared" si="5"/>
        <v> </v>
      </c>
      <c r="R49" s="32" t="str">
        <f t="shared" si="4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 t="shared" si="7"/>
        <v>#NUM!</v>
      </c>
      <c r="N50" s="32" t="e">
        <f t="shared" si="8"/>
        <v>#NUM!</v>
      </c>
      <c r="O50" s="32" t="str">
        <f t="shared" si="2"/>
        <v> </v>
      </c>
      <c r="P50" s="32" t="str">
        <f t="shared" si="3"/>
        <v> </v>
      </c>
      <c r="Q50" s="32" t="str">
        <f t="shared" si="5"/>
        <v> </v>
      </c>
      <c r="R50" s="32" t="str">
        <f t="shared" si="4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 t="shared" si="7"/>
        <v>#NUM!</v>
      </c>
      <c r="N51" s="32" t="e">
        <f t="shared" si="8"/>
        <v>#NUM!</v>
      </c>
      <c r="O51" s="32" t="str">
        <f t="shared" si="2"/>
        <v> </v>
      </c>
      <c r="P51" s="32" t="str">
        <f t="shared" si="3"/>
        <v> </v>
      </c>
      <c r="Q51" s="32" t="str">
        <f t="shared" si="5"/>
        <v> </v>
      </c>
      <c r="R51" s="32" t="str">
        <f t="shared" si="4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 t="shared" si="7"/>
        <v>#NUM!</v>
      </c>
      <c r="N52" s="32" t="e">
        <f t="shared" si="8"/>
        <v>#NUM!</v>
      </c>
      <c r="O52" s="32" t="str">
        <f t="shared" si="2"/>
        <v> </v>
      </c>
      <c r="P52" s="32" t="str">
        <f t="shared" si="3"/>
        <v> </v>
      </c>
      <c r="Q52" s="32" t="str">
        <f t="shared" si="5"/>
        <v> </v>
      </c>
      <c r="R52" s="32" t="str">
        <f t="shared" si="4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 t="shared" si="7"/>
        <v>#NUM!</v>
      </c>
      <c r="N53" s="32" t="e">
        <f t="shared" si="8"/>
        <v>#NUM!</v>
      </c>
      <c r="O53" s="32" t="str">
        <f t="shared" si="2"/>
        <v> </v>
      </c>
      <c r="P53" s="32" t="str">
        <f t="shared" si="3"/>
        <v> </v>
      </c>
      <c r="Q53" s="32" t="str">
        <f t="shared" si="5"/>
        <v> </v>
      </c>
      <c r="R53" s="32" t="str">
        <f t="shared" si="4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 t="shared" si="7"/>
        <v>#NUM!</v>
      </c>
      <c r="N54" s="32" t="e">
        <f t="shared" si="8"/>
        <v>#NUM!</v>
      </c>
      <c r="O54" s="32" t="str">
        <f t="shared" si="2"/>
        <v> </v>
      </c>
      <c r="P54" s="32" t="str">
        <f t="shared" si="3"/>
        <v> </v>
      </c>
      <c r="Q54" s="32" t="str">
        <f t="shared" si="5"/>
        <v> </v>
      </c>
      <c r="R54" s="32" t="str">
        <f t="shared" si="4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 t="shared" si="7"/>
        <v>#NUM!</v>
      </c>
      <c r="N55" s="32" t="e">
        <f t="shared" si="8"/>
        <v>#NUM!</v>
      </c>
      <c r="O55" s="32" t="str">
        <f t="shared" si="2"/>
        <v> </v>
      </c>
      <c r="P55" s="32" t="str">
        <f t="shared" si="3"/>
        <v> </v>
      </c>
      <c r="Q55" s="32" t="str">
        <f t="shared" si="5"/>
        <v> </v>
      </c>
      <c r="R55" s="32" t="str">
        <f t="shared" si="4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 t="shared" si="7"/>
        <v>#NUM!</v>
      </c>
      <c r="N56" s="32" t="e">
        <f t="shared" si="8"/>
        <v>#NUM!</v>
      </c>
      <c r="O56" s="32" t="str">
        <f t="shared" si="2"/>
        <v> </v>
      </c>
      <c r="P56" s="32" t="str">
        <f t="shared" si="3"/>
        <v> </v>
      </c>
      <c r="Q56" s="32" t="str">
        <f t="shared" si="5"/>
        <v> </v>
      </c>
      <c r="R56" s="32" t="str">
        <f t="shared" si="4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 t="shared" si="7"/>
        <v>#NUM!</v>
      </c>
      <c r="N57" s="32" t="e">
        <f t="shared" si="8"/>
        <v>#NUM!</v>
      </c>
      <c r="O57" s="32" t="str">
        <f t="shared" si="2"/>
        <v> </v>
      </c>
      <c r="P57" s="32" t="str">
        <f t="shared" si="3"/>
        <v> </v>
      </c>
      <c r="Q57" s="32" t="str">
        <f t="shared" si="5"/>
        <v> </v>
      </c>
      <c r="R57" s="32" t="str">
        <f t="shared" si="4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 t="shared" si="7"/>
        <v>#NUM!</v>
      </c>
      <c r="N58" s="32" t="e">
        <f t="shared" si="8"/>
        <v>#NUM!</v>
      </c>
      <c r="O58" s="32" t="str">
        <f t="shared" si="2"/>
        <v> </v>
      </c>
      <c r="P58" s="32" t="str">
        <f t="shared" si="3"/>
        <v> </v>
      </c>
      <c r="Q58" s="32" t="str">
        <f t="shared" si="5"/>
        <v> </v>
      </c>
      <c r="R58" s="32" t="str">
        <f t="shared" si="4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 t="shared" si="7"/>
        <v>#NUM!</v>
      </c>
      <c r="N59" s="32" t="e">
        <f t="shared" si="8"/>
        <v>#NUM!</v>
      </c>
      <c r="O59" s="32" t="str">
        <f t="shared" si="2"/>
        <v> </v>
      </c>
      <c r="P59" s="32" t="str">
        <f t="shared" si="3"/>
        <v> </v>
      </c>
      <c r="Q59" s="32" t="str">
        <f t="shared" si="5"/>
        <v> </v>
      </c>
      <c r="R59" s="32" t="str">
        <f t="shared" si="4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 t="shared" si="7"/>
        <v>#NUM!</v>
      </c>
      <c r="N60" s="32" t="e">
        <f t="shared" si="8"/>
        <v>#NUM!</v>
      </c>
      <c r="O60" s="32" t="str">
        <f t="shared" si="2"/>
        <v> </v>
      </c>
      <c r="P60" s="32" t="str">
        <f t="shared" si="3"/>
        <v> </v>
      </c>
      <c r="Q60" s="32" t="str">
        <f t="shared" si="5"/>
        <v> </v>
      </c>
      <c r="R60" s="32" t="str">
        <f t="shared" si="4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 t="shared" si="7"/>
        <v>#NUM!</v>
      </c>
      <c r="N61" s="32" t="e">
        <f t="shared" si="8"/>
        <v>#NUM!</v>
      </c>
      <c r="O61" s="32" t="str">
        <f t="shared" si="2"/>
        <v> </v>
      </c>
      <c r="P61" s="32" t="str">
        <f t="shared" si="3"/>
        <v> </v>
      </c>
      <c r="Q61" s="32" t="str">
        <f t="shared" si="5"/>
        <v> </v>
      </c>
      <c r="R61" s="32" t="str">
        <f t="shared" si="4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 t="shared" si="7"/>
        <v>#NUM!</v>
      </c>
      <c r="N62" s="32" t="e">
        <f t="shared" si="8"/>
        <v>#NUM!</v>
      </c>
      <c r="O62" s="32" t="str">
        <f t="shared" si="2"/>
        <v> </v>
      </c>
      <c r="P62" s="32" t="str">
        <f t="shared" si="3"/>
        <v> </v>
      </c>
      <c r="Q62" s="32" t="str">
        <f t="shared" si="5"/>
        <v> </v>
      </c>
      <c r="R62" s="32" t="str">
        <f t="shared" si="4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 t="shared" si="7"/>
        <v>#NUM!</v>
      </c>
      <c r="N63" s="32" t="e">
        <f t="shared" si="8"/>
        <v>#NUM!</v>
      </c>
      <c r="O63" s="32" t="str">
        <f t="shared" si="2"/>
        <v> </v>
      </c>
      <c r="P63" s="32" t="str">
        <f t="shared" si="3"/>
        <v> </v>
      </c>
      <c r="Q63" s="32" t="str">
        <f t="shared" si="5"/>
        <v> </v>
      </c>
      <c r="R63" s="32" t="str">
        <f t="shared" si="4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 t="shared" si="7"/>
        <v>#NUM!</v>
      </c>
      <c r="N64" s="32" t="e">
        <f t="shared" si="8"/>
        <v>#NUM!</v>
      </c>
      <c r="O64" s="32" t="str">
        <f t="shared" si="2"/>
        <v> </v>
      </c>
      <c r="P64" s="32" t="str">
        <f t="shared" si="3"/>
        <v> </v>
      </c>
      <c r="Q64" s="32" t="str">
        <f t="shared" si="5"/>
        <v> </v>
      </c>
      <c r="R64" s="32" t="str">
        <f t="shared" si="4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 t="shared" si="7"/>
        <v>#NUM!</v>
      </c>
      <c r="N65" s="32" t="e">
        <f t="shared" si="8"/>
        <v>#NUM!</v>
      </c>
      <c r="O65" s="32" t="str">
        <f t="shared" si="2"/>
        <v> </v>
      </c>
      <c r="P65" s="32" t="str">
        <f t="shared" si="3"/>
        <v> </v>
      </c>
      <c r="Q65" s="32" t="str">
        <f t="shared" si="5"/>
        <v> </v>
      </c>
      <c r="R65" s="32" t="str">
        <f t="shared" si="4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 t="shared" si="7"/>
        <v>#NUM!</v>
      </c>
      <c r="N66" s="32" t="e">
        <f t="shared" si="8"/>
        <v>#NUM!</v>
      </c>
      <c r="O66" s="32" t="str">
        <f t="shared" si="2"/>
        <v> </v>
      </c>
      <c r="P66" s="32" t="str">
        <f t="shared" si="3"/>
        <v> </v>
      </c>
      <c r="Q66" s="32" t="str">
        <f t="shared" si="5"/>
        <v> </v>
      </c>
      <c r="R66" s="32" t="str">
        <f t="shared" si="4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 t="shared" si="7"/>
        <v>#NUM!</v>
      </c>
      <c r="N67" s="32" t="e">
        <f t="shared" si="8"/>
        <v>#NUM!</v>
      </c>
      <c r="O67" s="32" t="str">
        <f t="shared" si="2"/>
        <v> </v>
      </c>
      <c r="P67" s="32" t="str">
        <f t="shared" si="3"/>
        <v> </v>
      </c>
      <c r="Q67" s="32" t="str">
        <f t="shared" si="5"/>
        <v> </v>
      </c>
      <c r="R67" s="32" t="str">
        <f t="shared" si="4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 t="shared" si="7"/>
        <v>#NUM!</v>
      </c>
      <c r="N68" s="32" t="e">
        <f t="shared" si="8"/>
        <v>#NUM!</v>
      </c>
      <c r="O68" s="32" t="str">
        <f t="shared" si="2"/>
        <v> </v>
      </c>
      <c r="P68" s="32" t="str">
        <f t="shared" si="3"/>
        <v> </v>
      </c>
      <c r="Q68" s="32" t="str">
        <f t="shared" si="5"/>
        <v> </v>
      </c>
      <c r="R68" s="32" t="str">
        <f t="shared" si="4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 t="shared" si="7"/>
        <v>#NUM!</v>
      </c>
      <c r="N69" s="32" t="e">
        <f t="shared" si="8"/>
        <v>#NUM!</v>
      </c>
      <c r="O69" s="32" t="str">
        <f t="shared" si="2"/>
        <v> </v>
      </c>
      <c r="P69" s="32" t="str">
        <f t="shared" si="3"/>
        <v> </v>
      </c>
      <c r="Q69" s="32" t="str">
        <f t="shared" si="5"/>
        <v> </v>
      </c>
      <c r="R69" s="32" t="str">
        <f t="shared" si="4"/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 t="shared" si="7"/>
        <v>#NUM!</v>
      </c>
      <c r="N70" s="32" t="e">
        <f t="shared" si="8"/>
        <v>#NUM!</v>
      </c>
      <c r="O70" s="32" t="str">
        <f t="shared" si="2"/>
        <v> </v>
      </c>
      <c r="P70" s="32" t="str">
        <f t="shared" si="3"/>
        <v> </v>
      </c>
      <c r="Q70" s="32" t="str">
        <f t="shared" si="5"/>
        <v> </v>
      </c>
      <c r="R70" s="32" t="str">
        <f t="shared" si="4"/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 t="shared" si="7"/>
        <v>#NUM!</v>
      </c>
      <c r="N71" s="32" t="e">
        <f t="shared" si="8"/>
        <v>#NUM!</v>
      </c>
      <c r="O71" s="32" t="str">
        <f t="shared" si="2"/>
        <v> </v>
      </c>
      <c r="P71" s="32" t="str">
        <f t="shared" si="3"/>
        <v> </v>
      </c>
      <c r="Q71" s="32" t="str">
        <f t="shared" si="5"/>
        <v> </v>
      </c>
      <c r="R71" s="32" t="str">
        <f t="shared" si="4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 t="shared" si="7"/>
        <v>#NUM!</v>
      </c>
      <c r="N72" s="32" t="e">
        <f t="shared" si="8"/>
        <v>#NUM!</v>
      </c>
      <c r="O72" s="32" t="str">
        <f t="shared" si="2"/>
        <v> </v>
      </c>
      <c r="P72" s="32" t="str">
        <f t="shared" si="3"/>
        <v> </v>
      </c>
      <c r="Q72" s="32" t="str">
        <f t="shared" si="5"/>
        <v> </v>
      </c>
      <c r="R72" s="32" t="str">
        <f t="shared" si="4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 t="shared" si="7"/>
        <v>#NUM!</v>
      </c>
      <c r="N73" s="32" t="e">
        <f t="shared" si="8"/>
        <v>#NUM!</v>
      </c>
      <c r="O73" s="32" t="str">
        <f t="shared" si="2"/>
        <v> </v>
      </c>
      <c r="P73" s="32" t="str">
        <f t="shared" si="3"/>
        <v> </v>
      </c>
      <c r="Q73" s="32" t="str">
        <f t="shared" si="5"/>
        <v> </v>
      </c>
      <c r="R73" s="32" t="str">
        <f t="shared" si="4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 t="shared" si="7"/>
        <v>#NUM!</v>
      </c>
      <c r="N74" s="32" t="e">
        <f t="shared" si="8"/>
        <v>#NUM!</v>
      </c>
      <c r="O74" s="32" t="str">
        <f t="shared" si="2"/>
        <v> </v>
      </c>
      <c r="P74" s="32" t="str">
        <f t="shared" si="3"/>
        <v> </v>
      </c>
      <c r="Q74" s="32" t="str">
        <f t="shared" si="5"/>
        <v> </v>
      </c>
      <c r="R74" s="32" t="str">
        <f t="shared" si="4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 t="shared" si="7"/>
        <v>#NUM!</v>
      </c>
      <c r="N75" s="32" t="e">
        <f t="shared" si="8"/>
        <v>#NUM!</v>
      </c>
      <c r="O75" s="32" t="str">
        <f t="shared" si="2"/>
        <v> </v>
      </c>
      <c r="P75" s="32" t="str">
        <f t="shared" si="3"/>
        <v> </v>
      </c>
      <c r="Q75" s="32" t="str">
        <f t="shared" si="5"/>
        <v> </v>
      </c>
      <c r="R75" s="32" t="str">
        <f t="shared" si="4"/>
        <v> </v>
      </c>
    </row>
    <row r="76" spans="12:18" ht="16.5" customHeight="1">
      <c r="L76" s="34">
        <f>SMALL(IF(ISNUMBER(different),ROW(different)-ROW(INDEX(different,1))+1),ROW($B$1:INDEX($B:$B,COUNTIF(different,1))))</f>
        <v>0</v>
      </c>
      <c r="M76" s="32" t="e">
        <f t="shared" si="7"/>
        <v>#NUM!</v>
      </c>
      <c r="N76" s="32" t="e">
        <f t="shared" si="8"/>
        <v>#NUM!</v>
      </c>
      <c r="O76" s="32" t="str">
        <f t="shared" si="2"/>
        <v> </v>
      </c>
      <c r="P76" s="32" t="str">
        <f t="shared" si="3"/>
        <v> </v>
      </c>
      <c r="Q76" s="32" t="str">
        <f t="shared" si="5"/>
        <v> </v>
      </c>
      <c r="R76" s="32" t="str">
        <f t="shared" si="4"/>
        <v> </v>
      </c>
    </row>
    <row r="77" spans="12:18" ht="16.5" customHeight="1">
      <c r="L77" s="34">
        <f>SMALL(IF(ISNUMBER(different),ROW(different)-ROW(INDEX(different,1))+1),ROW($B$1:INDEX($B:$B,COUNTIF(different,1))))</f>
        <v>0</v>
      </c>
      <c r="M77" s="32" t="e">
        <f t="shared" si="7"/>
        <v>#NUM!</v>
      </c>
      <c r="N77" s="32" t="e">
        <f t="shared" si="8"/>
        <v>#NUM!</v>
      </c>
      <c r="O77" s="32" t="str">
        <f t="shared" si="2"/>
        <v> </v>
      </c>
      <c r="P77" s="32" t="str">
        <f t="shared" si="3"/>
        <v> </v>
      </c>
      <c r="Q77" s="32" t="str">
        <f t="shared" si="5"/>
        <v> </v>
      </c>
      <c r="R77" s="32" t="str">
        <f t="shared" si="4"/>
        <v> </v>
      </c>
    </row>
    <row r="78" spans="12:18" ht="16.5" customHeight="1">
      <c r="L78" s="34">
        <f>SMALL(IF(ISNUMBER(different),ROW(different)-ROW(INDEX(different,1))+1),ROW($B$1:INDEX($B:$B,COUNTIF(different,1))))</f>
        <v>0</v>
      </c>
      <c r="M78" s="32" t="e">
        <f t="shared" si="7"/>
        <v>#NUM!</v>
      </c>
      <c r="N78" s="32" t="e">
        <f t="shared" si="8"/>
        <v>#NUM!</v>
      </c>
      <c r="O78" s="32" t="str">
        <f t="shared" si="2"/>
        <v> </v>
      </c>
      <c r="P78" s="32" t="str">
        <f t="shared" si="3"/>
        <v> </v>
      </c>
      <c r="Q78" s="32" t="str">
        <f t="shared" si="5"/>
        <v> </v>
      </c>
      <c r="R78" s="32" t="str">
        <f t="shared" si="4"/>
        <v> </v>
      </c>
    </row>
    <row r="79" spans="12:18" ht="12.75">
      <c r="L79" s="34">
        <f>SMALL(IF(ISNUMBER(different),ROW(different)-ROW(INDEX(different,1))+1),ROW($B$1:INDEX($B:$B,COUNTIF(different,1))))</f>
        <v>0</v>
      </c>
      <c r="M79" s="32" t="e">
        <f t="shared" si="7"/>
        <v>#NUM!</v>
      </c>
      <c r="N79" s="32" t="e">
        <f t="shared" si="8"/>
        <v>#NUM!</v>
      </c>
      <c r="O79" s="32" t="str">
        <f t="shared" si="2"/>
        <v> </v>
      </c>
      <c r="P79" s="32" t="str">
        <f t="shared" si="3"/>
        <v> </v>
      </c>
      <c r="Q79" s="32" t="str">
        <f t="shared" si="5"/>
        <v> </v>
      </c>
      <c r="R79" s="32" t="str">
        <f t="shared" si="4"/>
        <v> </v>
      </c>
    </row>
    <row r="80" spans="12:18" ht="12.75">
      <c r="L80" s="34">
        <f>SMALL(IF(ISNUMBER(different),ROW(different)-ROW(INDEX(different,1))+1),ROW($B$1:INDEX($B:$B,COUNTIF(different,1))))</f>
        <v>0</v>
      </c>
      <c r="M80" s="32" t="e">
        <f t="shared" si="7"/>
        <v>#NUM!</v>
      </c>
      <c r="N80" s="32" t="e">
        <f t="shared" si="8"/>
        <v>#NUM!</v>
      </c>
      <c r="O80" s="32" t="str">
        <f t="shared" si="2"/>
        <v> </v>
      </c>
      <c r="P80" s="32" t="str">
        <f t="shared" si="3"/>
        <v> </v>
      </c>
      <c r="Q80" s="32" t="str">
        <f t="shared" si="5"/>
        <v> </v>
      </c>
      <c r="R80" s="32" t="str">
        <f t="shared" si="4"/>
        <v> </v>
      </c>
    </row>
    <row r="81" spans="12:18" ht="16.5" customHeight="1">
      <c r="L81" s="34">
        <f>SMALL(IF(ISNUMBER(different),ROW(different)-ROW(INDEX(different,1))+1),ROW($B$1:INDEX($B:$B,COUNTIF(different,1))))</f>
        <v>0</v>
      </c>
      <c r="M81" s="32" t="e">
        <f t="shared" si="7"/>
        <v>#NUM!</v>
      </c>
      <c r="N81" s="32" t="e">
        <f t="shared" si="8"/>
        <v>#NUM!</v>
      </c>
      <c r="O81" s="32" t="str">
        <f t="shared" si="2"/>
        <v> </v>
      </c>
      <c r="P81" s="32" t="str">
        <f t="shared" si="3"/>
        <v> </v>
      </c>
      <c r="Q81" s="32" t="str">
        <f t="shared" si="5"/>
        <v> </v>
      </c>
      <c r="R81" s="32" t="str">
        <f t="shared" si="4"/>
        <v> </v>
      </c>
    </row>
    <row r="82" spans="12:18" ht="12.75">
      <c r="L82" s="34">
        <f>SMALL(IF(ISNUMBER(different),ROW(different)-ROW(INDEX(different,1))+1),ROW($B$1:INDEX($B:$B,COUNTIF(different,1))))</f>
        <v>0</v>
      </c>
      <c r="M82" s="32" t="e">
        <f t="shared" si="7"/>
        <v>#NUM!</v>
      </c>
      <c r="N82" s="32" t="e">
        <f t="shared" si="8"/>
        <v>#NUM!</v>
      </c>
      <c r="O82" s="32" t="str">
        <f>IF(ISNUMBER(N82),N82," ")</f>
        <v> </v>
      </c>
      <c r="P82" s="32" t="str">
        <f>IF(ISNUMBER(N82),M82," ")</f>
        <v> </v>
      </c>
      <c r="Q82" s="32" t="str">
        <f t="shared" si="5"/>
        <v> </v>
      </c>
      <c r="R82" s="32" t="str">
        <f>IF(ISNUMBER(O82),-0.5," ")</f>
        <v> </v>
      </c>
    </row>
    <row r="83" spans="12:18" ht="12.75">
      <c r="L83" s="34">
        <f>SMALL(IF(ISNUMBER(different),ROW(different)-ROW(INDEX(different,1))+1),ROW($B$1:INDEX($B:$B,COUNTIF(different,1))))</f>
        <v>0</v>
      </c>
      <c r="M83" s="32" t="e">
        <f t="shared" si="7"/>
        <v>#NUM!</v>
      </c>
      <c r="N83" s="32" t="e">
        <f t="shared" si="8"/>
        <v>#NUM!</v>
      </c>
      <c r="O83" s="32" t="str">
        <f>IF(ISNUMBER(N83),N83," ")</f>
        <v> </v>
      </c>
      <c r="P83" s="32" t="str">
        <f>IF(ISNUMBER(N83),M83," ")</f>
        <v> </v>
      </c>
      <c r="Q83" s="32" t="str">
        <f>IF(ISNUMBER(O83),0.5," ")</f>
        <v> </v>
      </c>
      <c r="R83" s="32" t="str">
        <f>IF(ISNUMBER(O83),-0.5," ")</f>
        <v> </v>
      </c>
    </row>
    <row r="84" spans="12:18" ht="16.5" customHeight="1">
      <c r="L84" s="34">
        <f>SMALL(IF(ISNUMBER(different),ROW(different)-ROW(INDEX(different,1))+1),ROW($B$1:INDEX($B:$B,COUNTIF(different,1))))</f>
        <v>0</v>
      </c>
      <c r="M84" s="32" t="e">
        <f t="shared" si="7"/>
        <v>#NUM!</v>
      </c>
      <c r="N84" s="32" t="e">
        <f t="shared" si="8"/>
        <v>#NUM!</v>
      </c>
      <c r="O84" s="32" t="str">
        <f>IF(ISNUMBER(N84),N84," ")</f>
        <v> </v>
      </c>
      <c r="P84" s="32" t="str">
        <f>IF(ISNUMBER(N84),M84," ")</f>
        <v> </v>
      </c>
      <c r="Q84" s="32" t="str">
        <f>IF(ISNUMBER(O84),0.5," ")</f>
        <v> </v>
      </c>
      <c r="R84" s="32" t="str">
        <f>IF(ISNUMBER(O84),-0.5," ")</f>
        <v> </v>
      </c>
    </row>
    <row r="85" spans="12:18" ht="12.75">
      <c r="L85" s="34">
        <f>SMALL(IF(ISNUMBER(different),ROW(different)-ROW(INDEX(different,1))+1),ROW($B$1:INDEX($B:$B,COUNTIF(different,1))))</f>
        <v>0</v>
      </c>
      <c r="M85" s="32" t="e">
        <f t="shared" si="7"/>
        <v>#NUM!</v>
      </c>
      <c r="N85" s="32" t="e">
        <f t="shared" si="8"/>
        <v>#NUM!</v>
      </c>
      <c r="O85" s="32" t="str">
        <f>IF(ISNUMBER(N85),N85," ")</f>
        <v> </v>
      </c>
      <c r="P85" s="32" t="str">
        <f>IF(ISNUMBER(N85),M85," ")</f>
        <v> </v>
      </c>
      <c r="Q85" s="32" t="str">
        <f>IF(ISNUMBER(O85),0.5," ")</f>
        <v> </v>
      </c>
      <c r="R85" s="32" t="str">
        <f>IF(ISNUMBER(O85),-0.5," ")</f>
        <v> </v>
      </c>
    </row>
    <row r="86" spans="12:18" ht="12.75">
      <c r="L86" s="34">
        <f>SMALL(IF(ISNUMBER(different),ROW(different)-ROW(INDEX(different,1))+1),ROW($B$1:INDEX($B:$B,COUNTIF(different,1))))</f>
        <v>0</v>
      </c>
      <c r="M86" s="32" t="e">
        <f>INDEX(distribution,INDEX(subsetindex,ROW(82:82)))</f>
        <v>#NUM!</v>
      </c>
      <c r="N86" s="32" t="e">
        <f>INDEX(different,INDEX(subsetindex,ROW(82:82)))</f>
        <v>#NUM!</v>
      </c>
      <c r="O86" s="32" t="str">
        <f aca="true" t="shared" si="9" ref="O86:O94">IF(ISNUMBER(N86),N86," ")</f>
        <v> </v>
      </c>
      <c r="P86" s="32" t="str">
        <f aca="true" t="shared" si="10" ref="P86:P94">IF(ISNUMBER(N86),M86," ")</f>
        <v> </v>
      </c>
      <c r="Q86" s="32" t="str">
        <f aca="true" t="shared" si="11" ref="Q86:Q94">IF(ISNUMBER(O86),0.5," ")</f>
        <v> </v>
      </c>
      <c r="R86" s="32" t="str">
        <f aca="true" t="shared" si="12" ref="R86:R94">IF(ISNUMBER(O86),-0.5," ")</f>
        <v> </v>
      </c>
    </row>
    <row r="87" spans="12:18" ht="12.75">
      <c r="L87" s="34">
        <f>SMALL(IF(ISNUMBER(different),ROW(different)-ROW(INDEX(different,1))+1),ROW($B$1:INDEX($B:$B,COUNTIF(different,1))))</f>
        <v>0</v>
      </c>
      <c r="M87" s="32" t="e">
        <f>INDEX(distribution,INDEX(subsetindex,ROW(86:86)))</f>
        <v>#NUM!</v>
      </c>
      <c r="N87" s="32" t="e">
        <f>INDEX(different,INDEX(subsetindex,ROW(86:86)))</f>
        <v>#NUM!</v>
      </c>
      <c r="O87" s="32" t="str">
        <f t="shared" si="9"/>
        <v> </v>
      </c>
      <c r="P87" s="32" t="str">
        <f t="shared" si="10"/>
        <v> </v>
      </c>
      <c r="Q87" s="32" t="str">
        <f t="shared" si="11"/>
        <v> </v>
      </c>
      <c r="R87" s="32" t="str">
        <f t="shared" si="12"/>
        <v> </v>
      </c>
    </row>
    <row r="88" spans="12:18" ht="12.75">
      <c r="L88" s="34">
        <f>SMALL(IF(ISNUMBER(different),ROW(different)-ROW(INDEX(different,1))+1),ROW($B$1:INDEX($B:$B,COUNTIF(different,1))))</f>
        <v>0</v>
      </c>
      <c r="M88" s="32" t="e">
        <f>INDEX(distribution,INDEX(subsetindex,ROW(87:87)))</f>
        <v>#NUM!</v>
      </c>
      <c r="N88" s="32" t="e">
        <f>INDEX(different,INDEX(subsetindex,ROW(87:87)))</f>
        <v>#NUM!</v>
      </c>
      <c r="O88" s="32" t="str">
        <f t="shared" si="9"/>
        <v> </v>
      </c>
      <c r="P88" s="32" t="str">
        <f t="shared" si="10"/>
        <v> </v>
      </c>
      <c r="Q88" s="32" t="str">
        <f t="shared" si="11"/>
        <v> </v>
      </c>
      <c r="R88" s="32" t="str">
        <f t="shared" si="12"/>
        <v> </v>
      </c>
    </row>
    <row r="89" spans="12:18" ht="12.75">
      <c r="L89" s="34">
        <f>SMALL(IF(ISNUMBER(different),ROW(different)-ROW(INDEX(different,1))+1),ROW($B$1:INDEX($B:$B,COUNTIF(different,1))))</f>
        <v>0</v>
      </c>
      <c r="M89" s="32" t="e">
        <f>INDEX(distribution,INDEX(subsetindex,ROW(82:82)))</f>
        <v>#NUM!</v>
      </c>
      <c r="N89" s="32" t="e">
        <f>INDEX(different,INDEX(subsetindex,ROW(82:82)))</f>
        <v>#NUM!</v>
      </c>
      <c r="O89" s="32" t="str">
        <f t="shared" si="9"/>
        <v> </v>
      </c>
      <c r="P89" s="32" t="str">
        <f t="shared" si="10"/>
        <v> </v>
      </c>
      <c r="Q89" s="32" t="str">
        <f t="shared" si="11"/>
        <v> </v>
      </c>
      <c r="R89" s="32" t="str">
        <f t="shared" si="12"/>
        <v> </v>
      </c>
    </row>
    <row r="90" spans="12:18" ht="12.75">
      <c r="L90" s="34">
        <f>SMALL(IF(ISNUMBER(different),ROW(different)-ROW(INDEX(different,1))+1),ROW($B$1:INDEX($B:$B,COUNTIF(different,1))))</f>
        <v>0</v>
      </c>
      <c r="M90" s="32" t="e">
        <f>INDEX(distribution,INDEX(subsetindex,ROW(89:89)))</f>
        <v>#NUM!</v>
      </c>
      <c r="N90" s="32" t="e">
        <f>INDEX(different,INDEX(subsetindex,ROW(89:89)))</f>
        <v>#NUM!</v>
      </c>
      <c r="O90" s="32" t="str">
        <f t="shared" si="9"/>
        <v> </v>
      </c>
      <c r="P90" s="32" t="str">
        <f t="shared" si="10"/>
        <v> </v>
      </c>
      <c r="Q90" s="32" t="str">
        <f t="shared" si="11"/>
        <v> </v>
      </c>
      <c r="R90" s="32" t="str">
        <f t="shared" si="12"/>
        <v> </v>
      </c>
    </row>
    <row r="91" spans="12:18" ht="12.75">
      <c r="L91" s="34">
        <f>SMALL(IF(ISNUMBER(different),ROW(different)-ROW(INDEX(different,1))+1),ROW($B$1:INDEX($B:$B,COUNTIF(different,1))))</f>
        <v>0</v>
      </c>
      <c r="M91" s="32" t="e">
        <f>INDEX(distribution,INDEX(subsetindex,ROW(90:90)))</f>
        <v>#NUM!</v>
      </c>
      <c r="N91" s="32" t="e">
        <f>INDEX(different,INDEX(subsetindex,ROW(90:90)))</f>
        <v>#NUM!</v>
      </c>
      <c r="O91" s="32" t="str">
        <f t="shared" si="9"/>
        <v> </v>
      </c>
      <c r="P91" s="32" t="str">
        <f t="shared" si="10"/>
        <v> </v>
      </c>
      <c r="Q91" s="32" t="str">
        <f t="shared" si="11"/>
        <v> </v>
      </c>
      <c r="R91" s="32" t="str">
        <f t="shared" si="12"/>
        <v> </v>
      </c>
    </row>
    <row r="92" spans="12:18" ht="12.75">
      <c r="L92" s="34">
        <f>SMALL(IF(ISNUMBER(different),ROW(different)-ROW(INDEX(different,1))+1),ROW($B$1:INDEX($B:$B,COUNTIF(different,1))))</f>
        <v>0</v>
      </c>
      <c r="M92" s="32" t="e">
        <f>INDEX(distribution,INDEX(subsetindex,ROW(82:82)))</f>
        <v>#NUM!</v>
      </c>
      <c r="N92" s="32" t="e">
        <f>INDEX(different,INDEX(subsetindex,ROW(82:82)))</f>
        <v>#NUM!</v>
      </c>
      <c r="O92" s="32" t="str">
        <f t="shared" si="9"/>
        <v> </v>
      </c>
      <c r="P92" s="32" t="str">
        <f t="shared" si="10"/>
        <v> </v>
      </c>
      <c r="Q92" s="32" t="str">
        <f t="shared" si="11"/>
        <v> </v>
      </c>
      <c r="R92" s="32" t="str">
        <f t="shared" si="12"/>
        <v> </v>
      </c>
    </row>
    <row r="93" spans="12:18" ht="12.75">
      <c r="L93" s="34">
        <f>SMALL(IF(ISNUMBER(different),ROW(different)-ROW(INDEX(different,1))+1),ROW($B$1:INDEX($B:$B,COUNTIF(different,1))))</f>
        <v>0</v>
      </c>
      <c r="M93" s="32" t="e">
        <f>INDEX(distribution,INDEX(subsetindex,ROW(92:92)))</f>
        <v>#NUM!</v>
      </c>
      <c r="N93" s="32" t="e">
        <f>INDEX(different,INDEX(subsetindex,ROW(92:92)))</f>
        <v>#NUM!</v>
      </c>
      <c r="O93" s="32" t="str">
        <f t="shared" si="9"/>
        <v> </v>
      </c>
      <c r="P93" s="32" t="str">
        <f t="shared" si="10"/>
        <v> </v>
      </c>
      <c r="Q93" s="32" t="str">
        <f t="shared" si="11"/>
        <v> </v>
      </c>
      <c r="R93" s="32" t="str">
        <f t="shared" si="12"/>
        <v> </v>
      </c>
    </row>
    <row r="94" spans="12:18" ht="12.75">
      <c r="L94" s="34">
        <f>SMALL(IF(ISNUMBER(different),ROW(different)-ROW(INDEX(different,1))+1),ROW($B$1:INDEX($B:$B,COUNTIF(different,1))))</f>
        <v>0</v>
      </c>
      <c r="M94" s="32" t="e">
        <f>INDEX(distribution,INDEX(subsetindex,ROW(93:93)))</f>
        <v>#NUM!</v>
      </c>
      <c r="N94" s="32" t="e">
        <f>INDEX(different,INDEX(subsetindex,ROW(93:93)))</f>
        <v>#NUM!</v>
      </c>
      <c r="O94" s="32" t="str">
        <f t="shared" si="9"/>
        <v> </v>
      </c>
      <c r="P94" s="32" t="str">
        <f t="shared" si="10"/>
        <v> </v>
      </c>
      <c r="Q94" s="32" t="str">
        <f t="shared" si="11"/>
        <v> </v>
      </c>
      <c r="R94" s="32" t="str">
        <f t="shared" si="12"/>
        <v> </v>
      </c>
    </row>
    <row r="95" spans="12:18" ht="12.75">
      <c r="L95" s="34">
        <f>SMALL(IF(ISNUMBER(different),ROW(different)-ROW(INDEX(different,1))+1),ROW($B$1:INDEX($B:$B,COUNTIF(different,1))))</f>
        <v>0</v>
      </c>
      <c r="M95" s="32" t="e">
        <f>INDEX(distribution,INDEX(subsetindex,ROW(85:85)))</f>
        <v>#NUM!</v>
      </c>
      <c r="N95" s="32" t="e">
        <f>INDEX(different,INDEX(subsetindex,ROW(85:85)))</f>
        <v>#NUM!</v>
      </c>
      <c r="O95" s="32" t="str">
        <f aca="true" t="shared" si="13" ref="O95:O102">IF(ISNUMBER(N95),N95," ")</f>
        <v> </v>
      </c>
      <c r="P95" s="32" t="str">
        <f aca="true" t="shared" si="14" ref="P95:P102">IF(ISNUMBER(N95),M95," ")</f>
        <v> </v>
      </c>
      <c r="Q95" s="32" t="str">
        <f aca="true" t="shared" si="15" ref="Q95:Q102">IF(ISNUMBER(O95),0.5," ")</f>
        <v> </v>
      </c>
      <c r="R95" s="32" t="str">
        <f aca="true" t="shared" si="16" ref="R95:R102">IF(ISNUMBER(O95),-0.5," ")</f>
        <v> </v>
      </c>
    </row>
    <row r="96" spans="12:18" ht="12.75">
      <c r="L96" s="34">
        <f>SMALL(IF(ISNUMBER(different),ROW(different)-ROW(INDEX(different,1))+1),ROW($B$1:INDEX($B:$B,COUNTIF(different,1))))</f>
        <v>0</v>
      </c>
      <c r="M96" s="32" t="e">
        <f>INDEX(distribution,INDEX(subsetindex,ROW(93:93)))</f>
        <v>#NUM!</v>
      </c>
      <c r="N96" s="32" t="e">
        <f>INDEX(different,INDEX(subsetindex,ROW(93:93)))</f>
        <v>#NUM!</v>
      </c>
      <c r="O96" s="32" t="str">
        <f t="shared" si="13"/>
        <v> </v>
      </c>
      <c r="P96" s="32" t="str">
        <f t="shared" si="14"/>
        <v> </v>
      </c>
      <c r="Q96" s="32" t="str">
        <f t="shared" si="15"/>
        <v> </v>
      </c>
      <c r="R96" s="32" t="str">
        <f t="shared" si="16"/>
        <v> </v>
      </c>
    </row>
    <row r="97" spans="12:18" ht="12.75">
      <c r="L97" s="34">
        <f>SMALL(IF(ISNUMBER(different),ROW(different)-ROW(INDEX(different,1))+1),ROW($B$1:INDEX($B:$B,COUNTIF(different,1))))</f>
        <v>0</v>
      </c>
      <c r="M97" s="32" t="e">
        <f>INDEX(distribution,INDEX(subsetindex,ROW(96:96)))</f>
        <v>#NUM!</v>
      </c>
      <c r="N97" s="32" t="e">
        <f>INDEX(different,INDEX(subsetindex,ROW(96:96)))</f>
        <v>#NUM!</v>
      </c>
      <c r="O97" s="32" t="str">
        <f t="shared" si="13"/>
        <v> </v>
      </c>
      <c r="P97" s="32" t="str">
        <f t="shared" si="14"/>
        <v> </v>
      </c>
      <c r="Q97" s="32" t="str">
        <f t="shared" si="15"/>
        <v> </v>
      </c>
      <c r="R97" s="32" t="str">
        <f t="shared" si="16"/>
        <v> </v>
      </c>
    </row>
    <row r="98" spans="12:18" ht="12.75">
      <c r="L98" s="34">
        <f>SMALL(IF(ISNUMBER(different),ROW(different)-ROW(INDEX(different,1))+1),ROW($B$1:INDEX($B:$B,COUNTIF(different,1))))</f>
        <v>0</v>
      </c>
      <c r="M98" s="32" t="e">
        <f>INDEX(distribution,INDEX(subsetindex,ROW(93:93)))</f>
        <v>#NUM!</v>
      </c>
      <c r="N98" s="32" t="e">
        <f>INDEX(different,INDEX(subsetindex,ROW(93:93)))</f>
        <v>#NUM!</v>
      </c>
      <c r="O98" s="32" t="str">
        <f t="shared" si="13"/>
        <v> </v>
      </c>
      <c r="P98" s="32" t="str">
        <f t="shared" si="14"/>
        <v> </v>
      </c>
      <c r="Q98" s="32" t="str">
        <f t="shared" si="15"/>
        <v> </v>
      </c>
      <c r="R98" s="32" t="str">
        <f t="shared" si="16"/>
        <v> </v>
      </c>
    </row>
    <row r="99" spans="12:18" ht="12.75">
      <c r="L99" s="34">
        <f>SMALL(IF(ISNUMBER(different),ROW(different)-ROW(INDEX(different,1))+1),ROW($B$1:INDEX($B:$B,COUNTIF(different,1))))</f>
        <v>0</v>
      </c>
      <c r="M99" s="32" t="e">
        <f>INDEX(distribution,INDEX(subsetindex,ROW(98:98)))</f>
        <v>#NUM!</v>
      </c>
      <c r="N99" s="32" t="e">
        <f>INDEX(different,INDEX(subsetindex,ROW(98:98)))</f>
        <v>#NUM!</v>
      </c>
      <c r="O99" s="32" t="str">
        <f t="shared" si="13"/>
        <v> </v>
      </c>
      <c r="P99" s="32" t="str">
        <f t="shared" si="14"/>
        <v> </v>
      </c>
      <c r="Q99" s="32" t="str">
        <f t="shared" si="15"/>
        <v> </v>
      </c>
      <c r="R99" s="32" t="str">
        <f t="shared" si="16"/>
        <v> </v>
      </c>
    </row>
    <row r="100" spans="12:18" ht="12.75">
      <c r="L100" s="34">
        <f>SMALL(IF(ISNUMBER(different),ROW(different)-ROW(INDEX(different,1))+1),ROW($B$1:INDEX($B:$B,COUNTIF(different,1))))</f>
        <v>0</v>
      </c>
      <c r="M100" s="32" t="e">
        <f>INDEX(distribution,INDEX(subsetindex,ROW(95:95)))</f>
        <v>#NUM!</v>
      </c>
      <c r="N100" s="32" t="e">
        <f>INDEX(different,INDEX(subsetindex,ROW(95:95)))</f>
        <v>#NUM!</v>
      </c>
      <c r="O100" s="32" t="str">
        <f t="shared" si="13"/>
        <v> </v>
      </c>
      <c r="P100" s="32" t="str">
        <f t="shared" si="14"/>
        <v> </v>
      </c>
      <c r="Q100" s="32" t="str">
        <f t="shared" si="15"/>
        <v> </v>
      </c>
      <c r="R100" s="32" t="str">
        <f t="shared" si="16"/>
        <v> </v>
      </c>
    </row>
    <row r="101" spans="12:18" ht="12.75">
      <c r="L101" s="34">
        <f>SMALL(IF(ISNUMBER(different),ROW(different)-ROW(INDEX(different,1))+1),ROW($B$1:INDEX($B:$B,COUNTIF(different,1))))</f>
        <v>0</v>
      </c>
      <c r="M101" s="32" t="e">
        <f>INDEX(distribution,INDEX(subsetindex,ROW(99:99)))</f>
        <v>#NUM!</v>
      </c>
      <c r="N101" s="32" t="e">
        <f>INDEX(different,INDEX(subsetindex,ROW(99:99)))</f>
        <v>#NUM!</v>
      </c>
      <c r="O101" s="32" t="str">
        <f t="shared" si="13"/>
        <v> </v>
      </c>
      <c r="P101" s="32" t="str">
        <f t="shared" si="14"/>
        <v> </v>
      </c>
      <c r="Q101" s="32" t="str">
        <f t="shared" si="15"/>
        <v> </v>
      </c>
      <c r="R101" s="32" t="str">
        <f t="shared" si="16"/>
        <v> </v>
      </c>
    </row>
    <row r="102" spans="12:18" ht="12.75">
      <c r="L102" s="34">
        <f>SMALL(IF(ISNUMBER(different),ROW(different)-ROW(INDEX(different,1))+1),ROW($B$1:INDEX($B:$B,COUNTIF(different,1))))</f>
        <v>0</v>
      </c>
      <c r="M102" s="32" t="e">
        <f>INDEX(distribution,INDEX(subsetindex,ROW(100:100)))</f>
        <v>#NUM!</v>
      </c>
      <c r="N102" s="32" t="e">
        <f>INDEX(different,INDEX(subsetindex,ROW(100:100)))</f>
        <v>#NUM!</v>
      </c>
      <c r="O102" s="32" t="str">
        <f t="shared" si="13"/>
        <v> </v>
      </c>
      <c r="P102" s="32" t="str">
        <f t="shared" si="14"/>
        <v> </v>
      </c>
      <c r="Q102" s="32" t="str">
        <f t="shared" si="15"/>
        <v> </v>
      </c>
      <c r="R102" s="32" t="str">
        <f t="shared" si="16"/>
        <v> </v>
      </c>
    </row>
  </sheetData>
  <sheetProtection password="C2B6" sheet="1"/>
  <mergeCells count="2">
    <mergeCell ref="A11:A12"/>
    <mergeCell ref="A14:A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1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7" sqref="K7"/>
    </sheetView>
  </sheetViews>
  <sheetFormatPr defaultColWidth="9.140625" defaultRowHeight="12.75"/>
  <cols>
    <col min="1" max="1" width="13.8515625" style="52" bestFit="1" customWidth="1"/>
    <col min="2" max="2" width="10.7109375" style="52" bestFit="1" customWidth="1"/>
    <col min="3" max="3" width="8.57421875" style="0" bestFit="1" customWidth="1"/>
    <col min="4" max="4" width="17.7109375" style="0" bestFit="1" customWidth="1"/>
    <col min="5" max="5" width="37.421875" style="11" bestFit="1" customWidth="1"/>
    <col min="7" max="7" width="9.28125" style="0" bestFit="1" customWidth="1"/>
    <col min="9" max="9" width="11.28125" style="0" customWidth="1"/>
    <col min="12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8" width="9.140625" style="32" customWidth="1"/>
  </cols>
  <sheetData>
    <row r="1" spans="1:16" ht="38.25">
      <c r="A1" s="47" t="s">
        <v>0</v>
      </c>
      <c r="B1" s="47" t="s">
        <v>1</v>
      </c>
      <c r="C1" s="2" t="s">
        <v>5</v>
      </c>
      <c r="D1" s="8" t="s">
        <v>12</v>
      </c>
      <c r="E1" s="21" t="s">
        <v>22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48" t="s">
        <v>29</v>
      </c>
      <c r="B2" s="49" t="s">
        <v>30</v>
      </c>
      <c r="C2" s="4" t="s">
        <v>5</v>
      </c>
      <c r="D2" s="3">
        <v>4.7</v>
      </c>
      <c r="E2" s="15" t="s">
        <v>18</v>
      </c>
      <c r="F2" s="3" t="e">
        <f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>INDEX(distribution,INDEX(subsetindex,ROW(1:1)))</f>
        <v>#NUM!</v>
      </c>
      <c r="N2" s="32" t="e">
        <f>INDEX(different,INDEX(subsetindex,ROW(1:1)))</f>
        <v>#NUM!</v>
      </c>
      <c r="O2" s="32" t="str">
        <f aca="true" t="shared" si="0" ref="O2:O85">IF(ISNUMBER(N2),N2," ")</f>
        <v> </v>
      </c>
      <c r="P2" s="32" t="str">
        <f aca="true" t="shared" si="1" ref="P2:P85">IF(ISNUMBER(N2),M2," ")</f>
        <v> </v>
      </c>
      <c r="Q2" s="32" t="str">
        <f>IF(ISNUMBER(O2),0.5," ")</f>
        <v> </v>
      </c>
      <c r="R2" s="32" t="str">
        <f aca="true" t="shared" si="2" ref="R2:R85">IF(ISNUMBER(O2),-0.5," ")</f>
        <v> </v>
      </c>
    </row>
    <row r="3" spans="1:18" ht="15.75">
      <c r="A3" s="48" t="s">
        <v>29</v>
      </c>
      <c r="B3" s="49" t="s">
        <v>31</v>
      </c>
      <c r="C3" s="4" t="s">
        <v>5</v>
      </c>
      <c r="D3" s="3">
        <v>4.82</v>
      </c>
      <c r="E3" s="15" t="s">
        <v>18</v>
      </c>
      <c r="F3" s="3" t="e">
        <f>E3-D3</f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>INDEX(distribution,INDEX(subsetindex,ROW(2:2)))</f>
        <v>#NUM!</v>
      </c>
      <c r="N3" s="32" t="e">
        <f>INDEX(different,INDEX(subsetindex,ROW(2:2)))</f>
        <v>#NUM!</v>
      </c>
      <c r="O3" s="32" t="str">
        <f t="shared" si="0"/>
        <v> </v>
      </c>
      <c r="P3" s="32" t="str">
        <f t="shared" si="1"/>
        <v> </v>
      </c>
      <c r="Q3" s="32" t="str">
        <f aca="true" t="shared" si="3" ref="Q3:Q86">IF(ISNUMBER(O3),0.5," ")</f>
        <v> </v>
      </c>
      <c r="R3" s="32" t="str">
        <f t="shared" si="2"/>
        <v> </v>
      </c>
    </row>
    <row r="4" spans="1:18" ht="15.75">
      <c r="A4" s="48" t="s">
        <v>32</v>
      </c>
      <c r="B4" s="49" t="s">
        <v>33</v>
      </c>
      <c r="C4" s="4" t="s">
        <v>5</v>
      </c>
      <c r="D4" s="3">
        <v>4.43</v>
      </c>
      <c r="E4" s="15" t="s">
        <v>18</v>
      </c>
      <c r="F4" s="3" t="e">
        <f aca="true" t="shared" si="4" ref="F4:F9">E4-D4</f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>INDEX(distribution,INDEX(subsetindex,ROW(3:3)))</f>
        <v>#NUM!</v>
      </c>
      <c r="N4" s="32" t="e">
        <f>INDEX(different,INDEX(subsetindex,ROW(3:3)))</f>
        <v>#NUM!</v>
      </c>
      <c r="O4" s="32" t="str">
        <f t="shared" si="0"/>
        <v> </v>
      </c>
      <c r="P4" s="32" t="str">
        <f t="shared" si="1"/>
        <v> </v>
      </c>
      <c r="Q4" s="32" t="str">
        <f t="shared" si="3"/>
        <v> </v>
      </c>
      <c r="R4" s="32" t="str">
        <f t="shared" si="2"/>
        <v> </v>
      </c>
    </row>
    <row r="5" spans="1:18" ht="15.75">
      <c r="A5" s="48" t="s">
        <v>32</v>
      </c>
      <c r="B5" s="49" t="s">
        <v>34</v>
      </c>
      <c r="C5" s="4" t="s">
        <v>5</v>
      </c>
      <c r="D5" s="3">
        <v>4.06</v>
      </c>
      <c r="E5" s="15" t="s">
        <v>18</v>
      </c>
      <c r="F5" s="3" t="e">
        <f t="shared" si="4"/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>INDEX(distribution,INDEX(subsetindex,ROW(4:4)))</f>
        <v>#NUM!</v>
      </c>
      <c r="N5" s="32" t="e">
        <f>INDEX(different,INDEX(subsetindex,ROW(4:4)))</f>
        <v>#NUM!</v>
      </c>
      <c r="O5" s="32" t="str">
        <f t="shared" si="0"/>
        <v> </v>
      </c>
      <c r="P5" s="32" t="str">
        <f t="shared" si="1"/>
        <v> </v>
      </c>
      <c r="Q5" s="32" t="str">
        <f t="shared" si="3"/>
        <v> </v>
      </c>
      <c r="R5" s="32" t="str">
        <f t="shared" si="2"/>
        <v> </v>
      </c>
    </row>
    <row r="6" spans="1:18" ht="15.75">
      <c r="A6" s="48" t="s">
        <v>35</v>
      </c>
      <c r="B6" s="49" t="s">
        <v>36</v>
      </c>
      <c r="C6" s="4" t="s">
        <v>5</v>
      </c>
      <c r="D6" s="3">
        <v>4.19</v>
      </c>
      <c r="E6" s="15" t="s">
        <v>18</v>
      </c>
      <c r="F6" s="3" t="e">
        <f t="shared" si="4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>INDEX(distribution,INDEX(subsetindex,ROW(5:5)))</f>
        <v>#NUM!</v>
      </c>
      <c r="N6" s="32" t="e">
        <f>INDEX(different,INDEX(subsetindex,ROW(5:5)))</f>
        <v>#NUM!</v>
      </c>
      <c r="O6" s="32" t="str">
        <f t="shared" si="0"/>
        <v> </v>
      </c>
      <c r="P6" s="32" t="str">
        <f t="shared" si="1"/>
        <v> </v>
      </c>
      <c r="Q6" s="32" t="str">
        <f t="shared" si="3"/>
        <v> </v>
      </c>
      <c r="R6" s="32" t="str">
        <f t="shared" si="2"/>
        <v> </v>
      </c>
    </row>
    <row r="7" spans="1:18" ht="15.75">
      <c r="A7" s="48" t="s">
        <v>35</v>
      </c>
      <c r="B7" s="49" t="s">
        <v>37</v>
      </c>
      <c r="C7" s="4" t="s">
        <v>5</v>
      </c>
      <c r="D7" s="3">
        <v>4.85</v>
      </c>
      <c r="E7" s="15" t="s">
        <v>18</v>
      </c>
      <c r="F7" s="3" t="e">
        <f t="shared" si="4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>INDEX(distribution,INDEX(subsetindex,ROW(6:6)))</f>
        <v>#NUM!</v>
      </c>
      <c r="N7" s="32" t="e">
        <f>INDEX(different,INDEX(subsetindex,ROW(6:6)))</f>
        <v>#NUM!</v>
      </c>
      <c r="O7" s="32" t="str">
        <f t="shared" si="0"/>
        <v> </v>
      </c>
      <c r="P7" s="32" t="str">
        <f t="shared" si="1"/>
        <v> </v>
      </c>
      <c r="Q7" s="32" t="str">
        <f t="shared" si="3"/>
        <v> </v>
      </c>
      <c r="R7" s="32" t="str">
        <f t="shared" si="2"/>
        <v> </v>
      </c>
    </row>
    <row r="8" spans="1:18" ht="15.75">
      <c r="A8" s="48" t="s">
        <v>38</v>
      </c>
      <c r="B8" s="49" t="s">
        <v>39</v>
      </c>
      <c r="C8" s="4" t="s">
        <v>5</v>
      </c>
      <c r="D8" s="3">
        <v>4.53</v>
      </c>
      <c r="E8" s="15" t="s">
        <v>18</v>
      </c>
      <c r="F8" s="3" t="e">
        <f t="shared" si="4"/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>INDEX(distribution,INDEX(subsetindex,ROW(7:7)))</f>
        <v>#NUM!</v>
      </c>
      <c r="N8" s="32" t="e">
        <f>INDEX(different,INDEX(subsetindex,ROW(7:7)))</f>
        <v>#NUM!</v>
      </c>
      <c r="O8" s="32" t="str">
        <f t="shared" si="0"/>
        <v> </v>
      </c>
      <c r="P8" s="32" t="str">
        <f t="shared" si="1"/>
        <v> </v>
      </c>
      <c r="Q8" s="32" t="str">
        <f t="shared" si="3"/>
        <v> </v>
      </c>
      <c r="R8" s="32" t="str">
        <f t="shared" si="2"/>
        <v> </v>
      </c>
    </row>
    <row r="9" spans="1:18" ht="15.75">
      <c r="A9" s="48" t="s">
        <v>38</v>
      </c>
      <c r="B9" s="49" t="s">
        <v>40</v>
      </c>
      <c r="C9" s="4" t="s">
        <v>5</v>
      </c>
      <c r="D9" s="3">
        <v>4.92</v>
      </c>
      <c r="E9" s="15" t="s">
        <v>18</v>
      </c>
      <c r="F9" s="3" t="e">
        <f t="shared" si="4"/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>INDEX(distribution,INDEX(subsetindex,ROW(8:8)))</f>
        <v>#NUM!</v>
      </c>
      <c r="N9" s="32" t="e">
        <f>INDEX(different,INDEX(subsetindex,ROW(8:8)))</f>
        <v>#NUM!</v>
      </c>
      <c r="O9" s="32" t="str">
        <f t="shared" si="0"/>
        <v> </v>
      </c>
      <c r="P9" s="32" t="str">
        <f t="shared" si="1"/>
        <v> </v>
      </c>
      <c r="Q9" s="32" t="str">
        <f t="shared" si="3"/>
        <v> </v>
      </c>
      <c r="R9" s="32" t="str">
        <f t="shared" si="2"/>
        <v> </v>
      </c>
    </row>
    <row r="10" spans="1:18" ht="15.75">
      <c r="A10" s="48" t="s">
        <v>41</v>
      </c>
      <c r="B10" s="49" t="s">
        <v>42</v>
      </c>
      <c r="C10" s="4" t="s">
        <v>5</v>
      </c>
      <c r="D10" s="36">
        <v>4.08</v>
      </c>
      <c r="E10" s="15" t="s">
        <v>18</v>
      </c>
      <c r="F10" s="3" t="e">
        <f>E10-D11</f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>INDEX(distribution,INDEX(subsetindex,ROW(9:9)))</f>
        <v>#NUM!</v>
      </c>
      <c r="N10" s="32" t="e">
        <f>INDEX(different,INDEX(subsetindex,ROW(9:9)))</f>
        <v>#NUM!</v>
      </c>
      <c r="O10" s="32" t="str">
        <f t="shared" si="0"/>
        <v> </v>
      </c>
      <c r="P10" s="32" t="str">
        <f t="shared" si="1"/>
        <v> </v>
      </c>
      <c r="Q10" s="32" t="str">
        <f t="shared" si="3"/>
        <v> </v>
      </c>
      <c r="R10" s="32" t="str">
        <f t="shared" si="2"/>
        <v> </v>
      </c>
    </row>
    <row r="11" spans="1:18" ht="15.75">
      <c r="A11" s="48" t="s">
        <v>41</v>
      </c>
      <c r="B11" s="49" t="s">
        <v>43</v>
      </c>
      <c r="C11" s="4" t="s">
        <v>5</v>
      </c>
      <c r="D11" s="3">
        <v>4.58</v>
      </c>
      <c r="E11" s="15" t="s">
        <v>18</v>
      </c>
      <c r="F11" s="3" t="e">
        <f>E11-#REF!</f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>INDEX(distribution,INDEX(subsetindex,ROW(10:10)))</f>
        <v>#NUM!</v>
      </c>
      <c r="N11" s="32" t="e">
        <f>INDEX(different,INDEX(subsetindex,ROW(10:10)))</f>
        <v>#NUM!</v>
      </c>
      <c r="O11" s="32" t="str">
        <f t="shared" si="0"/>
        <v> </v>
      </c>
      <c r="P11" s="32" t="str">
        <f t="shared" si="1"/>
        <v> </v>
      </c>
      <c r="Q11" s="32" t="str">
        <f t="shared" si="3"/>
        <v> </v>
      </c>
      <c r="R11" s="32" t="str">
        <f t="shared" si="2"/>
        <v> </v>
      </c>
    </row>
    <row r="12" spans="1:18" ht="15.75">
      <c r="A12" s="48" t="s">
        <v>44</v>
      </c>
      <c r="B12" s="49" t="s">
        <v>46</v>
      </c>
      <c r="C12" s="4" t="s">
        <v>5</v>
      </c>
      <c r="D12" s="36">
        <v>4.9</v>
      </c>
      <c r="E12" s="15" t="s">
        <v>18</v>
      </c>
      <c r="F12" s="3" t="e">
        <f>E12-D13</f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>INDEX(distribution,INDEX(subsetindex,ROW(11:11)))</f>
        <v>#NUM!</v>
      </c>
      <c r="N12" s="32" t="e">
        <f>INDEX(different,INDEX(subsetindex,ROW(11:11)))</f>
        <v>#NUM!</v>
      </c>
      <c r="O12" s="32" t="str">
        <f t="shared" si="0"/>
        <v> </v>
      </c>
      <c r="P12" s="32" t="str">
        <f t="shared" si="1"/>
        <v> </v>
      </c>
      <c r="Q12" s="32" t="str">
        <f t="shared" si="3"/>
        <v> </v>
      </c>
      <c r="R12" s="32" t="str">
        <f t="shared" si="2"/>
        <v> </v>
      </c>
    </row>
    <row r="13" spans="1:18" ht="15.75">
      <c r="A13" s="48" t="s">
        <v>44</v>
      </c>
      <c r="B13" s="49" t="s">
        <v>45</v>
      </c>
      <c r="C13" s="4" t="s">
        <v>5</v>
      </c>
      <c r="D13" s="3">
        <v>5.08</v>
      </c>
      <c r="E13" s="15" t="s">
        <v>18</v>
      </c>
      <c r="F13" s="3" t="e">
        <f>E13-#REF!</f>
        <v>#VALUE!</v>
      </c>
      <c r="G13" s="13">
        <v>0.5</v>
      </c>
      <c r="H13" s="14">
        <v>-0.5</v>
      </c>
      <c r="L13" s="34">
        <f>SMALL(IF(ISNUMBER(different),ROW(different)-ROW(INDEX(different,1))+1),ROW($B$1:INDEX($B:$B,COUNTIF(different,1))))</f>
        <v>0</v>
      </c>
      <c r="M13" s="32" t="e">
        <f>INDEX(distribution,INDEX(subsetindex,ROW(12:12)))</f>
        <v>#NUM!</v>
      </c>
      <c r="N13" s="32" t="e">
        <f>INDEX(different,INDEX(subsetindex,ROW(12:12)))</f>
        <v>#NUM!</v>
      </c>
      <c r="O13" s="32" t="str">
        <f t="shared" si="0"/>
        <v> </v>
      </c>
      <c r="P13" s="32" t="str">
        <f t="shared" si="1"/>
        <v> </v>
      </c>
      <c r="Q13" s="32" t="str">
        <f t="shared" si="3"/>
        <v> </v>
      </c>
      <c r="R13" s="32" t="str">
        <f t="shared" si="2"/>
        <v> </v>
      </c>
    </row>
    <row r="14" spans="1:18" ht="15.75">
      <c r="A14" s="48" t="s">
        <v>47</v>
      </c>
      <c r="B14" s="48" t="s">
        <v>48</v>
      </c>
      <c r="C14" s="4" t="s">
        <v>5</v>
      </c>
      <c r="D14" s="36">
        <v>5.34</v>
      </c>
      <c r="E14" s="15" t="s">
        <v>18</v>
      </c>
      <c r="F14" s="3" t="e">
        <f>E14-D15</f>
        <v>#VALUE!</v>
      </c>
      <c r="G14" s="13">
        <v>0.5</v>
      </c>
      <c r="H14" s="14">
        <v>-0.5</v>
      </c>
      <c r="L14" s="34">
        <f>SMALL(IF(ISNUMBER(different),ROW(different)-ROW(INDEX(different,1))+1),ROW($B$1:INDEX($B:$B,COUNTIF(different,1))))</f>
        <v>0</v>
      </c>
      <c r="M14" s="32" t="e">
        <f>INDEX(distribution,INDEX(subsetindex,ROW(13:13)))</f>
        <v>#NUM!</v>
      </c>
      <c r="N14" s="32" t="e">
        <f>INDEX(different,INDEX(subsetindex,ROW(13:13)))</f>
        <v>#NUM!</v>
      </c>
      <c r="O14" s="32" t="str">
        <f t="shared" si="0"/>
        <v> </v>
      </c>
      <c r="P14" s="32" t="str">
        <f t="shared" si="1"/>
        <v> </v>
      </c>
      <c r="Q14" s="32" t="str">
        <f t="shared" si="3"/>
        <v> </v>
      </c>
      <c r="R14" s="32" t="str">
        <f t="shared" si="2"/>
        <v> </v>
      </c>
    </row>
    <row r="15" spans="1:18" ht="15.75">
      <c r="A15" s="48" t="s">
        <v>47</v>
      </c>
      <c r="B15" s="48" t="s">
        <v>49</v>
      </c>
      <c r="C15" s="4" t="s">
        <v>5</v>
      </c>
      <c r="D15" s="3">
        <v>5.46</v>
      </c>
      <c r="E15" s="15" t="s">
        <v>18</v>
      </c>
      <c r="F15" s="3" t="e">
        <f>E15-#REF!</f>
        <v>#VALUE!</v>
      </c>
      <c r="G15" s="13">
        <v>0.5</v>
      </c>
      <c r="H15" s="14">
        <v>-0.5</v>
      </c>
      <c r="L15" s="34">
        <f>SMALL(IF(ISNUMBER(different),ROW(different)-ROW(INDEX(different,1))+1),ROW($B$1:INDEX($B:$B,COUNTIF(different,1))))</f>
        <v>0</v>
      </c>
      <c r="M15" s="32" t="e">
        <f>INDEX(distribution,INDEX(subsetindex,ROW(14:14)))</f>
        <v>#NUM!</v>
      </c>
      <c r="N15" s="32" t="e">
        <f>INDEX(different,INDEX(subsetindex,ROW(14:14)))</f>
        <v>#NUM!</v>
      </c>
      <c r="O15" s="32" t="str">
        <f t="shared" si="0"/>
        <v> </v>
      </c>
      <c r="P15" s="32" t="str">
        <f t="shared" si="1"/>
        <v> </v>
      </c>
      <c r="Q15" s="32" t="str">
        <f t="shared" si="3"/>
        <v> </v>
      </c>
      <c r="R15" s="32" t="str">
        <f t="shared" si="2"/>
        <v> </v>
      </c>
    </row>
    <row r="16" spans="1:18" ht="15.75">
      <c r="A16" s="41" t="s">
        <v>50</v>
      </c>
      <c r="B16" s="48" t="s">
        <v>51</v>
      </c>
      <c r="C16" s="4" t="s">
        <v>5</v>
      </c>
      <c r="D16" s="36">
        <v>5.34</v>
      </c>
      <c r="E16" s="15" t="s">
        <v>18</v>
      </c>
      <c r="F16" s="3" t="e">
        <f>E16-D17</f>
        <v>#VALUE!</v>
      </c>
      <c r="G16" s="13">
        <v>0.5</v>
      </c>
      <c r="H16" s="14">
        <v>-0.5</v>
      </c>
      <c r="L16" s="34">
        <f>SMALL(IF(ISNUMBER(different),ROW(different)-ROW(INDEX(different,1))+1),ROW($B$1:INDEX($B:$B,COUNTIF(different,1))))</f>
        <v>0</v>
      </c>
      <c r="M16" s="32" t="e">
        <f>INDEX(distribution,INDEX(subsetindex,ROW(11:11)))</f>
        <v>#NUM!</v>
      </c>
      <c r="N16" s="32" t="e">
        <f>INDEX(different,INDEX(subsetindex,ROW(11:11)))</f>
        <v>#NUM!</v>
      </c>
      <c r="O16" s="32" t="str">
        <f>IF(ISNUMBER(N16),N16," ")</f>
        <v> </v>
      </c>
      <c r="P16" s="32" t="str">
        <f>IF(ISNUMBER(N16),M16," ")</f>
        <v> </v>
      </c>
      <c r="Q16" s="32" t="str">
        <f>IF(ISNUMBER(O16),0.5," ")</f>
        <v> </v>
      </c>
      <c r="R16" s="32" t="str">
        <f>IF(ISNUMBER(O16),-0.5," ")</f>
        <v> </v>
      </c>
    </row>
    <row r="17" spans="1:18" ht="15.75">
      <c r="A17" s="43"/>
      <c r="B17" s="48" t="s">
        <v>52</v>
      </c>
      <c r="C17" s="4" t="s">
        <v>5</v>
      </c>
      <c r="D17" s="3">
        <v>5.08</v>
      </c>
      <c r="E17" s="15" t="s">
        <v>18</v>
      </c>
      <c r="F17" s="3" t="e">
        <f>E17-#REF!</f>
        <v>#VALUE!</v>
      </c>
      <c r="G17" s="13">
        <v>0.5</v>
      </c>
      <c r="H17" s="14">
        <v>-0.5</v>
      </c>
      <c r="L17" s="34">
        <f>SMALL(IF(ISNUMBER(different),ROW(different)-ROW(INDEX(different,1))+1),ROW($B$1:INDEX($B:$B,COUNTIF(different,1))))</f>
        <v>0</v>
      </c>
      <c r="M17" s="32" t="e">
        <f>INDEX(distribution,INDEX(subsetindex,ROW(10:10)))</f>
        <v>#NUM!</v>
      </c>
      <c r="N17" s="32" t="e">
        <f>INDEX(different,INDEX(subsetindex,ROW(10:10)))</f>
        <v>#NUM!</v>
      </c>
      <c r="O17" s="32" t="str">
        <f>IF(ISNUMBER(N17),N17," ")</f>
        <v> </v>
      </c>
      <c r="P17" s="32" t="str">
        <f>IF(ISNUMBER(N17),M17," ")</f>
        <v> </v>
      </c>
      <c r="Q17" s="32" t="str">
        <f>IF(ISNUMBER(O17),0.5," ")</f>
        <v> </v>
      </c>
      <c r="R17" s="32" t="str">
        <f>IF(ISNUMBER(O17),-0.5," ")</f>
        <v> </v>
      </c>
    </row>
    <row r="18" spans="1:18" ht="15.75">
      <c r="A18" s="41" t="s">
        <v>53</v>
      </c>
      <c r="B18" s="48" t="s">
        <v>55</v>
      </c>
      <c r="C18" s="4" t="s">
        <v>5</v>
      </c>
      <c r="D18" s="36">
        <v>5.79</v>
      </c>
      <c r="E18" s="15" t="s">
        <v>18</v>
      </c>
      <c r="F18" s="3" t="e">
        <f>E18-D19</f>
        <v>#VALUE!</v>
      </c>
      <c r="G18" s="13">
        <v>0.5</v>
      </c>
      <c r="H18" s="14">
        <v>-0.5</v>
      </c>
      <c r="L18" s="34">
        <f>SMALL(IF(ISNUMBER(different),ROW(different)-ROW(INDEX(different,1))+1),ROW($B$1:INDEX($B:$B,COUNTIF(different,1))))</f>
        <v>0</v>
      </c>
      <c r="M18" s="32" t="e">
        <f>INDEX(distribution,INDEX(subsetindex,ROW(13:13)))</f>
        <v>#NUM!</v>
      </c>
      <c r="N18" s="32" t="e">
        <f>INDEX(different,INDEX(subsetindex,ROW(13:13)))</f>
        <v>#NUM!</v>
      </c>
      <c r="O18" s="32" t="str">
        <f>IF(ISNUMBER(N18),N18," ")</f>
        <v> </v>
      </c>
      <c r="P18" s="32" t="str">
        <f>IF(ISNUMBER(N18),M18," ")</f>
        <v> </v>
      </c>
      <c r="Q18" s="32" t="str">
        <f>IF(ISNUMBER(O18),0.5," ")</f>
        <v> </v>
      </c>
      <c r="R18" s="32" t="str">
        <f>IF(ISNUMBER(O18),-0.5," ")</f>
        <v> </v>
      </c>
    </row>
    <row r="19" spans="1:18" ht="15.75">
      <c r="A19" s="43"/>
      <c r="B19" s="48" t="s">
        <v>54</v>
      </c>
      <c r="C19" s="4" t="s">
        <v>5</v>
      </c>
      <c r="D19" s="3">
        <v>5.2</v>
      </c>
      <c r="E19" s="15" t="s">
        <v>18</v>
      </c>
      <c r="F19" s="3" t="e">
        <f>E19-#REF!</f>
        <v>#VALUE!</v>
      </c>
      <c r="G19" s="13">
        <v>0.5</v>
      </c>
      <c r="H19" s="14">
        <v>-0.5</v>
      </c>
      <c r="L19" s="34">
        <f>SMALL(IF(ISNUMBER(different),ROW(different)-ROW(INDEX(different,1))+1),ROW($B$1:INDEX($B:$B,COUNTIF(different,1))))</f>
        <v>0</v>
      </c>
      <c r="M19" s="32" t="e">
        <f>INDEX(distribution,INDEX(subsetindex,ROW(12:12)))</f>
        <v>#NUM!</v>
      </c>
      <c r="N19" s="32" t="e">
        <f>INDEX(different,INDEX(subsetindex,ROW(12:12)))</f>
        <v>#NUM!</v>
      </c>
      <c r="O19" s="32" t="str">
        <f>IF(ISNUMBER(N19),N19," ")</f>
        <v> </v>
      </c>
      <c r="P19" s="32" t="str">
        <f>IF(ISNUMBER(N19),M19," ")</f>
        <v> </v>
      </c>
      <c r="Q19" s="32" t="str">
        <f>IF(ISNUMBER(O19),0.5," ")</f>
        <v> </v>
      </c>
      <c r="R19" s="32" t="str">
        <f>IF(ISNUMBER(O19),-0.5," ")</f>
        <v> </v>
      </c>
    </row>
    <row r="20" spans="1:18" ht="12.75">
      <c r="A20" s="50"/>
      <c r="B20" s="51"/>
      <c r="C20" s="6"/>
      <c r="D20" s="29"/>
      <c r="E20" s="24"/>
      <c r="F20" s="29"/>
      <c r="G20" s="26"/>
      <c r="H20" s="27"/>
      <c r="L20" s="34">
        <f>SMALL(IF(ISNUMBER(different),ROW(different)-ROW(INDEX(different,1))+1),ROW($B$1:INDEX($B:$B,COUNTIF(different,1))))</f>
        <v>0</v>
      </c>
      <c r="M20" s="32" t="e">
        <f>INDEX(distribution,INDEX(subsetindex,ROW(15:15)))</f>
        <v>#NUM!</v>
      </c>
      <c r="N20" s="32" t="e">
        <f>INDEX(different,INDEX(subsetindex,ROW(15:15)))</f>
        <v>#NUM!</v>
      </c>
      <c r="O20" s="32" t="str">
        <f t="shared" si="0"/>
        <v> </v>
      </c>
      <c r="P20" s="32" t="str">
        <f t="shared" si="1"/>
        <v> </v>
      </c>
      <c r="Q20" s="32" t="str">
        <f t="shared" si="3"/>
        <v> </v>
      </c>
      <c r="R20" s="32" t="str">
        <f t="shared" si="2"/>
        <v> </v>
      </c>
    </row>
    <row r="21" spans="12:18" ht="12.75">
      <c r="L21" s="34">
        <f>SMALL(IF(ISNUMBER(different),ROW(different)-ROW(INDEX(different,1))+1),ROW($B$1:INDEX($B:$B,COUNTIF(different,1))))</f>
        <v>0</v>
      </c>
      <c r="M21" s="32" t="e">
        <f>INDEX(distribution,INDEX(subsetindex,ROW(14:14)))</f>
        <v>#NUM!</v>
      </c>
      <c r="N21" s="32" t="e">
        <f>INDEX(different,INDEX(subsetindex,ROW(14:14)))</f>
        <v>#NUM!</v>
      </c>
      <c r="O21" s="32" t="str">
        <f>IF(ISNUMBER(N21),N21," ")</f>
        <v> </v>
      </c>
      <c r="P21" s="32" t="str">
        <f>IF(ISNUMBER(N21),M21," ")</f>
        <v> </v>
      </c>
      <c r="Q21" s="32" t="str">
        <f>IF(ISNUMBER(O21),0.5," ")</f>
        <v> </v>
      </c>
      <c r="R21" s="32" t="str">
        <f>IF(ISNUMBER(O21),-0.5," ")</f>
        <v> </v>
      </c>
    </row>
    <row r="22" spans="12:18" ht="12.75">
      <c r="L22" s="34">
        <f>SMALL(IF(ISNUMBER(different),ROW(different)-ROW(INDEX(different,1))+1),ROW($B$1:INDEX($B:$B,COUNTIF(different,1))))</f>
        <v>0</v>
      </c>
      <c r="M22" s="32" t="e">
        <f>INDEX(distribution,INDEX(subsetindex,ROW(13:13)))</f>
        <v>#NUM!</v>
      </c>
      <c r="N22" s="32" t="e">
        <f>INDEX(different,INDEX(subsetindex,ROW(13:13)))</f>
        <v>#NUM!</v>
      </c>
      <c r="O22" s="32" t="str">
        <f>IF(ISNUMBER(N22),N22," ")</f>
        <v> </v>
      </c>
      <c r="P22" s="32" t="str">
        <f>IF(ISNUMBER(N22),M22," ")</f>
        <v> </v>
      </c>
      <c r="Q22" s="32" t="str">
        <f>IF(ISNUMBER(O22),0.5," ")</f>
        <v> </v>
      </c>
      <c r="R22" s="32" t="str">
        <f>IF(ISNUMBER(O22),-0.5," ")</f>
        <v> </v>
      </c>
    </row>
    <row r="23" spans="12:18" ht="12.75">
      <c r="L23" s="34">
        <f>SMALL(IF(ISNUMBER(different),ROW(different)-ROW(INDEX(different,1))+1),ROW($B$1:INDEX($B:$B,COUNTIF(different,1))))</f>
        <v>0</v>
      </c>
      <c r="M23" s="32" t="e">
        <f>INDEX(distribution,INDEX(subsetindex,ROW(20:20)))</f>
        <v>#NUM!</v>
      </c>
      <c r="N23" s="32" t="e">
        <f>INDEX(different,INDEX(subsetindex,ROW(20:20)))</f>
        <v>#NUM!</v>
      </c>
      <c r="O23" s="32" t="str">
        <f t="shared" si="0"/>
        <v> </v>
      </c>
      <c r="P23" s="32" t="str">
        <f t="shared" si="1"/>
        <v> </v>
      </c>
      <c r="Q23" s="32" t="str">
        <f t="shared" si="3"/>
        <v> </v>
      </c>
      <c r="R23" s="32" t="str">
        <f t="shared" si="2"/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INDEX(distribution,INDEX(subsetindex,ROW(15:15)))</f>
        <v>#NUM!</v>
      </c>
      <c r="N24" s="32" t="e">
        <f>INDEX(different,INDEX(subsetindex,ROW(15:15)))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INDEX(distribution,INDEX(subsetindex,ROW(12:12)))</f>
        <v>#NUM!</v>
      </c>
      <c r="N25" s="32" t="e">
        <f>INDEX(different,INDEX(subsetindex,ROW(12:12)))</f>
        <v>#NUM!</v>
      </c>
      <c r="O25" s="32" t="str">
        <f>IF(ISNUMBER(N25),N25," ")</f>
        <v> </v>
      </c>
      <c r="P25" s="32" t="str">
        <f>IF(ISNUMBER(N25),M25," ")</f>
        <v> </v>
      </c>
      <c r="Q25" s="32" t="str">
        <f>IF(ISNUMBER(O25),0.5," ")</f>
        <v> </v>
      </c>
      <c r="R25" s="32" t="str">
        <f>IF(ISNUMBER(O25),-0.5," ")</f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INDEX(distribution,INDEX(subsetindex,ROW(23:23)))</f>
        <v>#NUM!</v>
      </c>
      <c r="N26" s="32" t="e">
        <f>INDEX(different,INDEX(subsetindex,ROW(23:23)))</f>
        <v>#NUM!</v>
      </c>
      <c r="O26" s="32" t="str">
        <f t="shared" si="0"/>
        <v> </v>
      </c>
      <c r="P26" s="32" t="str">
        <f t="shared" si="1"/>
        <v> </v>
      </c>
      <c r="Q26" s="32" t="str">
        <f t="shared" si="3"/>
        <v> </v>
      </c>
      <c r="R26" s="32" t="str">
        <f t="shared" si="2"/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INDEX(distribution,INDEX(subsetindex,ROW(14:14)))</f>
        <v>#NUM!</v>
      </c>
      <c r="N27" s="32" t="e">
        <f>INDEX(different,INDEX(subsetindex,ROW(14:14)))</f>
        <v>#NUM!</v>
      </c>
      <c r="O27" s="32" t="str">
        <f t="shared" si="0"/>
        <v> </v>
      </c>
      <c r="P27" s="32" t="str">
        <f t="shared" si="1"/>
        <v> </v>
      </c>
      <c r="Q27" s="32" t="str">
        <f t="shared" si="3"/>
        <v> </v>
      </c>
      <c r="R27" s="32" t="str">
        <f t="shared" si="2"/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INDEX(distribution,INDEX(subsetindex,ROW(13:13)))</f>
        <v>#NUM!</v>
      </c>
      <c r="N28" s="32" t="e">
        <f>INDEX(different,INDEX(subsetindex,ROW(13:13)))</f>
        <v>#NUM!</v>
      </c>
      <c r="O28" s="32" t="str">
        <f>IF(ISNUMBER(N28),N28," ")</f>
        <v> </v>
      </c>
      <c r="P28" s="32" t="str">
        <f>IF(ISNUMBER(N28),M28," ")</f>
        <v> </v>
      </c>
      <c r="Q28" s="32" t="str">
        <f>IF(ISNUMBER(O28),0.5," ")</f>
        <v> </v>
      </c>
      <c r="R28" s="32" t="str">
        <f>IF(ISNUMBER(O28),-0.5," ")</f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INDEX(distribution,INDEX(subsetindex,ROW(20:20)))</f>
        <v>#NUM!</v>
      </c>
      <c r="N29" s="32" t="e">
        <f>INDEX(different,INDEX(subsetindex,ROW(20:20)))</f>
        <v>#NUM!</v>
      </c>
      <c r="O29" s="32" t="str">
        <f>IF(ISNUMBER(N29),N29," ")</f>
        <v> </v>
      </c>
      <c r="P29" s="32" t="str">
        <f>IF(ISNUMBER(N29),M29," ")</f>
        <v> </v>
      </c>
      <c r="Q29" s="32" t="str">
        <f>IF(ISNUMBER(O29),0.5," ")</f>
        <v> </v>
      </c>
      <c r="R29" s="32" t="str">
        <f>IF(ISNUMBER(O29),-0.5," ")</f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INDEX(distribution,INDEX(subsetindex,ROW(15:15)))</f>
        <v>#NUM!</v>
      </c>
      <c r="N30" s="32" t="e">
        <f>INDEX(different,INDEX(subsetindex,ROW(15:15)))</f>
        <v>#NUM!</v>
      </c>
      <c r="O30" s="32" t="str">
        <f>IF(ISNUMBER(N30),N30," ")</f>
        <v> </v>
      </c>
      <c r="P30" s="32" t="str">
        <f>IF(ISNUMBER(N30),M30," ")</f>
        <v> </v>
      </c>
      <c r="Q30" s="32" t="str">
        <f>IF(ISNUMBER(O30),0.5," ")</f>
        <v> </v>
      </c>
      <c r="R30" s="32" t="str">
        <f>IF(ISNUMBER(O30),-0.5," ")</f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>INDEX(distribution,INDEX(subsetindex,ROW(#REF!)))</f>
        <v>#REF!</v>
      </c>
      <c r="N31" s="32" t="e">
        <f>INDEX(different,INDEX(subsetindex,ROW(#REF!)))</f>
        <v>#REF!</v>
      </c>
      <c r="O31" s="32" t="str">
        <f>IF(ISNUMBER(N31),N31," ")</f>
        <v> </v>
      </c>
      <c r="P31" s="32" t="str">
        <f>IF(ISNUMBER(N31),M31," ")</f>
        <v> </v>
      </c>
      <c r="Q31" s="32" t="str">
        <f>IF(ISNUMBER(O31),0.5," ")</f>
        <v> </v>
      </c>
      <c r="R31" s="32" t="str">
        <f>IF(ISNUMBER(O31),-0.5," ")</f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>INDEX(distribution,INDEX(subsetindex,ROW(#REF!)))</f>
        <v>#REF!</v>
      </c>
      <c r="N32" s="32" t="e">
        <f>INDEX(different,INDEX(subsetindex,ROW(#REF!)))</f>
        <v>#REF!</v>
      </c>
      <c r="O32" s="32" t="str">
        <f t="shared" si="0"/>
        <v> </v>
      </c>
      <c r="P32" s="32" t="str">
        <f t="shared" si="1"/>
        <v> </v>
      </c>
      <c r="Q32" s="32" t="str">
        <f t="shared" si="3"/>
        <v> </v>
      </c>
      <c r="R32" s="32" t="str">
        <f t="shared" si="2"/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>INDEX(distribution,INDEX(subsetindex,ROW(32:32)))</f>
        <v>#NUM!</v>
      </c>
      <c r="N33" s="32" t="e">
        <f>INDEX(different,INDEX(subsetindex,ROW(32:32)))</f>
        <v>#NUM!</v>
      </c>
      <c r="O33" s="32" t="str">
        <f t="shared" si="0"/>
        <v> </v>
      </c>
      <c r="P33" s="32" t="str">
        <f t="shared" si="1"/>
        <v> </v>
      </c>
      <c r="Q33" s="32" t="str">
        <f t="shared" si="3"/>
        <v> </v>
      </c>
      <c r="R33" s="32" t="str">
        <f t="shared" si="2"/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>INDEX(distribution,INDEX(subsetindex,ROW(#REF!)))</f>
        <v>#REF!</v>
      </c>
      <c r="N34" s="32" t="e">
        <f>INDEX(different,INDEX(subsetindex,ROW(#REF!)))</f>
        <v>#REF!</v>
      </c>
      <c r="O34" s="32" t="str">
        <f>IF(ISNUMBER(N34),N34," ")</f>
        <v> </v>
      </c>
      <c r="P34" s="32" t="str">
        <f>IF(ISNUMBER(N34),M34," ")</f>
        <v> </v>
      </c>
      <c r="Q34" s="32" t="str">
        <f>IF(ISNUMBER(O34),0.5," ")</f>
        <v> </v>
      </c>
      <c r="R34" s="32" t="str">
        <f>IF(ISNUMBER(O34),-0.5," ")</f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>INDEX(distribution,INDEX(subsetindex,ROW(15:15)))</f>
        <v>#NUM!</v>
      </c>
      <c r="N35" s="32" t="e">
        <f>INDEX(different,INDEX(subsetindex,ROW(15:15)))</f>
        <v>#NUM!</v>
      </c>
      <c r="O35" s="32" t="str">
        <f>IF(ISNUMBER(N35),N35," ")</f>
        <v> </v>
      </c>
      <c r="P35" s="32" t="str">
        <f>IF(ISNUMBER(N35),M35," ")</f>
        <v> </v>
      </c>
      <c r="Q35" s="32" t="str">
        <f>IF(ISNUMBER(O35),0.5," ")</f>
        <v> </v>
      </c>
      <c r="R35" s="32" t="str">
        <f>IF(ISNUMBER(O35),-0.5," ")</f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>INDEX(distribution,INDEX(subsetindex,ROW(#REF!)))</f>
        <v>#REF!</v>
      </c>
      <c r="N36" s="32" t="e">
        <f>INDEX(different,INDEX(subsetindex,ROW(#REF!)))</f>
        <v>#REF!</v>
      </c>
      <c r="O36" s="32" t="str">
        <f>IF(ISNUMBER(N36),N36," ")</f>
        <v> </v>
      </c>
      <c r="P36" s="32" t="str">
        <f>IF(ISNUMBER(N36),M36," ")</f>
        <v> </v>
      </c>
      <c r="Q36" s="32" t="str">
        <f>IF(ISNUMBER(O36),0.5," ")</f>
        <v> </v>
      </c>
      <c r="R36" s="32" t="str">
        <f>IF(ISNUMBER(O36),-0.5," ")</f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>INDEX(distribution,INDEX(subsetindex,ROW(15:15)))</f>
        <v>#NUM!</v>
      </c>
      <c r="N37" s="32" t="e">
        <f>INDEX(different,INDEX(subsetindex,ROW(15:15)))</f>
        <v>#NUM!</v>
      </c>
      <c r="O37" s="32" t="str">
        <f>IF(ISNUMBER(N37),N37," ")</f>
        <v> </v>
      </c>
      <c r="P37" s="32" t="str">
        <f>IF(ISNUMBER(N37),M37," ")</f>
        <v> </v>
      </c>
      <c r="Q37" s="32" t="str">
        <f>IF(ISNUMBER(O37),0.5," ")</f>
        <v> </v>
      </c>
      <c r="R37" s="32" t="str">
        <f>IF(ISNUMBER(O37),-0.5," ")</f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>INDEX(distribution,INDEX(subsetindex,ROW(33:33)))</f>
        <v>#NUM!</v>
      </c>
      <c r="N38" s="32" t="e">
        <f>INDEX(different,INDEX(subsetindex,ROW(33:33)))</f>
        <v>#NUM!</v>
      </c>
      <c r="O38" s="32" t="str">
        <f t="shared" si="0"/>
        <v> </v>
      </c>
      <c r="P38" s="32" t="str">
        <f t="shared" si="1"/>
        <v> </v>
      </c>
      <c r="Q38" s="32" t="str">
        <f t="shared" si="3"/>
        <v> </v>
      </c>
      <c r="R38" s="32" t="str">
        <f t="shared" si="2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>INDEX(distribution,INDEX(subsetindex,ROW(23:23)))</f>
        <v>#NUM!</v>
      </c>
      <c r="N39" s="32" t="e">
        <f>INDEX(different,INDEX(subsetindex,ROW(23:23)))</f>
        <v>#NUM!</v>
      </c>
      <c r="O39" s="32" t="str">
        <f>IF(ISNUMBER(N39),N39," ")</f>
        <v> </v>
      </c>
      <c r="P39" s="32" t="str">
        <f>IF(ISNUMBER(N39),M39," ")</f>
        <v> </v>
      </c>
      <c r="Q39" s="32" t="str">
        <f>IF(ISNUMBER(O39),0.5," ")</f>
        <v> </v>
      </c>
      <c r="R39" s="32" t="str">
        <f>IF(ISNUMBER(O39),-0.5," ")</f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>INDEX(distribution,INDEX(subsetindex,ROW(39:39)))</f>
        <v>#NUM!</v>
      </c>
      <c r="N40" s="32" t="e">
        <f>INDEX(different,INDEX(subsetindex,ROW(39:39)))</f>
        <v>#NUM!</v>
      </c>
      <c r="O40" s="32" t="str">
        <f>IF(ISNUMBER(N40),N40," ")</f>
        <v> </v>
      </c>
      <c r="P40" s="32" t="str">
        <f>IF(ISNUMBER(N40),M40," ")</f>
        <v> </v>
      </c>
      <c r="Q40" s="32" t="str">
        <f>IF(ISNUMBER(O40),0.5," ")</f>
        <v> </v>
      </c>
      <c r="R40" s="32" t="str">
        <f>IF(ISNUMBER(O40),-0.5," ")</f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>INDEX(distribution,INDEX(subsetindex,ROW(#REF!)))</f>
        <v>#REF!</v>
      </c>
      <c r="N41" s="32" t="e">
        <f>INDEX(different,INDEX(subsetindex,ROW(#REF!)))</f>
        <v>#REF!</v>
      </c>
      <c r="O41" s="32" t="str">
        <f>IF(ISNUMBER(N41),N41," ")</f>
        <v> </v>
      </c>
      <c r="P41" s="32" t="str">
        <f>IF(ISNUMBER(N41),M41," ")</f>
        <v> </v>
      </c>
      <c r="Q41" s="32" t="str">
        <f>IF(ISNUMBER(O41),0.5," ")</f>
        <v> </v>
      </c>
      <c r="R41" s="32" t="str">
        <f>IF(ISNUMBER(O41),-0.5," ")</f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>INDEX(distribution,INDEX(subsetindex,ROW(41:41)))</f>
        <v>#NUM!</v>
      </c>
      <c r="N42" s="32" t="e">
        <f>INDEX(different,INDEX(subsetindex,ROW(41:41)))</f>
        <v>#NUM!</v>
      </c>
      <c r="O42" s="32" t="str">
        <f>IF(ISNUMBER(N42),N42," ")</f>
        <v> </v>
      </c>
      <c r="P42" s="32" t="str">
        <f>IF(ISNUMBER(N42),M42," ")</f>
        <v> </v>
      </c>
      <c r="Q42" s="32" t="str">
        <f>IF(ISNUMBER(O42),0.5," ")</f>
        <v> </v>
      </c>
      <c r="R42" s="32" t="str">
        <f>IF(ISNUMBER(O42),-0.5," ")</f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>INDEX(distribution,INDEX(subsetindex,ROW(42:42)))</f>
        <v>#NUM!</v>
      </c>
      <c r="N43" s="32" t="e">
        <f>INDEX(different,INDEX(subsetindex,ROW(42:42)))</f>
        <v>#NUM!</v>
      </c>
      <c r="O43" s="32" t="str">
        <f>IF(ISNUMBER(N43),N43," ")</f>
        <v> </v>
      </c>
      <c r="P43" s="32" t="str">
        <f>IF(ISNUMBER(N43),M43," ")</f>
        <v> </v>
      </c>
      <c r="Q43" s="32" t="str">
        <f>IF(ISNUMBER(O43),0.5," ")</f>
        <v> </v>
      </c>
      <c r="R43" s="32" t="str">
        <f>IF(ISNUMBER(O43),-0.5," ")</f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>INDEX(distribution,INDEX(subsetindex,ROW(38:38)))</f>
        <v>#NUM!</v>
      </c>
      <c r="N44" s="32" t="e">
        <f>INDEX(different,INDEX(subsetindex,ROW(38:38)))</f>
        <v>#NUM!</v>
      </c>
      <c r="O44" s="32" t="str">
        <f t="shared" si="0"/>
        <v> </v>
      </c>
      <c r="P44" s="32" t="str">
        <f t="shared" si="1"/>
        <v> </v>
      </c>
      <c r="Q44" s="32" t="str">
        <f t="shared" si="3"/>
        <v> </v>
      </c>
      <c r="R44" s="32" t="str">
        <f t="shared" si="2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>INDEX(distribution,INDEX(subsetindex,ROW(44:44)))</f>
        <v>#NUM!</v>
      </c>
      <c r="N45" s="32" t="e">
        <f>INDEX(different,INDEX(subsetindex,ROW(44:44)))</f>
        <v>#NUM!</v>
      </c>
      <c r="O45" s="32" t="str">
        <f t="shared" si="0"/>
        <v> </v>
      </c>
      <c r="P45" s="32" t="str">
        <f t="shared" si="1"/>
        <v> </v>
      </c>
      <c r="Q45" s="32" t="str">
        <f t="shared" si="3"/>
        <v> </v>
      </c>
      <c r="R45" s="32" t="str">
        <f t="shared" si="2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>INDEX(distribution,INDEX(subsetindex,ROW(#REF!)))</f>
        <v>#REF!</v>
      </c>
      <c r="N46" s="32" t="e">
        <f>INDEX(different,INDEX(subsetindex,ROW(#REF!)))</f>
        <v>#REF!</v>
      </c>
      <c r="O46" s="32" t="str">
        <f t="shared" si="0"/>
        <v> </v>
      </c>
      <c r="P46" s="32" t="str">
        <f t="shared" si="1"/>
        <v> </v>
      </c>
      <c r="Q46" s="32" t="str">
        <f t="shared" si="3"/>
        <v> </v>
      </c>
      <c r="R46" s="32" t="str">
        <f t="shared" si="2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>INDEX(distribution,INDEX(subsetindex,ROW(46:46)))</f>
        <v>#NUM!</v>
      </c>
      <c r="N47" s="32" t="e">
        <f>INDEX(different,INDEX(subsetindex,ROW(46:46)))</f>
        <v>#NUM!</v>
      </c>
      <c r="O47" s="32" t="str">
        <f t="shared" si="0"/>
        <v> </v>
      </c>
      <c r="P47" s="32" t="str">
        <f t="shared" si="1"/>
        <v> </v>
      </c>
      <c r="Q47" s="32" t="str">
        <f t="shared" si="3"/>
        <v> </v>
      </c>
      <c r="R47" s="32" t="str">
        <f t="shared" si="2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>INDEX(distribution,INDEX(subsetindex,ROW(47:47)))</f>
        <v>#NUM!</v>
      </c>
      <c r="N48" s="32" t="e">
        <f>INDEX(different,INDEX(subsetindex,ROW(47:47)))</f>
        <v>#NUM!</v>
      </c>
      <c r="O48" s="32" t="str">
        <f t="shared" si="0"/>
        <v> </v>
      </c>
      <c r="P48" s="32" t="str">
        <f t="shared" si="1"/>
        <v> </v>
      </c>
      <c r="Q48" s="32" t="str">
        <f t="shared" si="3"/>
        <v> </v>
      </c>
      <c r="R48" s="32" t="str">
        <f t="shared" si="2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>INDEX(distribution,INDEX(subsetindex,ROW(48:48)))</f>
        <v>#NUM!</v>
      </c>
      <c r="N49" s="32" t="e">
        <f>INDEX(different,INDEX(subsetindex,ROW(48:48)))</f>
        <v>#NUM!</v>
      </c>
      <c r="O49" s="32" t="str">
        <f t="shared" si="0"/>
        <v> </v>
      </c>
      <c r="P49" s="32" t="str">
        <f t="shared" si="1"/>
        <v> </v>
      </c>
      <c r="Q49" s="32" t="str">
        <f t="shared" si="3"/>
        <v> </v>
      </c>
      <c r="R49" s="32" t="str">
        <f t="shared" si="2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>INDEX(distribution,INDEX(subsetindex,ROW(49:49)))</f>
        <v>#NUM!</v>
      </c>
      <c r="N50" s="32" t="e">
        <f>INDEX(different,INDEX(subsetindex,ROW(49:49)))</f>
        <v>#NUM!</v>
      </c>
      <c r="O50" s="32" t="str">
        <f t="shared" si="0"/>
        <v> </v>
      </c>
      <c r="P50" s="32" t="str">
        <f t="shared" si="1"/>
        <v> </v>
      </c>
      <c r="Q50" s="32" t="str">
        <f t="shared" si="3"/>
        <v> </v>
      </c>
      <c r="R50" s="32" t="str">
        <f t="shared" si="2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>INDEX(distribution,INDEX(subsetindex,ROW(50:50)))</f>
        <v>#NUM!</v>
      </c>
      <c r="N51" s="32" t="e">
        <f>INDEX(different,INDEX(subsetindex,ROW(50:50)))</f>
        <v>#NUM!</v>
      </c>
      <c r="O51" s="32" t="str">
        <f t="shared" si="0"/>
        <v> </v>
      </c>
      <c r="P51" s="32" t="str">
        <f t="shared" si="1"/>
        <v> </v>
      </c>
      <c r="Q51" s="32" t="str">
        <f t="shared" si="3"/>
        <v> </v>
      </c>
      <c r="R51" s="32" t="str">
        <f t="shared" si="2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>INDEX(distribution,INDEX(subsetindex,ROW(51:51)))</f>
        <v>#NUM!</v>
      </c>
      <c r="N52" s="32" t="e">
        <f>INDEX(different,INDEX(subsetindex,ROW(51:51)))</f>
        <v>#NUM!</v>
      </c>
      <c r="O52" s="32" t="str">
        <f t="shared" si="0"/>
        <v> </v>
      </c>
      <c r="P52" s="32" t="str">
        <f t="shared" si="1"/>
        <v> </v>
      </c>
      <c r="Q52" s="32" t="str">
        <f t="shared" si="3"/>
        <v> </v>
      </c>
      <c r="R52" s="32" t="str">
        <f t="shared" si="2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>INDEX(distribution,INDEX(subsetindex,ROW(52:52)))</f>
        <v>#NUM!</v>
      </c>
      <c r="N53" s="32" t="e">
        <f>INDEX(different,INDEX(subsetindex,ROW(52:52)))</f>
        <v>#NUM!</v>
      </c>
      <c r="O53" s="32" t="str">
        <f t="shared" si="0"/>
        <v> </v>
      </c>
      <c r="P53" s="32" t="str">
        <f t="shared" si="1"/>
        <v> </v>
      </c>
      <c r="Q53" s="32" t="str">
        <f t="shared" si="3"/>
        <v> </v>
      </c>
      <c r="R53" s="32" t="str">
        <f t="shared" si="2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>INDEX(distribution,INDEX(subsetindex,ROW(53:53)))</f>
        <v>#NUM!</v>
      </c>
      <c r="N54" s="32" t="e">
        <f>INDEX(different,INDEX(subsetindex,ROW(53:53)))</f>
        <v>#NUM!</v>
      </c>
      <c r="O54" s="32" t="str">
        <f t="shared" si="0"/>
        <v> </v>
      </c>
      <c r="P54" s="32" t="str">
        <f t="shared" si="1"/>
        <v> </v>
      </c>
      <c r="Q54" s="32" t="str">
        <f t="shared" si="3"/>
        <v> </v>
      </c>
      <c r="R54" s="32" t="str">
        <f t="shared" si="2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>INDEX(distribution,INDEX(subsetindex,ROW(54:54)))</f>
        <v>#NUM!</v>
      </c>
      <c r="N55" s="32" t="e">
        <f>INDEX(different,INDEX(subsetindex,ROW(54:54)))</f>
        <v>#NUM!</v>
      </c>
      <c r="O55" s="32" t="str">
        <f t="shared" si="0"/>
        <v> </v>
      </c>
      <c r="P55" s="32" t="str">
        <f t="shared" si="1"/>
        <v> </v>
      </c>
      <c r="Q55" s="32" t="str">
        <f t="shared" si="3"/>
        <v> </v>
      </c>
      <c r="R55" s="32" t="str">
        <f t="shared" si="2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>INDEX(distribution,INDEX(subsetindex,ROW(55:55)))</f>
        <v>#NUM!</v>
      </c>
      <c r="N56" s="32" t="e">
        <f>INDEX(different,INDEX(subsetindex,ROW(55:55)))</f>
        <v>#NUM!</v>
      </c>
      <c r="O56" s="32" t="str">
        <f t="shared" si="0"/>
        <v> </v>
      </c>
      <c r="P56" s="32" t="str">
        <f t="shared" si="1"/>
        <v> </v>
      </c>
      <c r="Q56" s="32" t="str">
        <f t="shared" si="3"/>
        <v> </v>
      </c>
      <c r="R56" s="32" t="str">
        <f t="shared" si="2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>INDEX(distribution,INDEX(subsetindex,ROW(56:56)))</f>
        <v>#NUM!</v>
      </c>
      <c r="N57" s="32" t="e">
        <f>INDEX(different,INDEX(subsetindex,ROW(56:56)))</f>
        <v>#NUM!</v>
      </c>
      <c r="O57" s="32" t="str">
        <f t="shared" si="0"/>
        <v> </v>
      </c>
      <c r="P57" s="32" t="str">
        <f t="shared" si="1"/>
        <v> </v>
      </c>
      <c r="Q57" s="32" t="str">
        <f t="shared" si="3"/>
        <v> </v>
      </c>
      <c r="R57" s="32" t="str">
        <f t="shared" si="2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>INDEX(distribution,INDEX(subsetindex,ROW(57:57)))</f>
        <v>#NUM!</v>
      </c>
      <c r="N58" s="32" t="e">
        <f>INDEX(different,INDEX(subsetindex,ROW(57:57)))</f>
        <v>#NUM!</v>
      </c>
      <c r="O58" s="32" t="str">
        <f t="shared" si="0"/>
        <v> </v>
      </c>
      <c r="P58" s="32" t="str">
        <f t="shared" si="1"/>
        <v> </v>
      </c>
      <c r="Q58" s="32" t="str">
        <f t="shared" si="3"/>
        <v> </v>
      </c>
      <c r="R58" s="32" t="str">
        <f t="shared" si="2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>INDEX(distribution,INDEX(subsetindex,ROW(58:58)))</f>
        <v>#NUM!</v>
      </c>
      <c r="N59" s="32" t="e">
        <f>INDEX(different,INDEX(subsetindex,ROW(58:58)))</f>
        <v>#NUM!</v>
      </c>
      <c r="O59" s="32" t="str">
        <f t="shared" si="0"/>
        <v> </v>
      </c>
      <c r="P59" s="32" t="str">
        <f t="shared" si="1"/>
        <v> </v>
      </c>
      <c r="Q59" s="32" t="str">
        <f t="shared" si="3"/>
        <v> </v>
      </c>
      <c r="R59" s="32" t="str">
        <f t="shared" si="2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>INDEX(distribution,INDEX(subsetindex,ROW(59:59)))</f>
        <v>#NUM!</v>
      </c>
      <c r="N60" s="32" t="e">
        <f>INDEX(different,INDEX(subsetindex,ROW(59:59)))</f>
        <v>#NUM!</v>
      </c>
      <c r="O60" s="32" t="str">
        <f t="shared" si="0"/>
        <v> </v>
      </c>
      <c r="P60" s="32" t="str">
        <f t="shared" si="1"/>
        <v> </v>
      </c>
      <c r="Q60" s="32" t="str">
        <f t="shared" si="3"/>
        <v> </v>
      </c>
      <c r="R60" s="32" t="str">
        <f t="shared" si="2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>INDEX(distribution,INDEX(subsetindex,ROW(60:60)))</f>
        <v>#NUM!</v>
      </c>
      <c r="N61" s="32" t="e">
        <f>INDEX(different,INDEX(subsetindex,ROW(60:60)))</f>
        <v>#NUM!</v>
      </c>
      <c r="O61" s="32" t="str">
        <f t="shared" si="0"/>
        <v> </v>
      </c>
      <c r="P61" s="32" t="str">
        <f t="shared" si="1"/>
        <v> </v>
      </c>
      <c r="Q61" s="32" t="str">
        <f t="shared" si="3"/>
        <v> </v>
      </c>
      <c r="R61" s="32" t="str">
        <f t="shared" si="2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>INDEX(distribution,INDEX(subsetindex,ROW(61:61)))</f>
        <v>#NUM!</v>
      </c>
      <c r="N62" s="32" t="e">
        <f>INDEX(different,INDEX(subsetindex,ROW(61:61)))</f>
        <v>#NUM!</v>
      </c>
      <c r="O62" s="32" t="str">
        <f t="shared" si="0"/>
        <v> </v>
      </c>
      <c r="P62" s="32" t="str">
        <f t="shared" si="1"/>
        <v> </v>
      </c>
      <c r="Q62" s="32" t="str">
        <f t="shared" si="3"/>
        <v> </v>
      </c>
      <c r="R62" s="32" t="str">
        <f t="shared" si="2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>INDEX(distribution,INDEX(subsetindex,ROW(62:62)))</f>
        <v>#NUM!</v>
      </c>
      <c r="N63" s="32" t="e">
        <f>INDEX(different,INDEX(subsetindex,ROW(62:62)))</f>
        <v>#NUM!</v>
      </c>
      <c r="O63" s="32" t="str">
        <f t="shared" si="0"/>
        <v> </v>
      </c>
      <c r="P63" s="32" t="str">
        <f t="shared" si="1"/>
        <v> </v>
      </c>
      <c r="Q63" s="32" t="str">
        <f t="shared" si="3"/>
        <v> </v>
      </c>
      <c r="R63" s="32" t="str">
        <f t="shared" si="2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>INDEX(distribution,INDEX(subsetindex,ROW(63:63)))</f>
        <v>#NUM!</v>
      </c>
      <c r="N64" s="32" t="e">
        <f>INDEX(different,INDEX(subsetindex,ROW(63:63)))</f>
        <v>#NUM!</v>
      </c>
      <c r="O64" s="32" t="str">
        <f t="shared" si="0"/>
        <v> </v>
      </c>
      <c r="P64" s="32" t="str">
        <f t="shared" si="1"/>
        <v> </v>
      </c>
      <c r="Q64" s="32" t="str">
        <f t="shared" si="3"/>
        <v> </v>
      </c>
      <c r="R64" s="32" t="str">
        <f t="shared" si="2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>INDEX(distribution,INDEX(subsetindex,ROW(64:64)))</f>
        <v>#NUM!</v>
      </c>
      <c r="N65" s="32" t="e">
        <f>INDEX(different,INDEX(subsetindex,ROW(64:64)))</f>
        <v>#NUM!</v>
      </c>
      <c r="O65" s="32" t="str">
        <f t="shared" si="0"/>
        <v> </v>
      </c>
      <c r="P65" s="32" t="str">
        <f t="shared" si="1"/>
        <v> </v>
      </c>
      <c r="Q65" s="32" t="str">
        <f t="shared" si="3"/>
        <v> </v>
      </c>
      <c r="R65" s="32" t="str">
        <f t="shared" si="2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>INDEX(distribution,INDEX(subsetindex,ROW(65:65)))</f>
        <v>#NUM!</v>
      </c>
      <c r="N66" s="32" t="e">
        <f>INDEX(different,INDEX(subsetindex,ROW(65:65)))</f>
        <v>#NUM!</v>
      </c>
      <c r="O66" s="32" t="str">
        <f t="shared" si="0"/>
        <v> </v>
      </c>
      <c r="P66" s="32" t="str">
        <f t="shared" si="1"/>
        <v> </v>
      </c>
      <c r="Q66" s="32" t="str">
        <f t="shared" si="3"/>
        <v> </v>
      </c>
      <c r="R66" s="32" t="str">
        <f t="shared" si="2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>INDEX(distribution,INDEX(subsetindex,ROW(66:66)))</f>
        <v>#NUM!</v>
      </c>
      <c r="N67" s="32" t="e">
        <f>INDEX(different,INDEX(subsetindex,ROW(66:66)))</f>
        <v>#NUM!</v>
      </c>
      <c r="O67" s="32" t="str">
        <f t="shared" si="0"/>
        <v> </v>
      </c>
      <c r="P67" s="32" t="str">
        <f t="shared" si="1"/>
        <v> </v>
      </c>
      <c r="Q67" s="32" t="str">
        <f t="shared" si="3"/>
        <v> </v>
      </c>
      <c r="R67" s="32" t="str">
        <f t="shared" si="2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>INDEX(distribution,INDEX(subsetindex,ROW(67:67)))</f>
        <v>#NUM!</v>
      </c>
      <c r="N68" s="32" t="e">
        <f>INDEX(different,INDEX(subsetindex,ROW(67:67)))</f>
        <v>#NUM!</v>
      </c>
      <c r="O68" s="32" t="str">
        <f t="shared" si="0"/>
        <v> </v>
      </c>
      <c r="P68" s="32" t="str">
        <f t="shared" si="1"/>
        <v> </v>
      </c>
      <c r="Q68" s="32" t="str">
        <f t="shared" si="3"/>
        <v> </v>
      </c>
      <c r="R68" s="32" t="str">
        <f t="shared" si="2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>INDEX(distribution,INDEX(subsetindex,ROW(68:68)))</f>
        <v>#NUM!</v>
      </c>
      <c r="N69" s="32" t="e">
        <f>INDEX(different,INDEX(subsetindex,ROW(68:68)))</f>
        <v>#NUM!</v>
      </c>
      <c r="O69" s="32" t="str">
        <f t="shared" si="0"/>
        <v> </v>
      </c>
      <c r="P69" s="32" t="str">
        <f t="shared" si="1"/>
        <v> </v>
      </c>
      <c r="Q69" s="32" t="str">
        <f t="shared" si="3"/>
        <v> </v>
      </c>
      <c r="R69" s="32" t="str">
        <f t="shared" si="2"/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>INDEX(distribution,INDEX(subsetindex,ROW(69:69)))</f>
        <v>#NUM!</v>
      </c>
      <c r="N70" s="32" t="e">
        <f>INDEX(different,INDEX(subsetindex,ROW(69:69)))</f>
        <v>#NUM!</v>
      </c>
      <c r="O70" s="32" t="str">
        <f t="shared" si="0"/>
        <v> </v>
      </c>
      <c r="P70" s="32" t="str">
        <f t="shared" si="1"/>
        <v> </v>
      </c>
      <c r="Q70" s="32" t="str">
        <f t="shared" si="3"/>
        <v> </v>
      </c>
      <c r="R70" s="32" t="str">
        <f t="shared" si="2"/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>INDEX(distribution,INDEX(subsetindex,ROW(70:70)))</f>
        <v>#NUM!</v>
      </c>
      <c r="N71" s="32" t="e">
        <f>INDEX(different,INDEX(subsetindex,ROW(70:70)))</f>
        <v>#NUM!</v>
      </c>
      <c r="O71" s="32" t="str">
        <f t="shared" si="0"/>
        <v> </v>
      </c>
      <c r="P71" s="32" t="str">
        <f t="shared" si="1"/>
        <v> </v>
      </c>
      <c r="Q71" s="32" t="str">
        <f t="shared" si="3"/>
        <v> </v>
      </c>
      <c r="R71" s="32" t="str">
        <f t="shared" si="2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>INDEX(distribution,INDEX(subsetindex,ROW(71:71)))</f>
        <v>#NUM!</v>
      </c>
      <c r="N72" s="32" t="e">
        <f>INDEX(different,INDEX(subsetindex,ROW(71:71)))</f>
        <v>#NUM!</v>
      </c>
      <c r="O72" s="32" t="str">
        <f t="shared" si="0"/>
        <v> </v>
      </c>
      <c r="P72" s="32" t="str">
        <f t="shared" si="1"/>
        <v> </v>
      </c>
      <c r="Q72" s="32" t="str">
        <f t="shared" si="3"/>
        <v> </v>
      </c>
      <c r="R72" s="32" t="str">
        <f t="shared" si="2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>INDEX(distribution,INDEX(subsetindex,ROW(72:72)))</f>
        <v>#NUM!</v>
      </c>
      <c r="N73" s="32" t="e">
        <f>INDEX(different,INDEX(subsetindex,ROW(72:72)))</f>
        <v>#NUM!</v>
      </c>
      <c r="O73" s="32" t="str">
        <f t="shared" si="0"/>
        <v> </v>
      </c>
      <c r="P73" s="32" t="str">
        <f t="shared" si="1"/>
        <v> </v>
      </c>
      <c r="Q73" s="32" t="str">
        <f t="shared" si="3"/>
        <v> </v>
      </c>
      <c r="R73" s="32" t="str">
        <f t="shared" si="2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>INDEX(distribution,INDEX(subsetindex,ROW(73:73)))</f>
        <v>#NUM!</v>
      </c>
      <c r="N74" s="32" t="e">
        <f>INDEX(different,INDEX(subsetindex,ROW(73:73)))</f>
        <v>#NUM!</v>
      </c>
      <c r="O74" s="32" t="str">
        <f t="shared" si="0"/>
        <v> </v>
      </c>
      <c r="P74" s="32" t="str">
        <f t="shared" si="1"/>
        <v> </v>
      </c>
      <c r="Q74" s="32" t="str">
        <f t="shared" si="3"/>
        <v> </v>
      </c>
      <c r="R74" s="32" t="str">
        <f t="shared" si="2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>INDEX(distribution,INDEX(subsetindex,ROW(74:74)))</f>
        <v>#NUM!</v>
      </c>
      <c r="N75" s="32" t="e">
        <f>INDEX(different,INDEX(subsetindex,ROW(74:74)))</f>
        <v>#NUM!</v>
      </c>
      <c r="O75" s="32" t="str">
        <f t="shared" si="0"/>
        <v> </v>
      </c>
      <c r="P75" s="32" t="str">
        <f t="shared" si="1"/>
        <v> </v>
      </c>
      <c r="Q75" s="32" t="str">
        <f t="shared" si="3"/>
        <v> </v>
      </c>
      <c r="R75" s="32" t="str">
        <f t="shared" si="2"/>
        <v> </v>
      </c>
    </row>
    <row r="76" spans="12:18" ht="12.75">
      <c r="L76" s="34">
        <f>SMALL(IF(ISNUMBER(different),ROW(different)-ROW(INDEX(different,1))+1),ROW($B$1:INDEX($B:$B,COUNTIF(different,1))))</f>
        <v>0</v>
      </c>
      <c r="M76" s="32" t="e">
        <f>INDEX(distribution,INDEX(subsetindex,ROW(75:75)))</f>
        <v>#NUM!</v>
      </c>
      <c r="N76" s="32" t="e">
        <f>INDEX(different,INDEX(subsetindex,ROW(75:75)))</f>
        <v>#NUM!</v>
      </c>
      <c r="O76" s="32" t="str">
        <f t="shared" si="0"/>
        <v> </v>
      </c>
      <c r="P76" s="32" t="str">
        <f t="shared" si="1"/>
        <v> </v>
      </c>
      <c r="Q76" s="32" t="str">
        <f t="shared" si="3"/>
        <v> </v>
      </c>
      <c r="R76" s="32" t="str">
        <f t="shared" si="2"/>
        <v> </v>
      </c>
    </row>
    <row r="77" spans="12:18" ht="12.75">
      <c r="L77" s="34">
        <f>SMALL(IF(ISNUMBER(different),ROW(different)-ROW(INDEX(different,1))+1),ROW($B$1:INDEX($B:$B,COUNTIF(different,1))))</f>
        <v>0</v>
      </c>
      <c r="M77" s="32" t="e">
        <f>INDEX(distribution,INDEX(subsetindex,ROW(76:76)))</f>
        <v>#NUM!</v>
      </c>
      <c r="N77" s="32" t="e">
        <f>INDEX(different,INDEX(subsetindex,ROW(76:76)))</f>
        <v>#NUM!</v>
      </c>
      <c r="O77" s="32" t="str">
        <f t="shared" si="0"/>
        <v> </v>
      </c>
      <c r="P77" s="32" t="str">
        <f t="shared" si="1"/>
        <v> </v>
      </c>
      <c r="Q77" s="32" t="str">
        <f t="shared" si="3"/>
        <v> </v>
      </c>
      <c r="R77" s="32" t="str">
        <f t="shared" si="2"/>
        <v> </v>
      </c>
    </row>
    <row r="78" spans="12:18" ht="12.75">
      <c r="L78" s="34">
        <f>SMALL(IF(ISNUMBER(different),ROW(different)-ROW(INDEX(different,1))+1),ROW($B$1:INDEX($B:$B,COUNTIF(different,1))))</f>
        <v>0</v>
      </c>
      <c r="M78" s="32" t="e">
        <f>INDEX(distribution,INDEX(subsetindex,ROW(77:77)))</f>
        <v>#NUM!</v>
      </c>
      <c r="N78" s="32" t="e">
        <f>INDEX(different,INDEX(subsetindex,ROW(77:77)))</f>
        <v>#NUM!</v>
      </c>
      <c r="O78" s="32" t="str">
        <f t="shared" si="0"/>
        <v> </v>
      </c>
      <c r="P78" s="32" t="str">
        <f t="shared" si="1"/>
        <v> </v>
      </c>
      <c r="Q78" s="32" t="str">
        <f t="shared" si="3"/>
        <v> </v>
      </c>
      <c r="R78" s="32" t="str">
        <f t="shared" si="2"/>
        <v> </v>
      </c>
    </row>
    <row r="79" spans="12:18" ht="12.75">
      <c r="L79" s="34">
        <f>SMALL(IF(ISNUMBER(different),ROW(different)-ROW(INDEX(different,1))+1),ROW($B$1:INDEX($B:$B,COUNTIF(different,1))))</f>
        <v>0</v>
      </c>
      <c r="M79" s="32" t="e">
        <f>INDEX(distribution,INDEX(subsetindex,ROW(78:78)))</f>
        <v>#NUM!</v>
      </c>
      <c r="N79" s="32" t="e">
        <f>INDEX(different,INDEX(subsetindex,ROW(78:78)))</f>
        <v>#NUM!</v>
      </c>
      <c r="O79" s="32" t="str">
        <f t="shared" si="0"/>
        <v> </v>
      </c>
      <c r="P79" s="32" t="str">
        <f t="shared" si="1"/>
        <v> </v>
      </c>
      <c r="Q79" s="32" t="str">
        <f t="shared" si="3"/>
        <v> </v>
      </c>
      <c r="R79" s="32" t="str">
        <f t="shared" si="2"/>
        <v> </v>
      </c>
    </row>
    <row r="80" spans="12:18" ht="12.75">
      <c r="L80" s="34">
        <f>SMALL(IF(ISNUMBER(different),ROW(different)-ROW(INDEX(different,1))+1),ROW($B$1:INDEX($B:$B,COUNTIF(different,1))))</f>
        <v>0</v>
      </c>
      <c r="M80" s="32" t="e">
        <f>INDEX(distribution,INDEX(subsetindex,ROW(79:79)))</f>
        <v>#NUM!</v>
      </c>
      <c r="N80" s="32" t="e">
        <f>INDEX(different,INDEX(subsetindex,ROW(79:79)))</f>
        <v>#NUM!</v>
      </c>
      <c r="O80" s="32" t="str">
        <f t="shared" si="0"/>
        <v> </v>
      </c>
      <c r="P80" s="32" t="str">
        <f t="shared" si="1"/>
        <v> </v>
      </c>
      <c r="Q80" s="32" t="str">
        <f t="shared" si="3"/>
        <v> </v>
      </c>
      <c r="R80" s="32" t="str">
        <f t="shared" si="2"/>
        <v> </v>
      </c>
    </row>
    <row r="81" spans="12:18" ht="12.75">
      <c r="L81" s="34">
        <f>SMALL(IF(ISNUMBER(different),ROW(different)-ROW(INDEX(different,1))+1),ROW($B$1:INDEX($B:$B,COUNTIF(different,1))))</f>
        <v>0</v>
      </c>
      <c r="M81" s="32" t="e">
        <f>INDEX(distribution,INDEX(subsetindex,ROW(80:80)))</f>
        <v>#NUM!</v>
      </c>
      <c r="N81" s="32" t="e">
        <f>INDEX(different,INDEX(subsetindex,ROW(80:80)))</f>
        <v>#NUM!</v>
      </c>
      <c r="O81" s="32" t="str">
        <f t="shared" si="0"/>
        <v> </v>
      </c>
      <c r="P81" s="32" t="str">
        <f t="shared" si="1"/>
        <v> </v>
      </c>
      <c r="Q81" s="32" t="str">
        <f t="shared" si="3"/>
        <v> </v>
      </c>
      <c r="R81" s="32" t="str">
        <f t="shared" si="2"/>
        <v> </v>
      </c>
    </row>
    <row r="82" spans="12:18" ht="12.75">
      <c r="L82" s="34">
        <f>SMALL(IF(ISNUMBER(different),ROW(different)-ROW(INDEX(different,1))+1),ROW($B$1:INDEX($B:$B,COUNTIF(different,1))))</f>
        <v>0</v>
      </c>
      <c r="M82" s="32" t="e">
        <f>INDEX(distribution,INDEX(subsetindex,ROW(81:81)))</f>
        <v>#NUM!</v>
      </c>
      <c r="N82" s="32" t="e">
        <f>INDEX(different,INDEX(subsetindex,ROW(81:81)))</f>
        <v>#NUM!</v>
      </c>
      <c r="O82" s="32" t="str">
        <f t="shared" si="0"/>
        <v> </v>
      </c>
      <c r="P82" s="32" t="str">
        <f t="shared" si="1"/>
        <v> </v>
      </c>
      <c r="Q82" s="32" t="str">
        <f t="shared" si="3"/>
        <v> </v>
      </c>
      <c r="R82" s="32" t="str">
        <f t="shared" si="2"/>
        <v> </v>
      </c>
    </row>
    <row r="83" spans="12:18" ht="12.75">
      <c r="L83" s="34">
        <f>SMALL(IF(ISNUMBER(different),ROW(different)-ROW(INDEX(different,1))+1),ROW($B$1:INDEX($B:$B,COUNTIF(different,1))))</f>
        <v>0</v>
      </c>
      <c r="M83" s="32" t="e">
        <f>INDEX(distribution,INDEX(subsetindex,ROW(82:82)))</f>
        <v>#NUM!</v>
      </c>
      <c r="N83" s="32" t="e">
        <f>INDEX(different,INDEX(subsetindex,ROW(82:82)))</f>
        <v>#NUM!</v>
      </c>
      <c r="O83" s="32" t="str">
        <f t="shared" si="0"/>
        <v> </v>
      </c>
      <c r="P83" s="32" t="str">
        <f t="shared" si="1"/>
        <v> </v>
      </c>
      <c r="Q83" s="32" t="str">
        <f t="shared" si="3"/>
        <v> </v>
      </c>
      <c r="R83" s="32" t="str">
        <f t="shared" si="2"/>
        <v> </v>
      </c>
    </row>
    <row r="84" spans="12:18" ht="12.75">
      <c r="L84" s="34">
        <f>SMALL(IF(ISNUMBER(different),ROW(different)-ROW(INDEX(different,1))+1),ROW($B$1:INDEX($B:$B,COUNTIF(different,1))))</f>
        <v>0</v>
      </c>
      <c r="M84" s="32" t="e">
        <f>INDEX(distribution,INDEX(subsetindex,ROW(83:83)))</f>
        <v>#NUM!</v>
      </c>
      <c r="N84" s="32" t="e">
        <f>INDEX(different,INDEX(subsetindex,ROW(83:83)))</f>
        <v>#NUM!</v>
      </c>
      <c r="O84" s="32" t="str">
        <f t="shared" si="0"/>
        <v> </v>
      </c>
      <c r="P84" s="32" t="str">
        <f t="shared" si="1"/>
        <v> </v>
      </c>
      <c r="Q84" s="32" t="str">
        <f t="shared" si="3"/>
        <v> </v>
      </c>
      <c r="R84" s="32" t="str">
        <f t="shared" si="2"/>
        <v> </v>
      </c>
    </row>
    <row r="85" spans="12:18" ht="12.75">
      <c r="L85" s="34">
        <f>SMALL(IF(ISNUMBER(different),ROW(different)-ROW(INDEX(different,1))+1),ROW($B$1:INDEX($B:$B,COUNTIF(different,1))))</f>
        <v>0</v>
      </c>
      <c r="M85" s="32" t="e">
        <f>INDEX(distribution,INDEX(subsetindex,ROW(84:84)))</f>
        <v>#NUM!</v>
      </c>
      <c r="N85" s="32" t="e">
        <f>INDEX(different,INDEX(subsetindex,ROW(84:84)))</f>
        <v>#NUM!</v>
      </c>
      <c r="O85" s="32" t="str">
        <f t="shared" si="0"/>
        <v> </v>
      </c>
      <c r="P85" s="32" t="str">
        <f t="shared" si="1"/>
        <v> </v>
      </c>
      <c r="Q85" s="32" t="str">
        <f t="shared" si="3"/>
        <v> </v>
      </c>
      <c r="R85" s="32" t="str">
        <f t="shared" si="2"/>
        <v> </v>
      </c>
    </row>
    <row r="86" spans="12:18" ht="12.75">
      <c r="L86" s="34">
        <f>SMALL(IF(ISNUMBER(different),ROW(different)-ROW(INDEX(different,1))+1),ROW($B$1:INDEX($B:$B,COUNTIF(different,1))))</f>
        <v>0</v>
      </c>
      <c r="M86" s="32" t="e">
        <f>INDEX(distribution,INDEX(subsetindex,ROW(85:85)))</f>
        <v>#NUM!</v>
      </c>
      <c r="N86" s="32" t="e">
        <f>INDEX(different,INDEX(subsetindex,ROW(85:85)))</f>
        <v>#NUM!</v>
      </c>
      <c r="O86" s="32" t="str">
        <f aca="true" t="shared" si="5" ref="O86:O128">IF(ISNUMBER(N86),N86," ")</f>
        <v> </v>
      </c>
      <c r="P86" s="32" t="str">
        <f aca="true" t="shared" si="6" ref="P86:P128">IF(ISNUMBER(N86),M86," ")</f>
        <v> </v>
      </c>
      <c r="Q86" s="32" t="str">
        <f t="shared" si="3"/>
        <v> </v>
      </c>
      <c r="R86" s="32" t="str">
        <f aca="true" t="shared" si="7" ref="R86:R128">IF(ISNUMBER(O86),-0.5," ")</f>
        <v> </v>
      </c>
    </row>
    <row r="87" spans="12:18" ht="12.75">
      <c r="L87" s="34">
        <f>SMALL(IF(ISNUMBER(different),ROW(different)-ROW(INDEX(different,1))+1),ROW($B$1:INDEX($B:$B,COUNTIF(different,1))))</f>
        <v>0</v>
      </c>
      <c r="M87" s="32" t="e">
        <f>INDEX(distribution,INDEX(subsetindex,ROW(86:86)))</f>
        <v>#NUM!</v>
      </c>
      <c r="N87" s="32" t="e">
        <f>INDEX(different,INDEX(subsetindex,ROW(86:86)))</f>
        <v>#NUM!</v>
      </c>
      <c r="O87" s="32" t="str">
        <f t="shared" si="5"/>
        <v> </v>
      </c>
      <c r="P87" s="32" t="str">
        <f t="shared" si="6"/>
        <v> </v>
      </c>
      <c r="Q87" s="32" t="str">
        <f aca="true" t="shared" si="8" ref="Q87:Q128">IF(ISNUMBER(O87),0.5," ")</f>
        <v> </v>
      </c>
      <c r="R87" s="32" t="str">
        <f t="shared" si="7"/>
        <v> </v>
      </c>
    </row>
    <row r="88" spans="12:18" ht="12.75">
      <c r="L88" s="34">
        <f>SMALL(IF(ISNUMBER(different),ROW(different)-ROW(INDEX(different,1))+1),ROW($B$1:INDEX($B:$B,COUNTIF(different,1))))</f>
        <v>0</v>
      </c>
      <c r="M88" s="32" t="e">
        <f>INDEX(distribution,INDEX(subsetindex,ROW(87:87)))</f>
        <v>#NUM!</v>
      </c>
      <c r="N88" s="32" t="e">
        <f>INDEX(different,INDEX(subsetindex,ROW(87:87)))</f>
        <v>#NUM!</v>
      </c>
      <c r="O88" s="32" t="str">
        <f t="shared" si="5"/>
        <v> </v>
      </c>
      <c r="P88" s="32" t="str">
        <f t="shared" si="6"/>
        <v> </v>
      </c>
      <c r="Q88" s="32" t="str">
        <f t="shared" si="8"/>
        <v> </v>
      </c>
      <c r="R88" s="32" t="str">
        <f t="shared" si="7"/>
        <v> </v>
      </c>
    </row>
    <row r="89" spans="12:18" ht="12.75">
      <c r="L89" s="34">
        <f>SMALL(IF(ISNUMBER(different),ROW(different)-ROW(INDEX(different,1))+1),ROW($B$1:INDEX($B:$B,COUNTIF(different,1))))</f>
        <v>0</v>
      </c>
      <c r="M89" s="32" t="e">
        <f>INDEX(distribution,INDEX(subsetindex,ROW(88:88)))</f>
        <v>#NUM!</v>
      </c>
      <c r="N89" s="32" t="e">
        <f>INDEX(different,INDEX(subsetindex,ROW(88:88)))</f>
        <v>#NUM!</v>
      </c>
      <c r="O89" s="32" t="str">
        <f t="shared" si="5"/>
        <v> </v>
      </c>
      <c r="P89" s="32" t="str">
        <f t="shared" si="6"/>
        <v> </v>
      </c>
      <c r="Q89" s="32" t="str">
        <f t="shared" si="8"/>
        <v> </v>
      </c>
      <c r="R89" s="32" t="str">
        <f t="shared" si="7"/>
        <v> </v>
      </c>
    </row>
    <row r="90" spans="12:18" ht="12.75">
      <c r="L90" s="34">
        <f>SMALL(IF(ISNUMBER(different),ROW(different)-ROW(INDEX(different,1))+1),ROW($B$1:INDEX($B:$B,COUNTIF(different,1))))</f>
        <v>0</v>
      </c>
      <c r="M90" s="32" t="e">
        <f>INDEX(distribution,INDEX(subsetindex,ROW(89:89)))</f>
        <v>#NUM!</v>
      </c>
      <c r="N90" s="32" t="e">
        <f>INDEX(different,INDEX(subsetindex,ROW(89:89)))</f>
        <v>#NUM!</v>
      </c>
      <c r="O90" s="32" t="str">
        <f t="shared" si="5"/>
        <v> </v>
      </c>
      <c r="P90" s="32" t="str">
        <f t="shared" si="6"/>
        <v> </v>
      </c>
      <c r="Q90" s="32" t="str">
        <f t="shared" si="8"/>
        <v> </v>
      </c>
      <c r="R90" s="32" t="str">
        <f t="shared" si="7"/>
        <v> </v>
      </c>
    </row>
    <row r="91" spans="12:18" ht="12.75">
      <c r="L91" s="34">
        <f>SMALL(IF(ISNUMBER(different),ROW(different)-ROW(INDEX(different,1))+1),ROW($B$1:INDEX($B:$B,COUNTIF(different,1))))</f>
        <v>0</v>
      </c>
      <c r="M91" s="32" t="e">
        <f>INDEX(distribution,INDEX(subsetindex,ROW(90:90)))</f>
        <v>#NUM!</v>
      </c>
      <c r="N91" s="32" t="e">
        <f>INDEX(different,INDEX(subsetindex,ROW(90:90)))</f>
        <v>#NUM!</v>
      </c>
      <c r="O91" s="32" t="str">
        <f t="shared" si="5"/>
        <v> </v>
      </c>
      <c r="P91" s="32" t="str">
        <f t="shared" si="6"/>
        <v> </v>
      </c>
      <c r="Q91" s="32" t="str">
        <f t="shared" si="8"/>
        <v> </v>
      </c>
      <c r="R91" s="32" t="str">
        <f t="shared" si="7"/>
        <v> </v>
      </c>
    </row>
    <row r="92" spans="12:18" ht="12.75">
      <c r="L92" s="34">
        <f>SMALL(IF(ISNUMBER(different),ROW(different)-ROW(INDEX(different,1))+1),ROW($B$1:INDEX($B:$B,COUNTIF(different,1))))</f>
        <v>0</v>
      </c>
      <c r="M92" s="32" t="e">
        <f>INDEX(distribution,INDEX(subsetindex,ROW(91:91)))</f>
        <v>#NUM!</v>
      </c>
      <c r="N92" s="32" t="e">
        <f>INDEX(different,INDEX(subsetindex,ROW(91:91)))</f>
        <v>#NUM!</v>
      </c>
      <c r="O92" s="32" t="str">
        <f t="shared" si="5"/>
        <v> </v>
      </c>
      <c r="P92" s="32" t="str">
        <f t="shared" si="6"/>
        <v> </v>
      </c>
      <c r="Q92" s="32" t="str">
        <f t="shared" si="8"/>
        <v> </v>
      </c>
      <c r="R92" s="32" t="str">
        <f t="shared" si="7"/>
        <v> </v>
      </c>
    </row>
    <row r="93" spans="12:18" ht="12.75">
      <c r="L93" s="34">
        <f>SMALL(IF(ISNUMBER(different),ROW(different)-ROW(INDEX(different,1))+1),ROW($B$1:INDEX($B:$B,COUNTIF(different,1))))</f>
        <v>0</v>
      </c>
      <c r="M93" s="32" t="e">
        <f>INDEX(distribution,INDEX(subsetindex,ROW(92:92)))</f>
        <v>#NUM!</v>
      </c>
      <c r="N93" s="32" t="e">
        <f>INDEX(different,INDEX(subsetindex,ROW(92:92)))</f>
        <v>#NUM!</v>
      </c>
      <c r="O93" s="32" t="str">
        <f t="shared" si="5"/>
        <v> </v>
      </c>
      <c r="P93" s="32" t="str">
        <f t="shared" si="6"/>
        <v> </v>
      </c>
      <c r="Q93" s="32" t="str">
        <f t="shared" si="8"/>
        <v> </v>
      </c>
      <c r="R93" s="32" t="str">
        <f t="shared" si="7"/>
        <v> </v>
      </c>
    </row>
    <row r="94" spans="12:18" ht="12.75">
      <c r="L94" s="34">
        <f>SMALL(IF(ISNUMBER(different),ROW(different)-ROW(INDEX(different,1))+1),ROW($B$1:INDEX($B:$B,COUNTIF(different,1))))</f>
        <v>0</v>
      </c>
      <c r="M94" s="32" t="e">
        <f>INDEX(distribution,INDEX(subsetindex,ROW(93:93)))</f>
        <v>#NUM!</v>
      </c>
      <c r="N94" s="32" t="e">
        <f>INDEX(different,INDEX(subsetindex,ROW(93:93)))</f>
        <v>#NUM!</v>
      </c>
      <c r="O94" s="32" t="str">
        <f t="shared" si="5"/>
        <v> </v>
      </c>
      <c r="P94" s="32" t="str">
        <f t="shared" si="6"/>
        <v> </v>
      </c>
      <c r="Q94" s="32" t="str">
        <f t="shared" si="8"/>
        <v> </v>
      </c>
      <c r="R94" s="32" t="str">
        <f t="shared" si="7"/>
        <v> </v>
      </c>
    </row>
    <row r="95" spans="12:18" ht="12.75">
      <c r="L95" s="34">
        <f>SMALL(IF(ISNUMBER(different),ROW(different)-ROW(INDEX(different,1))+1),ROW($B$1:INDEX($B:$B,COUNTIF(different,1))))</f>
        <v>0</v>
      </c>
      <c r="M95" s="32" t="e">
        <f>INDEX(distribution,INDEX(subsetindex,ROW(94:94)))</f>
        <v>#NUM!</v>
      </c>
      <c r="N95" s="32" t="e">
        <f>INDEX(different,INDEX(subsetindex,ROW(94:94)))</f>
        <v>#NUM!</v>
      </c>
      <c r="O95" s="32" t="str">
        <f t="shared" si="5"/>
        <v> </v>
      </c>
      <c r="P95" s="32" t="str">
        <f t="shared" si="6"/>
        <v> </v>
      </c>
      <c r="Q95" s="32" t="str">
        <f t="shared" si="8"/>
        <v> </v>
      </c>
      <c r="R95" s="32" t="str">
        <f t="shared" si="7"/>
        <v> </v>
      </c>
    </row>
    <row r="96" spans="12:18" ht="12.75">
      <c r="L96" s="34">
        <f>SMALL(IF(ISNUMBER(different),ROW(different)-ROW(INDEX(different,1))+1),ROW($B$1:INDEX($B:$B,COUNTIF(different,1))))</f>
        <v>0</v>
      </c>
      <c r="M96" s="32" t="e">
        <f>INDEX(distribution,INDEX(subsetindex,ROW(95:95)))</f>
        <v>#NUM!</v>
      </c>
      <c r="N96" s="32" t="e">
        <f>INDEX(different,INDEX(subsetindex,ROW(95:95)))</f>
        <v>#NUM!</v>
      </c>
      <c r="O96" s="32" t="str">
        <f t="shared" si="5"/>
        <v> </v>
      </c>
      <c r="P96" s="32" t="str">
        <f t="shared" si="6"/>
        <v> </v>
      </c>
      <c r="Q96" s="32" t="str">
        <f t="shared" si="8"/>
        <v> </v>
      </c>
      <c r="R96" s="32" t="str">
        <f t="shared" si="7"/>
        <v> </v>
      </c>
    </row>
    <row r="97" spans="12:18" ht="12.75">
      <c r="L97" s="34">
        <f>SMALL(IF(ISNUMBER(different),ROW(different)-ROW(INDEX(different,1))+1),ROW($B$1:INDEX($B:$B,COUNTIF(different,1))))</f>
        <v>0</v>
      </c>
      <c r="M97" s="32" t="e">
        <f>INDEX(distribution,INDEX(subsetindex,ROW(96:96)))</f>
        <v>#NUM!</v>
      </c>
      <c r="N97" s="32" t="e">
        <f>INDEX(different,INDEX(subsetindex,ROW(96:96)))</f>
        <v>#NUM!</v>
      </c>
      <c r="O97" s="32" t="str">
        <f t="shared" si="5"/>
        <v> </v>
      </c>
      <c r="P97" s="32" t="str">
        <f t="shared" si="6"/>
        <v> </v>
      </c>
      <c r="Q97" s="32" t="str">
        <f t="shared" si="8"/>
        <v> </v>
      </c>
      <c r="R97" s="32" t="str">
        <f t="shared" si="7"/>
        <v> </v>
      </c>
    </row>
    <row r="98" spans="12:18" ht="12.75">
      <c r="L98" s="34">
        <f>SMALL(IF(ISNUMBER(different),ROW(different)-ROW(INDEX(different,1))+1),ROW($B$1:INDEX($B:$B,COUNTIF(different,1))))</f>
        <v>0</v>
      </c>
      <c r="M98" s="32" t="e">
        <f>INDEX(distribution,INDEX(subsetindex,ROW(97:97)))</f>
        <v>#NUM!</v>
      </c>
      <c r="N98" s="32" t="e">
        <f>INDEX(different,INDEX(subsetindex,ROW(97:97)))</f>
        <v>#NUM!</v>
      </c>
      <c r="O98" s="32" t="str">
        <f t="shared" si="5"/>
        <v> </v>
      </c>
      <c r="P98" s="32" t="str">
        <f t="shared" si="6"/>
        <v> </v>
      </c>
      <c r="Q98" s="32" t="str">
        <f t="shared" si="8"/>
        <v> </v>
      </c>
      <c r="R98" s="32" t="str">
        <f t="shared" si="7"/>
        <v> </v>
      </c>
    </row>
    <row r="99" spans="12:18" ht="12.75">
      <c r="L99" s="34">
        <f>SMALL(IF(ISNUMBER(different),ROW(different)-ROW(INDEX(different,1))+1),ROW($B$1:INDEX($B:$B,COUNTIF(different,1))))</f>
        <v>0</v>
      </c>
      <c r="M99" s="32" t="e">
        <f>INDEX(distribution,INDEX(subsetindex,ROW(98:98)))</f>
        <v>#NUM!</v>
      </c>
      <c r="N99" s="32" t="e">
        <f>INDEX(different,INDEX(subsetindex,ROW(98:98)))</f>
        <v>#NUM!</v>
      </c>
      <c r="O99" s="32" t="str">
        <f t="shared" si="5"/>
        <v> </v>
      </c>
      <c r="P99" s="32" t="str">
        <f t="shared" si="6"/>
        <v> </v>
      </c>
      <c r="Q99" s="32" t="str">
        <f t="shared" si="8"/>
        <v> </v>
      </c>
      <c r="R99" s="32" t="str">
        <f t="shared" si="7"/>
        <v> </v>
      </c>
    </row>
    <row r="100" spans="12:18" ht="12.75">
      <c r="L100" s="34">
        <f>SMALL(IF(ISNUMBER(different),ROW(different)-ROW(INDEX(different,1))+1),ROW($B$1:INDEX($B:$B,COUNTIF(different,1))))</f>
        <v>0</v>
      </c>
      <c r="M100" s="32" t="e">
        <f>INDEX(distribution,INDEX(subsetindex,ROW(99:99)))</f>
        <v>#NUM!</v>
      </c>
      <c r="N100" s="32" t="e">
        <f>INDEX(different,INDEX(subsetindex,ROW(99:99)))</f>
        <v>#NUM!</v>
      </c>
      <c r="O100" s="32" t="str">
        <f t="shared" si="5"/>
        <v> </v>
      </c>
      <c r="P100" s="32" t="str">
        <f t="shared" si="6"/>
        <v> </v>
      </c>
      <c r="Q100" s="32" t="str">
        <f t="shared" si="8"/>
        <v> </v>
      </c>
      <c r="R100" s="32" t="str">
        <f t="shared" si="7"/>
        <v> </v>
      </c>
    </row>
    <row r="101" spans="12:18" ht="12.75">
      <c r="L101" s="34">
        <f>SMALL(IF(ISNUMBER(different),ROW(different)-ROW(INDEX(different,1))+1),ROW($B$1:INDEX($B:$B,COUNTIF(different,1))))</f>
        <v>0</v>
      </c>
      <c r="M101" s="32" t="e">
        <f>INDEX(distribution,INDEX(subsetindex,ROW(100:100)))</f>
        <v>#NUM!</v>
      </c>
      <c r="N101" s="32" t="e">
        <f>INDEX(different,INDEX(subsetindex,ROW(100:100)))</f>
        <v>#NUM!</v>
      </c>
      <c r="O101" s="32" t="str">
        <f t="shared" si="5"/>
        <v> </v>
      </c>
      <c r="P101" s="32" t="str">
        <f t="shared" si="6"/>
        <v> </v>
      </c>
      <c r="Q101" s="32" t="str">
        <f t="shared" si="8"/>
        <v> </v>
      </c>
      <c r="R101" s="32" t="str">
        <f t="shared" si="7"/>
        <v> </v>
      </c>
    </row>
    <row r="102" spans="12:18" ht="12.75">
      <c r="L102" s="34">
        <f>SMALL(IF(ISNUMBER(different),ROW(different)-ROW(INDEX(different,1))+1),ROW($B$1:INDEX($B:$B,COUNTIF(different,1))))</f>
        <v>0</v>
      </c>
      <c r="M102" s="32" t="e">
        <f>INDEX(distribution,INDEX(subsetindex,ROW(101:101)))</f>
        <v>#NUM!</v>
      </c>
      <c r="N102" s="32" t="e">
        <f>INDEX(different,INDEX(subsetindex,ROW(101:101)))</f>
        <v>#NUM!</v>
      </c>
      <c r="O102" s="32" t="str">
        <f t="shared" si="5"/>
        <v> </v>
      </c>
      <c r="P102" s="32" t="str">
        <f t="shared" si="6"/>
        <v> </v>
      </c>
      <c r="Q102" s="32" t="str">
        <f t="shared" si="8"/>
        <v> </v>
      </c>
      <c r="R102" s="32" t="str">
        <f t="shared" si="7"/>
        <v> </v>
      </c>
    </row>
    <row r="103" spans="12:18" ht="12.75">
      <c r="L103" s="34">
        <f>SMALL(IF(ISNUMBER(different),ROW(different)-ROW(INDEX(different,1))+1),ROW($B$1:INDEX($B:$B,COUNTIF(different,1))))</f>
        <v>0</v>
      </c>
      <c r="M103" s="32" t="e">
        <f>INDEX(distribution,INDEX(subsetindex,ROW(102:102)))</f>
        <v>#NUM!</v>
      </c>
      <c r="N103" s="32" t="e">
        <f>INDEX(different,INDEX(subsetindex,ROW(102:102)))</f>
        <v>#NUM!</v>
      </c>
      <c r="O103" s="32" t="str">
        <f t="shared" si="5"/>
        <v> </v>
      </c>
      <c r="P103" s="32" t="str">
        <f t="shared" si="6"/>
        <v> </v>
      </c>
      <c r="Q103" s="32" t="str">
        <f t="shared" si="8"/>
        <v> </v>
      </c>
      <c r="R103" s="32" t="str">
        <f t="shared" si="7"/>
        <v> </v>
      </c>
    </row>
    <row r="104" spans="12:18" ht="12.75">
      <c r="L104" s="34">
        <f>SMALL(IF(ISNUMBER(different),ROW(different)-ROW(INDEX(different,1))+1),ROW($B$1:INDEX($B:$B,COUNTIF(different,1))))</f>
        <v>0</v>
      </c>
      <c r="M104" s="32" t="e">
        <f>INDEX(distribution,INDEX(subsetindex,ROW(103:103)))</f>
        <v>#NUM!</v>
      </c>
      <c r="N104" s="32" t="e">
        <f>INDEX(different,INDEX(subsetindex,ROW(103:103)))</f>
        <v>#NUM!</v>
      </c>
      <c r="O104" s="32" t="str">
        <f t="shared" si="5"/>
        <v> </v>
      </c>
      <c r="P104" s="32" t="str">
        <f t="shared" si="6"/>
        <v> </v>
      </c>
      <c r="Q104" s="32" t="str">
        <f t="shared" si="8"/>
        <v> </v>
      </c>
      <c r="R104" s="32" t="str">
        <f t="shared" si="7"/>
        <v> </v>
      </c>
    </row>
    <row r="105" spans="12:18" ht="12.75">
      <c r="L105" s="34">
        <f>SMALL(IF(ISNUMBER(different),ROW(different)-ROW(INDEX(different,1))+1),ROW($B$1:INDEX($B:$B,COUNTIF(different,1))))</f>
        <v>0</v>
      </c>
      <c r="M105" s="32" t="e">
        <f>INDEX(distribution,INDEX(subsetindex,ROW(104:104)))</f>
        <v>#NUM!</v>
      </c>
      <c r="N105" s="32" t="e">
        <f>INDEX(different,INDEX(subsetindex,ROW(104:104)))</f>
        <v>#NUM!</v>
      </c>
      <c r="O105" s="32" t="str">
        <f t="shared" si="5"/>
        <v> </v>
      </c>
      <c r="P105" s="32" t="str">
        <f t="shared" si="6"/>
        <v> </v>
      </c>
      <c r="Q105" s="32" t="str">
        <f t="shared" si="8"/>
        <v> </v>
      </c>
      <c r="R105" s="32" t="str">
        <f t="shared" si="7"/>
        <v> </v>
      </c>
    </row>
    <row r="106" spans="12:18" ht="12.75">
      <c r="L106" s="34">
        <f>SMALL(IF(ISNUMBER(different),ROW(different)-ROW(INDEX(different,1))+1),ROW($B$1:INDEX($B:$B,COUNTIF(different,1))))</f>
        <v>0</v>
      </c>
      <c r="M106" s="32" t="e">
        <f>INDEX(distribution,INDEX(subsetindex,ROW(105:105)))</f>
        <v>#NUM!</v>
      </c>
      <c r="N106" s="32" t="e">
        <f>INDEX(different,INDEX(subsetindex,ROW(105:105)))</f>
        <v>#NUM!</v>
      </c>
      <c r="O106" s="32" t="str">
        <f t="shared" si="5"/>
        <v> </v>
      </c>
      <c r="P106" s="32" t="str">
        <f t="shared" si="6"/>
        <v> </v>
      </c>
      <c r="Q106" s="32" t="str">
        <f t="shared" si="8"/>
        <v> </v>
      </c>
      <c r="R106" s="32" t="str">
        <f t="shared" si="7"/>
        <v> </v>
      </c>
    </row>
    <row r="107" spans="12:18" ht="12.75">
      <c r="L107" s="34">
        <f>SMALL(IF(ISNUMBER(different),ROW(different)-ROW(INDEX(different,1))+1),ROW($B$1:INDEX($B:$B,COUNTIF(different,1))))</f>
        <v>0</v>
      </c>
      <c r="M107" s="32" t="e">
        <f>INDEX(distribution,INDEX(subsetindex,ROW(106:106)))</f>
        <v>#NUM!</v>
      </c>
      <c r="N107" s="32" t="e">
        <f>INDEX(different,INDEX(subsetindex,ROW(106:106)))</f>
        <v>#NUM!</v>
      </c>
      <c r="O107" s="32" t="str">
        <f t="shared" si="5"/>
        <v> </v>
      </c>
      <c r="P107" s="32" t="str">
        <f t="shared" si="6"/>
        <v> </v>
      </c>
      <c r="Q107" s="32" t="str">
        <f t="shared" si="8"/>
        <v> </v>
      </c>
      <c r="R107" s="32" t="str">
        <f t="shared" si="7"/>
        <v> </v>
      </c>
    </row>
    <row r="108" spans="12:18" ht="12.75">
      <c r="L108" s="34">
        <f>SMALL(IF(ISNUMBER(different),ROW(different)-ROW(INDEX(different,1))+1),ROW($B$1:INDEX($B:$B,COUNTIF(different,1))))</f>
        <v>0</v>
      </c>
      <c r="M108" s="32" t="e">
        <f>INDEX(distribution,INDEX(subsetindex,ROW(107:107)))</f>
        <v>#NUM!</v>
      </c>
      <c r="N108" s="32" t="e">
        <f>INDEX(different,INDEX(subsetindex,ROW(107:107)))</f>
        <v>#NUM!</v>
      </c>
      <c r="O108" s="32" t="str">
        <f t="shared" si="5"/>
        <v> </v>
      </c>
      <c r="P108" s="32" t="str">
        <f t="shared" si="6"/>
        <v> </v>
      </c>
      <c r="Q108" s="32" t="str">
        <f t="shared" si="8"/>
        <v> </v>
      </c>
      <c r="R108" s="32" t="str">
        <f t="shared" si="7"/>
        <v> </v>
      </c>
    </row>
    <row r="109" spans="12:18" ht="12.75">
      <c r="L109" s="34">
        <f>SMALL(IF(ISNUMBER(different),ROW(different)-ROW(INDEX(different,1))+1),ROW($B$1:INDEX($B:$B,COUNTIF(different,1))))</f>
        <v>0</v>
      </c>
      <c r="M109" s="32" t="e">
        <f>INDEX(distribution,INDEX(subsetindex,ROW(108:108)))</f>
        <v>#NUM!</v>
      </c>
      <c r="N109" s="32" t="e">
        <f>INDEX(different,INDEX(subsetindex,ROW(108:108)))</f>
        <v>#NUM!</v>
      </c>
      <c r="O109" s="32" t="str">
        <f t="shared" si="5"/>
        <v> </v>
      </c>
      <c r="P109" s="32" t="str">
        <f t="shared" si="6"/>
        <v> </v>
      </c>
      <c r="Q109" s="32" t="str">
        <f t="shared" si="8"/>
        <v> </v>
      </c>
      <c r="R109" s="32" t="str">
        <f t="shared" si="7"/>
        <v> </v>
      </c>
    </row>
    <row r="110" spans="12:18" ht="12.75">
      <c r="L110" s="34">
        <f>SMALL(IF(ISNUMBER(different),ROW(different)-ROW(INDEX(different,1))+1),ROW($B$1:INDEX($B:$B,COUNTIF(different,1))))</f>
        <v>0</v>
      </c>
      <c r="M110" s="32" t="e">
        <f>INDEX(distribution,INDEX(subsetindex,ROW(109:109)))</f>
        <v>#NUM!</v>
      </c>
      <c r="N110" s="32" t="e">
        <f>INDEX(different,INDEX(subsetindex,ROW(109:109)))</f>
        <v>#NUM!</v>
      </c>
      <c r="O110" s="32" t="str">
        <f t="shared" si="5"/>
        <v> </v>
      </c>
      <c r="P110" s="32" t="str">
        <f t="shared" si="6"/>
        <v> </v>
      </c>
      <c r="Q110" s="32" t="str">
        <f t="shared" si="8"/>
        <v> </v>
      </c>
      <c r="R110" s="32" t="str">
        <f t="shared" si="7"/>
        <v> </v>
      </c>
    </row>
    <row r="111" spans="12:18" ht="12.75">
      <c r="L111" s="34">
        <f>SMALL(IF(ISNUMBER(different),ROW(different)-ROW(INDEX(different,1))+1),ROW($B$1:INDEX($B:$B,COUNTIF(different,1))))</f>
        <v>0</v>
      </c>
      <c r="M111" s="32" t="e">
        <f>INDEX(distribution,INDEX(subsetindex,ROW(107:107)))</f>
        <v>#NUM!</v>
      </c>
      <c r="N111" s="32" t="e">
        <f>INDEX(different,INDEX(subsetindex,ROW(107:107)))</f>
        <v>#NUM!</v>
      </c>
      <c r="O111" s="32" t="str">
        <f aca="true" t="shared" si="9" ref="O111:O125">IF(ISNUMBER(N111),N111," ")</f>
        <v> </v>
      </c>
      <c r="P111" s="32" t="str">
        <f aca="true" t="shared" si="10" ref="P111:P125">IF(ISNUMBER(N111),M111," ")</f>
        <v> </v>
      </c>
      <c r="Q111" s="32" t="str">
        <f aca="true" t="shared" si="11" ref="Q111:Q125">IF(ISNUMBER(O111),0.5," ")</f>
        <v> </v>
      </c>
      <c r="R111" s="32" t="str">
        <f aca="true" t="shared" si="12" ref="R111:R125">IF(ISNUMBER(O111),-0.5," ")</f>
        <v> </v>
      </c>
    </row>
    <row r="112" spans="12:18" ht="12.75">
      <c r="L112" s="34">
        <f>SMALL(IF(ISNUMBER(different),ROW(different)-ROW(INDEX(different,1))+1),ROW($B$1:INDEX($B:$B,COUNTIF(different,1))))</f>
        <v>0</v>
      </c>
      <c r="M112" s="32" t="e">
        <f>INDEX(distribution,INDEX(subsetindex,ROW(111:111)))</f>
        <v>#NUM!</v>
      </c>
      <c r="N112" s="32" t="e">
        <f>INDEX(different,INDEX(subsetindex,ROW(111:111)))</f>
        <v>#NUM!</v>
      </c>
      <c r="O112" s="32" t="str">
        <f t="shared" si="9"/>
        <v> </v>
      </c>
      <c r="P112" s="32" t="str">
        <f t="shared" si="10"/>
        <v> </v>
      </c>
      <c r="Q112" s="32" t="str">
        <f t="shared" si="11"/>
        <v> </v>
      </c>
      <c r="R112" s="32" t="str">
        <f t="shared" si="12"/>
        <v> </v>
      </c>
    </row>
    <row r="113" spans="12:18" ht="12.75">
      <c r="L113" s="34">
        <f>SMALL(IF(ISNUMBER(different),ROW(different)-ROW(INDEX(different,1))+1),ROW($B$1:INDEX($B:$B,COUNTIF(different,1))))</f>
        <v>0</v>
      </c>
      <c r="M113" s="32" t="e">
        <f>INDEX(distribution,INDEX(subsetindex,ROW(112:112)))</f>
        <v>#NUM!</v>
      </c>
      <c r="N113" s="32" t="e">
        <f>INDEX(different,INDEX(subsetindex,ROW(112:112)))</f>
        <v>#NUM!</v>
      </c>
      <c r="O113" s="32" t="str">
        <f t="shared" si="9"/>
        <v> </v>
      </c>
      <c r="P113" s="32" t="str">
        <f t="shared" si="10"/>
        <v> </v>
      </c>
      <c r="Q113" s="32" t="str">
        <f t="shared" si="11"/>
        <v> </v>
      </c>
      <c r="R113" s="32" t="str">
        <f t="shared" si="12"/>
        <v> </v>
      </c>
    </row>
    <row r="114" spans="12:18" ht="12.75">
      <c r="L114" s="34">
        <f>SMALL(IF(ISNUMBER(different),ROW(different)-ROW(INDEX(different,1))+1),ROW($B$1:INDEX($B:$B,COUNTIF(different,1))))</f>
        <v>0</v>
      </c>
      <c r="M114" s="32" t="e">
        <f>INDEX(distribution,INDEX(subsetindex,ROW(107:107)))</f>
        <v>#NUM!</v>
      </c>
      <c r="N114" s="32" t="e">
        <f>INDEX(different,INDEX(subsetindex,ROW(107:107)))</f>
        <v>#NUM!</v>
      </c>
      <c r="O114" s="32" t="str">
        <f t="shared" si="9"/>
        <v> </v>
      </c>
      <c r="P114" s="32" t="str">
        <f t="shared" si="10"/>
        <v> </v>
      </c>
      <c r="Q114" s="32" t="str">
        <f t="shared" si="11"/>
        <v> </v>
      </c>
      <c r="R114" s="32" t="str">
        <f t="shared" si="12"/>
        <v> </v>
      </c>
    </row>
    <row r="115" spans="12:18" ht="12.75">
      <c r="L115" s="34">
        <f>SMALL(IF(ISNUMBER(different),ROW(different)-ROW(INDEX(different,1))+1),ROW($B$1:INDEX($B:$B,COUNTIF(different,1))))</f>
        <v>0</v>
      </c>
      <c r="M115" s="32" t="e">
        <f>INDEX(distribution,INDEX(subsetindex,ROW(114:114)))</f>
        <v>#NUM!</v>
      </c>
      <c r="N115" s="32" t="e">
        <f>INDEX(different,INDEX(subsetindex,ROW(114:114)))</f>
        <v>#NUM!</v>
      </c>
      <c r="O115" s="32" t="str">
        <f t="shared" si="9"/>
        <v> </v>
      </c>
      <c r="P115" s="32" t="str">
        <f t="shared" si="10"/>
        <v> </v>
      </c>
      <c r="Q115" s="32" t="str">
        <f t="shared" si="11"/>
        <v> </v>
      </c>
      <c r="R115" s="32" t="str">
        <f t="shared" si="12"/>
        <v> </v>
      </c>
    </row>
    <row r="116" spans="12:18" ht="12.75">
      <c r="L116" s="34">
        <f>SMALL(IF(ISNUMBER(different),ROW(different)-ROW(INDEX(different,1))+1),ROW($B$1:INDEX($B:$B,COUNTIF(different,1))))</f>
        <v>0</v>
      </c>
      <c r="M116" s="32" t="e">
        <f>INDEX(distribution,INDEX(subsetindex,ROW(115:115)))</f>
        <v>#NUM!</v>
      </c>
      <c r="N116" s="32" t="e">
        <f>INDEX(different,INDEX(subsetindex,ROW(115:115)))</f>
        <v>#NUM!</v>
      </c>
      <c r="O116" s="32" t="str">
        <f t="shared" si="9"/>
        <v> </v>
      </c>
      <c r="P116" s="32" t="str">
        <f t="shared" si="10"/>
        <v> </v>
      </c>
      <c r="Q116" s="32" t="str">
        <f t="shared" si="11"/>
        <v> </v>
      </c>
      <c r="R116" s="32" t="str">
        <f t="shared" si="12"/>
        <v> </v>
      </c>
    </row>
    <row r="117" spans="12:18" ht="12.75">
      <c r="L117" s="34">
        <f>SMALL(IF(ISNUMBER(different),ROW(different)-ROW(INDEX(different,1))+1),ROW($B$1:INDEX($B:$B,COUNTIF(different,1))))</f>
        <v>0</v>
      </c>
      <c r="M117" s="32" t="e">
        <f>INDEX(distribution,INDEX(subsetindex,ROW(107:107)))</f>
        <v>#NUM!</v>
      </c>
      <c r="N117" s="32" t="e">
        <f>INDEX(different,INDEX(subsetindex,ROW(107:107)))</f>
        <v>#NUM!</v>
      </c>
      <c r="O117" s="32" t="str">
        <f t="shared" si="9"/>
        <v> </v>
      </c>
      <c r="P117" s="32" t="str">
        <f t="shared" si="10"/>
        <v> </v>
      </c>
      <c r="Q117" s="32" t="str">
        <f t="shared" si="11"/>
        <v> </v>
      </c>
      <c r="R117" s="32" t="str">
        <f t="shared" si="12"/>
        <v> </v>
      </c>
    </row>
    <row r="118" spans="12:18" ht="12.75">
      <c r="L118" s="34">
        <f>SMALL(IF(ISNUMBER(different),ROW(different)-ROW(INDEX(different,1))+1),ROW($B$1:INDEX($B:$B,COUNTIF(different,1))))</f>
        <v>0</v>
      </c>
      <c r="M118" s="32" t="e">
        <f>INDEX(distribution,INDEX(subsetindex,ROW(117:117)))</f>
        <v>#NUM!</v>
      </c>
      <c r="N118" s="32" t="e">
        <f>INDEX(different,INDEX(subsetindex,ROW(117:117)))</f>
        <v>#NUM!</v>
      </c>
      <c r="O118" s="32" t="str">
        <f t="shared" si="9"/>
        <v> </v>
      </c>
      <c r="P118" s="32" t="str">
        <f t="shared" si="10"/>
        <v> </v>
      </c>
      <c r="Q118" s="32" t="str">
        <f t="shared" si="11"/>
        <v> </v>
      </c>
      <c r="R118" s="32" t="str">
        <f t="shared" si="12"/>
        <v> </v>
      </c>
    </row>
    <row r="119" spans="12:18" ht="12.75">
      <c r="L119" s="34">
        <f>SMALL(IF(ISNUMBER(different),ROW(different)-ROW(INDEX(different,1))+1),ROW($B$1:INDEX($B:$B,COUNTIF(different,1))))</f>
        <v>0</v>
      </c>
      <c r="M119" s="32" t="e">
        <f>INDEX(distribution,INDEX(subsetindex,ROW(118:118)))</f>
        <v>#NUM!</v>
      </c>
      <c r="N119" s="32" t="e">
        <f>INDEX(different,INDEX(subsetindex,ROW(118:118)))</f>
        <v>#NUM!</v>
      </c>
      <c r="O119" s="32" t="str">
        <f t="shared" si="9"/>
        <v> </v>
      </c>
      <c r="P119" s="32" t="str">
        <f t="shared" si="10"/>
        <v> </v>
      </c>
      <c r="Q119" s="32" t="str">
        <f t="shared" si="11"/>
        <v> </v>
      </c>
      <c r="R119" s="32" t="str">
        <f t="shared" si="12"/>
        <v> </v>
      </c>
    </row>
    <row r="120" spans="12:18" ht="12.75">
      <c r="L120" s="34">
        <f>SMALL(IF(ISNUMBER(different),ROW(different)-ROW(INDEX(different,1))+1),ROW($B$1:INDEX($B:$B,COUNTIF(different,1))))</f>
        <v>0</v>
      </c>
      <c r="M120" s="32" t="e">
        <f>INDEX(distribution,INDEX(subsetindex,ROW(107:107)))</f>
        <v>#NUM!</v>
      </c>
      <c r="N120" s="32" t="e">
        <f>INDEX(different,INDEX(subsetindex,ROW(107:107)))</f>
        <v>#NUM!</v>
      </c>
      <c r="O120" s="32" t="str">
        <f t="shared" si="9"/>
        <v> </v>
      </c>
      <c r="P120" s="32" t="str">
        <f t="shared" si="10"/>
        <v> </v>
      </c>
      <c r="Q120" s="32" t="str">
        <f t="shared" si="11"/>
        <v> </v>
      </c>
      <c r="R120" s="32" t="str">
        <f t="shared" si="12"/>
        <v> </v>
      </c>
    </row>
    <row r="121" spans="12:18" ht="12.75">
      <c r="L121" s="34">
        <f>SMALL(IF(ISNUMBER(different),ROW(different)-ROW(INDEX(different,1))+1),ROW($B$1:INDEX($B:$B,COUNTIF(different,1))))</f>
        <v>0</v>
      </c>
      <c r="M121" s="32" t="e">
        <f>INDEX(distribution,INDEX(subsetindex,ROW(120:120)))</f>
        <v>#NUM!</v>
      </c>
      <c r="N121" s="32" t="e">
        <f>INDEX(different,INDEX(subsetindex,ROW(120:120)))</f>
        <v>#NUM!</v>
      </c>
      <c r="O121" s="32" t="str">
        <f t="shared" si="9"/>
        <v> </v>
      </c>
      <c r="P121" s="32" t="str">
        <f t="shared" si="10"/>
        <v> </v>
      </c>
      <c r="Q121" s="32" t="str">
        <f t="shared" si="11"/>
        <v> </v>
      </c>
      <c r="R121" s="32" t="str">
        <f t="shared" si="12"/>
        <v> </v>
      </c>
    </row>
    <row r="122" spans="12:18" ht="12.75">
      <c r="L122" s="34">
        <f>SMALL(IF(ISNUMBER(different),ROW(different)-ROW(INDEX(different,1))+1),ROW($B$1:INDEX($B:$B,COUNTIF(different,1))))</f>
        <v>0</v>
      </c>
      <c r="M122" s="32" t="e">
        <f>INDEX(distribution,INDEX(subsetindex,ROW(121:121)))</f>
        <v>#NUM!</v>
      </c>
      <c r="N122" s="32" t="e">
        <f>INDEX(different,INDEX(subsetindex,ROW(121:121)))</f>
        <v>#NUM!</v>
      </c>
      <c r="O122" s="32" t="str">
        <f t="shared" si="9"/>
        <v> </v>
      </c>
      <c r="P122" s="32" t="str">
        <f t="shared" si="10"/>
        <v> </v>
      </c>
      <c r="Q122" s="32" t="str">
        <f t="shared" si="11"/>
        <v> </v>
      </c>
      <c r="R122" s="32" t="str">
        <f t="shared" si="12"/>
        <v> </v>
      </c>
    </row>
    <row r="123" spans="12:18" ht="12.75">
      <c r="L123" s="34">
        <f>SMALL(IF(ISNUMBER(different),ROW(different)-ROW(INDEX(different,1))+1),ROW($B$1:INDEX($B:$B,COUNTIF(different,1))))</f>
        <v>0</v>
      </c>
      <c r="M123" s="32" t="e">
        <f>INDEX(distribution,INDEX(subsetindex,ROW(107:107)))</f>
        <v>#NUM!</v>
      </c>
      <c r="N123" s="32" t="e">
        <f>INDEX(different,INDEX(subsetindex,ROW(107:107)))</f>
        <v>#NUM!</v>
      </c>
      <c r="O123" s="32" t="str">
        <f t="shared" si="9"/>
        <v> </v>
      </c>
      <c r="P123" s="32" t="str">
        <f t="shared" si="10"/>
        <v> </v>
      </c>
      <c r="Q123" s="32" t="str">
        <f t="shared" si="11"/>
        <v> </v>
      </c>
      <c r="R123" s="32" t="str">
        <f t="shared" si="12"/>
        <v> </v>
      </c>
    </row>
    <row r="124" spans="12:18" ht="12.75">
      <c r="L124" s="34">
        <f>SMALL(IF(ISNUMBER(different),ROW(different)-ROW(INDEX(different,1))+1),ROW($B$1:INDEX($B:$B,COUNTIF(different,1))))</f>
        <v>0</v>
      </c>
      <c r="M124" s="32" t="e">
        <f>INDEX(distribution,INDEX(subsetindex,ROW(123:123)))</f>
        <v>#NUM!</v>
      </c>
      <c r="N124" s="32" t="e">
        <f>INDEX(different,INDEX(subsetindex,ROW(123:123)))</f>
        <v>#NUM!</v>
      </c>
      <c r="O124" s="32" t="str">
        <f t="shared" si="9"/>
        <v> </v>
      </c>
      <c r="P124" s="32" t="str">
        <f t="shared" si="10"/>
        <v> </v>
      </c>
      <c r="Q124" s="32" t="str">
        <f t="shared" si="11"/>
        <v> </v>
      </c>
      <c r="R124" s="32" t="str">
        <f t="shared" si="12"/>
        <v> </v>
      </c>
    </row>
    <row r="125" spans="12:18" ht="12.75">
      <c r="L125" s="34">
        <f>SMALL(IF(ISNUMBER(different),ROW(different)-ROW(INDEX(different,1))+1),ROW($B$1:INDEX($B:$B,COUNTIF(different,1))))</f>
        <v>0</v>
      </c>
      <c r="M125" s="32" t="e">
        <f>INDEX(distribution,INDEX(subsetindex,ROW(124:124)))</f>
        <v>#NUM!</v>
      </c>
      <c r="N125" s="32" t="e">
        <f>INDEX(different,INDEX(subsetindex,ROW(124:124)))</f>
        <v>#NUM!</v>
      </c>
      <c r="O125" s="32" t="str">
        <f t="shared" si="9"/>
        <v> </v>
      </c>
      <c r="P125" s="32" t="str">
        <f t="shared" si="10"/>
        <v> </v>
      </c>
      <c r="Q125" s="32" t="str">
        <f t="shared" si="11"/>
        <v> </v>
      </c>
      <c r="R125" s="32" t="str">
        <f t="shared" si="12"/>
        <v> </v>
      </c>
    </row>
    <row r="126" spans="12:18" ht="12.75">
      <c r="L126" s="34">
        <f>SMALL(IF(ISNUMBER(different),ROW(different)-ROW(INDEX(different,1))+1),ROW($B$1:INDEX($B:$B,COUNTIF(different,1))))</f>
        <v>0</v>
      </c>
      <c r="M126" s="32" t="e">
        <f>INDEX(distribution,INDEX(subsetindex,ROW(110:110)))</f>
        <v>#NUM!</v>
      </c>
      <c r="N126" s="32" t="e">
        <f>INDEX(different,INDEX(subsetindex,ROW(110:110)))</f>
        <v>#NUM!</v>
      </c>
      <c r="O126" s="32" t="str">
        <f t="shared" si="5"/>
        <v> </v>
      </c>
      <c r="P126" s="32" t="str">
        <f t="shared" si="6"/>
        <v> </v>
      </c>
      <c r="Q126" s="32" t="str">
        <f t="shared" si="8"/>
        <v> </v>
      </c>
      <c r="R126" s="32" t="str">
        <f t="shared" si="7"/>
        <v> </v>
      </c>
    </row>
    <row r="127" spans="12:18" ht="12.75">
      <c r="L127" s="34">
        <f>SMALL(IF(ISNUMBER(different),ROW(different)-ROW(INDEX(different,1))+1),ROW($B$1:INDEX($B:$B,COUNTIF(different,1))))</f>
        <v>0</v>
      </c>
      <c r="M127" s="32" t="e">
        <f>INDEX(distribution,INDEX(subsetindex,ROW(126:126)))</f>
        <v>#NUM!</v>
      </c>
      <c r="N127" s="32" t="e">
        <f>INDEX(different,INDEX(subsetindex,ROW(126:126)))</f>
        <v>#NUM!</v>
      </c>
      <c r="O127" s="32" t="str">
        <f t="shared" si="5"/>
        <v> </v>
      </c>
      <c r="P127" s="32" t="str">
        <f t="shared" si="6"/>
        <v> </v>
      </c>
      <c r="Q127" s="32" t="str">
        <f t="shared" si="8"/>
        <v> </v>
      </c>
      <c r="R127" s="32" t="str">
        <f t="shared" si="7"/>
        <v> </v>
      </c>
    </row>
    <row r="128" spans="12:18" ht="12.75">
      <c r="L128" s="34">
        <f>SMALL(IF(ISNUMBER(different),ROW(different)-ROW(INDEX(different,1))+1),ROW($B$1:INDEX($B:$B,COUNTIF(different,1))))</f>
        <v>0</v>
      </c>
      <c r="M128" s="32" t="e">
        <f>INDEX(distribution,INDEX(subsetindex,ROW(127:127)))</f>
        <v>#NUM!</v>
      </c>
      <c r="N128" s="32" t="e">
        <f>INDEX(different,INDEX(subsetindex,ROW(127:127)))</f>
        <v>#NUM!</v>
      </c>
      <c r="O128" s="32" t="str">
        <f t="shared" si="5"/>
        <v> </v>
      </c>
      <c r="P128" s="32" t="str">
        <f t="shared" si="6"/>
        <v> </v>
      </c>
      <c r="Q128" s="32" t="str">
        <f t="shared" si="8"/>
        <v> </v>
      </c>
      <c r="R128" s="32" t="str">
        <f t="shared" si="7"/>
        <v> </v>
      </c>
    </row>
  </sheetData>
  <sheetProtection password="C2B6" sheet="1"/>
  <mergeCells count="2">
    <mergeCell ref="A18:A19"/>
    <mergeCell ref="A16:A1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heshah</dc:creator>
  <cp:keywords/>
  <dc:description/>
  <cp:lastModifiedBy>Joanna Donn</cp:lastModifiedBy>
  <cp:lastPrinted>2007-05-29T09:18:07Z</cp:lastPrinted>
  <dcterms:created xsi:type="dcterms:W3CDTF">2006-03-30T15:50:01Z</dcterms:created>
  <dcterms:modified xsi:type="dcterms:W3CDTF">2020-09-14T13:49:19Z</dcterms:modified>
  <cp:category/>
  <cp:version/>
  <cp:contentType/>
  <cp:contentStatus/>
</cp:coreProperties>
</file>