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0" windowWidth="17280" windowHeight="7650" tabRatio="779" firstSheet="1" activeTab="1"/>
  </bookViews>
  <sheets>
    <sheet name="Custody Page website" sheetId="1" state="veryHidden" r:id="rId1"/>
    <sheet name="Summary" sheetId="2" r:id="rId2"/>
    <sheet name="Contents" sheetId="3" r:id="rId3"/>
    <sheet name="1.0 Monthly Custody Data" sheetId="4" r:id="rId4"/>
    <sheet name="2.1 Population (under 18)" sheetId="5" r:id="rId5"/>
    <sheet name="2.2 Population (inc 18)" sheetId="6" r:id="rId6"/>
    <sheet name="2.3 Average Population" sheetId="7" r:id="rId7"/>
    <sheet name="2.4 Accom Type" sheetId="8" r:id="rId8"/>
    <sheet name="2.5 Legal Basis" sheetId="9" r:id="rId9"/>
    <sheet name="2.6 Ethnicity" sheetId="10" r:id="rId10"/>
    <sheet name="2.7 Gender" sheetId="11" r:id="rId11"/>
    <sheet name="2.8 Age" sheetId="12" r:id="rId12"/>
    <sheet name="3.0 Explanatory notes" sheetId="13" r:id="rId13"/>
    <sheet name="Monthly Snapshot Data" sheetId="14" state="hidden" r:id="rId14"/>
    <sheet name="Charts Source Data" sheetId="15" state="hidden" r:id="rId15"/>
  </sheets>
  <externalReferences>
    <externalReference r:id="rId18"/>
  </externalReferences>
  <definedNames>
    <definedName name="_xlnm.Print_Area" localSheetId="3">'1.0 Monthly Custody Data'!$A$2:$AS$120</definedName>
    <definedName name="_xlnm.Print_Area" localSheetId="4">'2.1 Population (under 18)'!$A$1:$O$44</definedName>
    <definedName name="_xlnm.Print_Area" localSheetId="5">'2.2 Population (inc 18)'!$A$1:$N$56</definedName>
    <definedName name="_xlnm.Print_Area" localSheetId="6">'2.3 Average Population'!$A$1:$N$30</definedName>
    <definedName name="_xlnm.Print_Area" localSheetId="7">'2.4 Accom Type'!$A$1:$P$116</definedName>
    <definedName name="_xlnm.Print_Area" localSheetId="8">'2.5 Legal Basis'!$A$1:$P$132</definedName>
    <definedName name="_xlnm.Print_Area" localSheetId="9">'2.6 Ethnicity'!$A$1:$P$169</definedName>
    <definedName name="_xlnm.Print_Area" localSheetId="10">'2.7 Gender'!$A$1:$P$74</definedName>
    <definedName name="_xlnm.Print_Area" localSheetId="11">'2.8 Age'!$A$1:$P$76</definedName>
    <definedName name="_xlnm.Print_Area" localSheetId="12">'3.0 Explanatory notes'!$A$1:$O$102</definedName>
    <definedName name="_xlnm.Print_Area" localSheetId="2">'Contents'!$A$6:$G$35</definedName>
    <definedName name="_xlnm.Print_Area" localSheetId="1">'Summary'!$A$2:$K$41</definedName>
  </definedNames>
  <calcPr fullCalcOnLoad="1"/>
</workbook>
</file>

<file path=xl/sharedStrings.xml><?xml version="1.0" encoding="utf-8"?>
<sst xmlns="http://schemas.openxmlformats.org/spreadsheetml/2006/main" count="2822" uniqueCount="184">
  <si>
    <t>Custody Snapshot Comparison</t>
  </si>
  <si>
    <t>This Month</t>
  </si>
  <si>
    <t>Previous Year</t>
  </si>
  <si>
    <t>Beds Available</t>
  </si>
  <si>
    <t>Occupancy Rate</t>
  </si>
  <si>
    <t>Apr</t>
  </si>
  <si>
    <t>May</t>
  </si>
  <si>
    <t>Jun</t>
  </si>
  <si>
    <t>Jul</t>
  </si>
  <si>
    <t>Aug</t>
  </si>
  <si>
    <t>Sep</t>
  </si>
  <si>
    <t>Oct</t>
  </si>
  <si>
    <t>Nov</t>
  </si>
  <si>
    <t>Dec</t>
  </si>
  <si>
    <t>Jan</t>
  </si>
  <si>
    <t>Feb</t>
  </si>
  <si>
    <t>Mar</t>
  </si>
  <si>
    <t>2004/05</t>
  </si>
  <si>
    <t>2005/06</t>
  </si>
  <si>
    <t>2006/07</t>
  </si>
  <si>
    <t>Beds Commissioned</t>
  </si>
  <si>
    <t>Mixed</t>
  </si>
  <si>
    <t>Male</t>
  </si>
  <si>
    <t>Female</t>
  </si>
  <si>
    <t>Remands</t>
  </si>
  <si>
    <t>2007/08</t>
  </si>
  <si>
    <t>2008/09</t>
  </si>
  <si>
    <t>2000/01</t>
  </si>
  <si>
    <t>2001/02</t>
  </si>
  <si>
    <t>2002/03</t>
  </si>
  <si>
    <t>2003/04</t>
  </si>
  <si>
    <t>Black</t>
  </si>
  <si>
    <t>White</t>
  </si>
  <si>
    <t>Not Known</t>
  </si>
  <si>
    <t>2009/10</t>
  </si>
  <si>
    <t>2010/11</t>
  </si>
  <si>
    <t>Occupancy Trends</t>
  </si>
  <si>
    <t>Monthly Custody Data</t>
  </si>
  <si>
    <t>Accommodation Type</t>
  </si>
  <si>
    <t>Population (inc 18)</t>
  </si>
  <si>
    <t>Contents for Charts and Tables for YJB Monthly and Trend Custody Population</t>
  </si>
  <si>
    <t xml:space="preserve">Number </t>
  </si>
  <si>
    <t>Title</t>
  </si>
  <si>
    <t>Period</t>
  </si>
  <si>
    <t>Monthly Data</t>
  </si>
  <si>
    <t>Trend Data</t>
  </si>
  <si>
    <t>Age 10-14</t>
  </si>
  <si>
    <t>Age 15-17</t>
  </si>
  <si>
    <t>Custody figures</t>
  </si>
  <si>
    <t>Average Population</t>
  </si>
  <si>
    <t>Legal Basis (under 18)</t>
  </si>
  <si>
    <t>Population (under 18)</t>
  </si>
  <si>
    <t>Ethnicity (under 18)</t>
  </si>
  <si>
    <t>Gender (under 18)</t>
  </si>
  <si>
    <t>Age (under 18)</t>
  </si>
  <si>
    <t>Secure Training Centres (STCs)</t>
  </si>
  <si>
    <t>Secure Children's Homes (SCHs)</t>
  </si>
  <si>
    <t>Section 91 (S91)</t>
  </si>
  <si>
    <t>Explanatory Notes</t>
  </si>
  <si>
    <t>Secure Estate Custody Population (inc 18 year olds)</t>
  </si>
  <si>
    <t>Secure Estate Custody Population (under 18's)</t>
  </si>
  <si>
    <t>Detention and Training Order (DTO) (inc recalls)</t>
  </si>
  <si>
    <t xml:space="preserve">* Provisional data </t>
  </si>
  <si>
    <t>SCH - Secure Children's Home</t>
  </si>
  <si>
    <t>STC - Secure Training Centre</t>
  </si>
  <si>
    <t>YOI - Young Offender Institution</t>
  </si>
  <si>
    <t>Custody Population (Under 18)</t>
  </si>
  <si>
    <t>Custody Population (Inc 18)</t>
  </si>
  <si>
    <t>Custody population for children and young people</t>
  </si>
  <si>
    <t xml:space="preserve">Average yearly custody population for children and young people </t>
  </si>
  <si>
    <t>Custody population for children and young people -  yearly trend</t>
  </si>
  <si>
    <r>
      <t>Difference</t>
    </r>
    <r>
      <rPr>
        <vertAlign val="superscript"/>
        <sz val="11"/>
        <rFont val="Arial"/>
        <family val="2"/>
      </rPr>
      <t xml:space="preserve"> †</t>
    </r>
  </si>
  <si>
    <r>
      <t xml:space="preserve">Difference </t>
    </r>
    <r>
      <rPr>
        <vertAlign val="superscript"/>
        <sz val="11"/>
        <rFont val="Arial"/>
        <family val="2"/>
      </rPr>
      <t>†</t>
    </r>
  </si>
  <si>
    <t>Summary</t>
  </si>
  <si>
    <t>Previous Month</t>
  </si>
  <si>
    <t>Monthly statistics on the population in custody of children and young people within secure children's homes (SCHs), secure training centres (STCs) and young offender institutions (YOIs). This includes those aged under 18 and 18-year olds. Some 18-year-olds remain in the secure estate for children and young people if they only have a short period of their sentence to serve to avoid disrupting their regimes.
The publication also contains more detailed information on the make-up of the custody population by legal basis for detention, accommodation type, age group, gender, ethnicity and region of origin. Data is also provided on a trend basis dating back to 2000-01 and 2005-06 onwards for more detailed data.</t>
  </si>
  <si>
    <r>
      <t>Beds Commissioned</t>
    </r>
    <r>
      <rPr>
        <b/>
        <vertAlign val="superscript"/>
        <sz val="11"/>
        <rFont val="Arial"/>
        <family val="2"/>
      </rPr>
      <t xml:space="preserve"> </t>
    </r>
  </si>
  <si>
    <t>November -2011*</t>
  </si>
  <si>
    <t>2011/12</t>
  </si>
  <si>
    <t>Please see explanatory notes for explanations of the Legal Basis for Detention types</t>
  </si>
  <si>
    <t>2012/13</t>
  </si>
  <si>
    <t>2013/14</t>
  </si>
  <si>
    <t>Young Offender Institutions (YOIs) 
(under 18)</t>
  </si>
  <si>
    <t xml:space="preserve">Monthly Youth Custody Report - </t>
  </si>
  <si>
    <t>2016/17*</t>
  </si>
  <si>
    <t>2017/18*</t>
  </si>
  <si>
    <t>2018/19*</t>
  </si>
  <si>
    <t>2019/20*</t>
  </si>
  <si>
    <t>2020/21*</t>
  </si>
  <si>
    <t>2021/22*</t>
  </si>
  <si>
    <t>2022/23*</t>
  </si>
  <si>
    <t>2023/24*</t>
  </si>
  <si>
    <t>2024/25*</t>
  </si>
  <si>
    <t>2025/26*</t>
  </si>
  <si>
    <t>2014/15</t>
  </si>
  <si>
    <t xml:space="preserve">(1) Provisional data </t>
  </si>
  <si>
    <t>England and Wales</t>
  </si>
  <si>
    <r>
      <t xml:space="preserve">Difference </t>
    </r>
    <r>
      <rPr>
        <vertAlign val="superscript"/>
        <sz val="11"/>
        <color indexed="9"/>
        <rFont val="Arial"/>
        <family val="2"/>
      </rPr>
      <t>†</t>
    </r>
  </si>
  <si>
    <t>Year ending March</t>
  </si>
  <si>
    <t>Year</t>
  </si>
  <si>
    <t>Including 18 year olds</t>
  </si>
  <si>
    <t>BAME (Asian, Black, Mixed and Other)</t>
  </si>
  <si>
    <t>Notes</t>
  </si>
  <si>
    <t>https://www.gov.uk/government/statistics/youth-custody-data</t>
  </si>
  <si>
    <t>Monthly Youth Custody Report</t>
  </si>
  <si>
    <t>Latest version is available on the Gov.uk website at</t>
  </si>
  <si>
    <t>Under 18's</t>
  </si>
  <si>
    <t>2017*</t>
  </si>
  <si>
    <r>
      <t>2016/17</t>
    </r>
    <r>
      <rPr>
        <vertAlign val="superscript"/>
        <sz val="10"/>
        <rFont val="Arial"/>
        <family val="2"/>
      </rPr>
      <t>(1)</t>
    </r>
  </si>
  <si>
    <t>Table 1. Custody population for under 18 year olds in England and Wales, from 2000/01 to 2016/17*</t>
  </si>
  <si>
    <t>Table 2. Custody population for children and young people including 18 year olds in England and Wales, from 2000/01 to 2016/17*</t>
  </si>
  <si>
    <t>Table 3. Average custody population for children and young people in England and Wales, from 2000/01 to 2016/17*</t>
  </si>
  <si>
    <t>2000/01 - 2016/17*</t>
  </si>
  <si>
    <t>Asian &amp; Other</t>
  </si>
  <si>
    <t>Other Sentences</t>
  </si>
  <si>
    <t>Section 91</t>
  </si>
  <si>
    <r>
      <t>Other sentences</t>
    </r>
    <r>
      <rPr>
        <b/>
        <vertAlign val="superscript"/>
        <sz val="10"/>
        <rFont val="Arial"/>
        <family val="2"/>
      </rPr>
      <t>(2)</t>
    </r>
  </si>
  <si>
    <t xml:space="preserve">Data for Monthly Snapshot </t>
  </si>
  <si>
    <t>Accom Type</t>
  </si>
  <si>
    <t>SCH</t>
  </si>
  <si>
    <t>STC</t>
  </si>
  <si>
    <t>YOI</t>
  </si>
  <si>
    <t>Age</t>
  </si>
  <si>
    <t>10-14</t>
  </si>
  <si>
    <t>Validation</t>
  </si>
  <si>
    <t>Legal Basis</t>
  </si>
  <si>
    <t>Ethnicity</t>
  </si>
  <si>
    <t>Gender</t>
  </si>
  <si>
    <t>DTO</t>
  </si>
  <si>
    <t>Region of Origin</t>
  </si>
  <si>
    <t>Remand</t>
  </si>
  <si>
    <t>Region of Establishment</t>
  </si>
  <si>
    <t>Other sentences</t>
  </si>
  <si>
    <t>Section 226</t>
  </si>
  <si>
    <t>Section 226(B)</t>
  </si>
  <si>
    <t>Section 228</t>
  </si>
  <si>
    <t>Section 90</t>
  </si>
  <si>
    <t>Section 226/228/90/91</t>
  </si>
  <si>
    <t>Asian</t>
  </si>
  <si>
    <t>Other</t>
  </si>
  <si>
    <t xml:space="preserve">Occupancy </t>
  </si>
  <si>
    <t xml:space="preserve">Number of Young People in Custody by Region of Origin </t>
  </si>
  <si>
    <t>Number of Young People in Custody by Region of Establishment</t>
  </si>
  <si>
    <t>East Midlands</t>
  </si>
  <si>
    <t>Eastern</t>
  </si>
  <si>
    <t>London</t>
  </si>
  <si>
    <t>North East</t>
  </si>
  <si>
    <t>North West</t>
  </si>
  <si>
    <t>South East</t>
  </si>
  <si>
    <t>South West</t>
  </si>
  <si>
    <t>Wales</t>
  </si>
  <si>
    <t>West Midlands</t>
  </si>
  <si>
    <t>Yorkshire</t>
  </si>
  <si>
    <t>Grand Total</t>
  </si>
  <si>
    <t>(2) Other Sentences include young people in custody on a Section 226, Section 226B, Section 228, Section 90. These data also include young people in custody for breaching a gang injunction, a civil tool. Gang injunctions for 14-17 year olds were implemented in December 2011.</t>
  </si>
  <si>
    <t>(1) Other Sentences includes young people in custody on a Section 226, Section 226B, Section 228, Section 90. These data also include young people in custody for breaching a gang injunction, a civil tool. Gang injunctions for 14-17 year olds were implemented in December 2011.</t>
  </si>
  <si>
    <t>Table 4. Custody population for under 18 year olds in England and Wales by sector, from 2005/06 to 2016/17*</t>
  </si>
  <si>
    <t>Table 5. Custody population for under 18 year olds in England and Wales by legal basis, from 2005/06 to 2016/17*</t>
  </si>
  <si>
    <t>Table 6. Custody population for under 18 year olds in England and Wales by ethnicity, from 2005/06 to 2016/17*</t>
  </si>
  <si>
    <t>Table 7. Custody population for under 18 year olds in England and Wales by gender, from 2005/06 to 2016/17*</t>
  </si>
  <si>
    <t>Table 8. Custody population for under 18 year olds in England and Wales by age, from 2005/06 to 2016/17*</t>
  </si>
  <si>
    <t>Age 15</t>
  </si>
  <si>
    <t>Age 16</t>
  </si>
  <si>
    <t>Age 17</t>
  </si>
  <si>
    <t>Asian and other</t>
  </si>
  <si>
    <t xml:space="preserve"> </t>
  </si>
  <si>
    <t>2005/06 - 2016/17*</t>
  </si>
  <si>
    <t>Total</t>
  </si>
  <si>
    <t>Total (under 18)</t>
  </si>
  <si>
    <t>18</t>
  </si>
  <si>
    <t>Total (incl 18)</t>
  </si>
  <si>
    <t>2015/16</t>
  </si>
  <si>
    <t>* Data from 2016/17 onwards is provisional</t>
  </si>
  <si>
    <t>January 2017*</t>
  </si>
  <si>
    <t/>
  </si>
  <si>
    <t>Ethnicity Grouped</t>
  </si>
  <si>
    <t>BAME</t>
  </si>
  <si>
    <t>Age Group</t>
  </si>
  <si>
    <t>10 - 14</t>
  </si>
  <si>
    <t>15 - 17</t>
  </si>
  <si>
    <t>For January 2017, the population of the secure estate for children and young people, for under 18 year olds was 862.</t>
  </si>
  <si>
    <t>This is an increase of 33 from the previous month and a decrease of 59 from the previous year.</t>
  </si>
  <si>
    <t>For January 2017, the overall population of the secure estate for children and young people, including those aged 18 years old, was 962. This is an increase of 46 from the previous month and a decrease of 46 from the previous year.</t>
  </si>
  <si>
    <t>For January 2017, the overall occupancy rate for the secure estate for children and young people, including those aged 18 years old, was 81%, compared to 79% from the previous month.</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</si>
</sst>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0;0"/>
    <numFmt numFmtId="168" formatCode="mmm\-yyyy"/>
    <numFmt numFmtId="169" formatCode="\+0%;\-0%;0%"/>
    <numFmt numFmtId="170" formatCode="mmmm\ yyyy"/>
    <numFmt numFmtId="171" formatCode="_-* #,##0.0_-;\-* #,##0.0_-;_-* &quot;-&quot;??_-;_-@_-"/>
    <numFmt numFmtId="172" formatCode="#,##0.0"/>
  </numFmts>
  <fonts count="115">
    <font>
      <sz val="11"/>
      <name val="Arial"/>
      <family val="0"/>
    </font>
    <font>
      <sz val="11"/>
      <color indexed="8"/>
      <name val="Calibri"/>
      <family val="2"/>
    </font>
    <font>
      <u val="single"/>
      <sz val="11"/>
      <color indexed="12"/>
      <name val="Arial"/>
      <family val="2"/>
    </font>
    <font>
      <sz val="8"/>
      <name val="Arial"/>
      <family val="2"/>
    </font>
    <font>
      <b/>
      <sz val="11"/>
      <name val="Arial"/>
      <family val="2"/>
    </font>
    <font>
      <sz val="12"/>
      <name val="Arial"/>
      <family val="2"/>
    </font>
    <font>
      <b/>
      <sz val="24"/>
      <name val="Arial"/>
      <family val="2"/>
    </font>
    <font>
      <sz val="9.1"/>
      <color indexed="16"/>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0"/>
      <name val="Arial"/>
      <family val="2"/>
    </font>
    <font>
      <sz val="20"/>
      <name val="Arial"/>
      <family val="2"/>
    </font>
    <font>
      <b/>
      <sz val="20"/>
      <name val="Arial"/>
      <family val="2"/>
    </font>
    <font>
      <sz val="48"/>
      <name val="Arial"/>
      <family val="2"/>
    </font>
    <font>
      <sz val="11"/>
      <color indexed="10"/>
      <name val="Arial"/>
      <family val="2"/>
    </font>
    <font>
      <sz val="10"/>
      <name val="Arial"/>
      <family val="2"/>
    </font>
    <font>
      <sz val="9.1"/>
      <color indexed="21"/>
      <name val="Tahoma"/>
      <family val="2"/>
    </font>
    <font>
      <sz val="16.5"/>
      <color indexed="21"/>
      <name val="Tahoma"/>
      <family val="2"/>
    </font>
    <font>
      <vertAlign val="superscript"/>
      <sz val="11"/>
      <name val="Arial"/>
      <family val="2"/>
    </font>
    <font>
      <sz val="22"/>
      <name val="Arial"/>
      <family val="2"/>
    </font>
    <font>
      <b/>
      <vertAlign val="superscript"/>
      <sz val="11"/>
      <name val="Arial"/>
      <family val="2"/>
    </font>
    <font>
      <sz val="9"/>
      <name val="Arial"/>
      <family val="2"/>
    </font>
    <font>
      <vertAlign val="superscript"/>
      <sz val="10"/>
      <name val="Arial"/>
      <family val="2"/>
    </font>
    <font>
      <vertAlign val="superscript"/>
      <sz val="11"/>
      <color indexed="9"/>
      <name val="Arial"/>
      <family val="2"/>
    </font>
    <font>
      <sz val="28"/>
      <name val="Arial"/>
      <family val="2"/>
    </font>
    <font>
      <sz val="14"/>
      <name val="Arial"/>
      <family val="2"/>
    </font>
    <font>
      <b/>
      <sz val="14"/>
      <name val="Arial"/>
      <family val="2"/>
    </font>
    <font>
      <sz val="16"/>
      <name val="Arial"/>
      <family val="2"/>
    </font>
    <font>
      <b/>
      <vertAlign val="superscript"/>
      <sz val="10"/>
      <name val="Arial"/>
      <family val="2"/>
    </font>
    <font>
      <sz val="14.75"/>
      <color indexed="8"/>
      <name val="Arial"/>
      <family val="2"/>
    </font>
    <font>
      <b/>
      <sz val="8"/>
      <color indexed="8"/>
      <name val="Arial"/>
      <family val="2"/>
    </font>
    <font>
      <b/>
      <sz val="8.5"/>
      <color indexed="8"/>
      <name val="Arial"/>
      <family val="2"/>
    </font>
    <font>
      <sz val="10"/>
      <color indexed="8"/>
      <name val="Arial"/>
      <family val="2"/>
    </font>
    <font>
      <sz val="12.75"/>
      <color indexed="8"/>
      <name val="Arial"/>
      <family val="2"/>
    </font>
    <font>
      <sz val="21.25"/>
      <color indexed="8"/>
      <name val="Arial"/>
      <family val="2"/>
    </font>
    <font>
      <b/>
      <sz val="26.25"/>
      <color indexed="9"/>
      <name val="Arial"/>
      <family val="2"/>
    </font>
    <font>
      <sz val="21.75"/>
      <color indexed="8"/>
      <name val="Arial"/>
      <family val="2"/>
    </font>
    <font>
      <sz val="23"/>
      <color indexed="8"/>
      <name val="Arial"/>
      <family val="2"/>
    </font>
    <font>
      <sz val="25"/>
      <color indexed="8"/>
      <name val="Arial"/>
      <family val="2"/>
    </font>
    <font>
      <sz val="19.75"/>
      <color indexed="8"/>
      <name val="Arial"/>
      <family val="2"/>
    </font>
    <font>
      <sz val="26.25"/>
      <color indexed="8"/>
      <name val="Arial"/>
      <family val="2"/>
    </font>
    <font>
      <sz val="27"/>
      <color indexed="8"/>
      <name val="Arial"/>
      <family val="2"/>
    </font>
    <font>
      <sz val="22"/>
      <color indexed="8"/>
      <name val="Arial"/>
      <family val="2"/>
    </font>
    <font>
      <sz val="21.5"/>
      <color indexed="8"/>
      <name val="Arial"/>
      <family val="2"/>
    </font>
    <font>
      <sz val="26.5"/>
      <color indexed="8"/>
      <name val="Arial"/>
      <family val="2"/>
    </font>
    <font>
      <sz val="20.75"/>
      <color indexed="8"/>
      <name val="Arial"/>
      <family val="2"/>
    </font>
    <font>
      <sz val="23.25"/>
      <color indexed="8"/>
      <name val="Arial"/>
      <family val="2"/>
    </font>
    <font>
      <sz val="24.5"/>
      <color indexed="8"/>
      <name val="Arial"/>
      <family val="2"/>
    </font>
    <font>
      <sz val="26.75"/>
      <color indexed="8"/>
      <name val="Arial"/>
      <family val="2"/>
    </font>
    <font>
      <sz val="24"/>
      <color indexed="8"/>
      <name val="Arial"/>
      <family val="2"/>
    </font>
    <font>
      <sz val="20.5"/>
      <color indexed="8"/>
      <name val="Arial"/>
      <family val="2"/>
    </font>
    <font>
      <sz val="12"/>
      <color indexed="8"/>
      <name val="Arial"/>
      <family val="2"/>
    </font>
    <font>
      <sz val="26"/>
      <color indexed="9"/>
      <name val="Arial"/>
      <family val="2"/>
    </font>
    <font>
      <sz val="26"/>
      <color indexed="8"/>
      <name val="Arial"/>
      <family val="2"/>
    </font>
    <font>
      <sz val="20"/>
      <color indexed="8"/>
      <name val="Arial"/>
      <family val="2"/>
    </font>
    <font>
      <sz val="19.5"/>
      <color indexed="8"/>
      <name val="Arial"/>
      <family val="2"/>
    </font>
    <font>
      <sz val="25.75"/>
      <color indexed="9"/>
      <name val="Arial"/>
      <family val="2"/>
    </font>
    <font>
      <sz val="18.5"/>
      <color indexed="8"/>
      <name val="Arial"/>
      <family val="2"/>
    </font>
    <font>
      <sz val="11.5"/>
      <color indexed="8"/>
      <name val="Arial"/>
      <family val="2"/>
    </font>
    <font>
      <sz val="11.5"/>
      <color indexed="31"/>
      <name val="Arial"/>
      <family val="2"/>
    </font>
    <font>
      <sz val="11.5"/>
      <color indexed="46"/>
      <name val="Arial"/>
      <family val="2"/>
    </font>
    <font>
      <sz val="11.5"/>
      <color indexed="24"/>
      <name val="Arial"/>
      <family val="2"/>
    </font>
    <font>
      <sz val="11.5"/>
      <color indexed="20"/>
      <name val="Arial"/>
      <family val="2"/>
    </font>
    <font>
      <sz val="11.5"/>
      <color indexed="62"/>
      <name val="Arial"/>
      <family val="2"/>
    </font>
    <font>
      <sz val="15.5"/>
      <color indexed="8"/>
      <name val="Arial"/>
      <family val="2"/>
    </font>
    <font>
      <sz val="11"/>
      <color indexed="46"/>
      <name val="Arial"/>
      <family val="2"/>
    </font>
    <font>
      <sz val="11"/>
      <color indexed="28"/>
      <name val="Arial"/>
      <family val="2"/>
    </font>
    <font>
      <sz val="8"/>
      <color indexed="8"/>
      <name val="Arial"/>
      <family val="2"/>
    </font>
    <font>
      <sz val="9.5"/>
      <color indexed="8"/>
      <name val="Arial"/>
      <family val="2"/>
    </font>
    <font>
      <sz val="10.5"/>
      <color indexed="46"/>
      <name val="Arial"/>
      <family val="2"/>
    </font>
    <font>
      <sz val="10.5"/>
      <color indexed="20"/>
      <name val="Arial"/>
      <family val="2"/>
    </font>
    <font>
      <sz val="16.25"/>
      <color indexed="8"/>
      <name val="Arial"/>
      <family val="2"/>
    </font>
    <font>
      <sz val="10.25"/>
      <color indexed="8"/>
      <name val="Arial"/>
      <family val="2"/>
    </font>
    <font>
      <sz val="11"/>
      <color indexed="8"/>
      <name val="Arial"/>
      <family val="2"/>
    </font>
    <font>
      <sz val="9.75"/>
      <color indexed="8"/>
      <name val="Arial"/>
      <family val="2"/>
    </font>
    <font>
      <sz val="9"/>
      <color indexed="8"/>
      <name val="Arial"/>
      <family val="2"/>
    </font>
    <font>
      <sz val="9.25"/>
      <color indexed="8"/>
      <name val="Arial"/>
      <family val="2"/>
    </font>
    <font>
      <sz val="11.5"/>
      <color indexed="28"/>
      <name val="Arial"/>
      <family val="2"/>
    </font>
    <font>
      <b/>
      <sz val="2.8"/>
      <color indexed="8"/>
      <name val="Arial"/>
      <family val="2"/>
    </font>
    <font>
      <sz val="16.55"/>
      <color indexed="8"/>
      <name val="Arial"/>
      <family val="2"/>
    </font>
    <font>
      <sz val="10"/>
      <color indexed="46"/>
      <name val="Arial"/>
      <family val="2"/>
    </font>
    <font>
      <sz val="11"/>
      <color indexed="9"/>
      <name val="Arial"/>
      <family val="2"/>
    </font>
    <font>
      <b/>
      <sz val="10"/>
      <color indexed="8"/>
      <name val="Arial"/>
      <family val="2"/>
    </font>
    <font>
      <b/>
      <sz val="10.5"/>
      <color indexed="8"/>
      <name val="Arial"/>
      <family val="2"/>
    </font>
    <font>
      <vertAlign val="superscript"/>
      <sz val="10"/>
      <color indexed="8"/>
      <name val="Arial"/>
      <family val="2"/>
    </font>
    <font>
      <b/>
      <sz val="21.5"/>
      <color indexed="8"/>
      <name val="Arial"/>
      <family val="2"/>
    </font>
    <font>
      <b/>
      <sz val="22.25"/>
      <color indexed="8"/>
      <name val="Arial"/>
      <family val="2"/>
    </font>
    <font>
      <b/>
      <vertAlign val="superscript"/>
      <sz val="22.25"/>
      <color indexed="8"/>
      <name val="Arial"/>
      <family val="2"/>
    </font>
    <font>
      <b/>
      <sz val="14"/>
      <color indexed="8"/>
      <name val="Arial"/>
      <family val="2"/>
    </font>
    <font>
      <b/>
      <sz val="15"/>
      <color indexed="8"/>
      <name val="Arial"/>
      <family val="2"/>
    </font>
    <font>
      <sz val="10.5"/>
      <color indexed="14"/>
      <name val="Arial"/>
      <family val="2"/>
    </font>
    <font>
      <b/>
      <sz val="15.25"/>
      <color indexed="8"/>
      <name val="Arial"/>
      <family val="2"/>
    </font>
    <font>
      <b/>
      <vertAlign val="superscript"/>
      <sz val="15.25"/>
      <color indexed="8"/>
      <name val="Arial"/>
      <family val="2"/>
    </font>
    <font>
      <sz val="10.5"/>
      <color indexed="31"/>
      <name val="Arial"/>
      <family val="2"/>
    </font>
    <font>
      <b/>
      <i/>
      <sz val="11"/>
      <color indexed="8"/>
      <name val="Calibri"/>
      <family val="2"/>
    </font>
    <font>
      <b/>
      <u val="single"/>
      <sz val="11"/>
      <color indexed="8"/>
      <name val="Calibri"/>
      <family val="2"/>
    </font>
    <font>
      <u val="single"/>
      <sz val="11"/>
      <color indexed="8"/>
      <name val="Calibri"/>
      <family val="2"/>
    </font>
    <font>
      <u val="single"/>
      <sz val="11"/>
      <color indexed="30"/>
      <name val="Calibri"/>
      <family val="2"/>
    </font>
    <font>
      <sz val="11"/>
      <color theme="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7030A0"/>
        <bgColor indexed="64"/>
      </patternFill>
    </fill>
    <fill>
      <patternFill patternType="solid">
        <fgColor rgb="FFB17ED8"/>
        <bgColor indexed="64"/>
      </patternFill>
    </fill>
    <fill>
      <patternFill patternType="solid">
        <fgColor rgb="FFCC99FF"/>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thin"/>
    </border>
    <border>
      <left style="medium"/>
      <right style="medium"/>
      <top/>
      <bottom style="medium"/>
    </border>
    <border>
      <left style="medium"/>
      <right style="thin"/>
      <top style="thin"/>
      <bottom style="medium"/>
    </border>
    <border>
      <left style="thin"/>
      <right style="medium"/>
      <top style="thin"/>
      <bottom style="medium"/>
    </border>
    <border>
      <left style="medium"/>
      <right/>
      <top style="medium"/>
      <botto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style="thin"/>
      <top/>
      <bottom/>
    </border>
    <border>
      <left/>
      <right style="thin"/>
      <top/>
      <bottom/>
    </border>
    <border>
      <left style="thin"/>
      <right/>
      <top/>
      <bottom/>
    </border>
    <border>
      <left style="thin"/>
      <right style="thin"/>
      <top/>
      <bottom style="thin"/>
    </border>
    <border>
      <left/>
      <right/>
      <top/>
      <bottom style="thin"/>
    </border>
    <border>
      <left/>
      <right style="thin"/>
      <top/>
      <bottom style="thin"/>
    </border>
    <border>
      <left/>
      <right/>
      <top style="thin"/>
      <bottom/>
    </border>
    <border>
      <left style="thin"/>
      <right style="thin"/>
      <top style="thin"/>
      <bottom style="thin"/>
    </border>
    <border>
      <left style="medium"/>
      <right/>
      <top/>
      <bottom/>
    </border>
    <border>
      <left style="thin"/>
      <right/>
      <top/>
      <bottom style="thin"/>
    </border>
    <border>
      <left style="medium"/>
      <right/>
      <top style="medium"/>
      <bottom style="thin"/>
    </border>
    <border>
      <left style="medium"/>
      <right/>
      <top style="thin"/>
      <bottom style="thin"/>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right/>
      <top/>
      <bottom style="double"/>
    </border>
    <border>
      <left/>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border>
    <border>
      <left style="thin"/>
      <right/>
      <top style="thin">
        <color indexed="8"/>
      </top>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top style="thin"/>
      <bottom style="medium"/>
    </border>
    <border>
      <left/>
      <right style="thin"/>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31"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left" indent="14"/>
    </xf>
    <xf numFmtId="0" fontId="0" fillId="24" borderId="0" xfId="0" applyFill="1" applyAlignment="1">
      <alignment/>
    </xf>
    <xf numFmtId="0" fontId="4" fillId="24" borderId="0" xfId="0" applyFont="1" applyFill="1" applyAlignment="1">
      <alignment/>
    </xf>
    <xf numFmtId="0" fontId="0" fillId="0" borderId="0" xfId="0" applyFont="1" applyBorder="1" applyAlignment="1">
      <alignment/>
    </xf>
    <xf numFmtId="0" fontId="4" fillId="0" borderId="0" xfId="0" applyFont="1" applyBorder="1" applyAlignment="1">
      <alignment/>
    </xf>
    <xf numFmtId="0" fontId="27" fillId="0" borderId="0" xfId="0" applyFont="1" applyBorder="1" applyAlignment="1">
      <alignment/>
    </xf>
    <xf numFmtId="0" fontId="28" fillId="0" borderId="0" xfId="0" applyFont="1" applyBorder="1" applyAlignment="1">
      <alignment/>
    </xf>
    <xf numFmtId="0" fontId="27" fillId="0" borderId="0" xfId="0" applyFont="1" applyBorder="1" applyAlignment="1">
      <alignment/>
    </xf>
    <xf numFmtId="0" fontId="0" fillId="7" borderId="10" xfId="0" applyFont="1" applyFill="1" applyBorder="1" applyAlignment="1">
      <alignment horizontal="center" vertical="center" wrapText="1"/>
    </xf>
    <xf numFmtId="17" fontId="0" fillId="7" borderId="11" xfId="0" applyNumberFormat="1" applyFont="1" applyFill="1" applyBorder="1" applyAlignment="1">
      <alignment horizontal="center" vertical="center"/>
    </xf>
    <xf numFmtId="17" fontId="0" fillId="4" borderId="12" xfId="0" applyNumberFormat="1" applyFont="1" applyFill="1" applyBorder="1" applyAlignment="1">
      <alignment horizontal="center" vertical="center"/>
    </xf>
    <xf numFmtId="0" fontId="0" fillId="4" borderId="13" xfId="0" applyFont="1" applyFill="1" applyBorder="1" applyAlignment="1">
      <alignment horizontal="center" vertical="center"/>
    </xf>
    <xf numFmtId="17" fontId="0" fillId="22" borderId="12" xfId="0" applyNumberFormat="1" applyFont="1" applyFill="1" applyBorder="1" applyAlignment="1">
      <alignment horizontal="center" vertical="center"/>
    </xf>
    <xf numFmtId="0" fontId="0" fillId="22" borderId="13" xfId="0" applyFont="1" applyFill="1" applyBorder="1" applyAlignment="1">
      <alignment horizontal="center" vertical="center"/>
    </xf>
    <xf numFmtId="3" fontId="0" fillId="0" borderId="14" xfId="0" applyNumberFormat="1" applyFont="1" applyBorder="1" applyAlignment="1">
      <alignment/>
    </xf>
    <xf numFmtId="3" fontId="0" fillId="0" borderId="15" xfId="0" applyNumberFormat="1" applyFont="1" applyBorder="1" applyAlignment="1">
      <alignment/>
    </xf>
    <xf numFmtId="167"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67" fontId="0" fillId="0" borderId="19" xfId="0" applyNumberFormat="1" applyFont="1" applyBorder="1" applyAlignment="1">
      <alignment/>
    </xf>
    <xf numFmtId="0" fontId="8" fillId="0" borderId="0" xfId="0" applyFont="1" applyAlignment="1">
      <alignment/>
    </xf>
    <xf numFmtId="0" fontId="5" fillId="0" borderId="0" xfId="0" applyFont="1" applyBorder="1" applyAlignment="1">
      <alignment/>
    </xf>
    <xf numFmtId="0" fontId="0" fillId="24" borderId="0" xfId="0" applyFont="1" applyFill="1" applyAlignment="1">
      <alignment/>
    </xf>
    <xf numFmtId="0" fontId="0" fillId="24" borderId="0" xfId="0" applyFill="1" applyBorder="1" applyAlignment="1">
      <alignment/>
    </xf>
    <xf numFmtId="9" fontId="0" fillId="0" borderId="20" xfId="0" applyNumberFormat="1" applyFont="1" applyBorder="1" applyAlignment="1">
      <alignment/>
    </xf>
    <xf numFmtId="9" fontId="0" fillId="0" borderId="12" xfId="0" applyNumberFormat="1" applyFont="1" applyBorder="1" applyAlignment="1">
      <alignment/>
    </xf>
    <xf numFmtId="9" fontId="0" fillId="0" borderId="13" xfId="61" applyNumberFormat="1" applyFont="1" applyBorder="1" applyAlignment="1">
      <alignment/>
    </xf>
    <xf numFmtId="0" fontId="7" fillId="24" borderId="0" xfId="0" applyFont="1" applyFill="1" applyAlignment="1">
      <alignment horizontal="left" indent="14"/>
    </xf>
    <xf numFmtId="0" fontId="0" fillId="24" borderId="0" xfId="0" applyFill="1" applyAlignment="1">
      <alignment horizontal="left" indent="14"/>
    </xf>
    <xf numFmtId="0" fontId="32" fillId="0" borderId="0" xfId="0" applyFont="1" applyAlignment="1">
      <alignment horizontal="left" indent="14"/>
    </xf>
    <xf numFmtId="0" fontId="0" fillId="24" borderId="0" xfId="0" applyFill="1" applyAlignment="1">
      <alignment horizontal="left"/>
    </xf>
    <xf numFmtId="0" fontId="32" fillId="0" borderId="0" xfId="0" applyFont="1" applyAlignment="1">
      <alignment/>
    </xf>
    <xf numFmtId="0" fontId="8" fillId="24" borderId="0" xfId="0" applyFont="1" applyFill="1" applyAlignment="1">
      <alignment/>
    </xf>
    <xf numFmtId="0" fontId="33" fillId="24" borderId="0" xfId="0" applyFont="1" applyFill="1" applyAlignment="1">
      <alignment/>
    </xf>
    <xf numFmtId="0" fontId="0" fillId="24" borderId="0" xfId="0" applyFill="1" applyAlignment="1">
      <alignment/>
    </xf>
    <xf numFmtId="0" fontId="0" fillId="24" borderId="0" xfId="0" applyNumberFormat="1" applyFill="1" applyAlignment="1">
      <alignment/>
    </xf>
    <xf numFmtId="0" fontId="29" fillId="24" borderId="0" xfId="0" applyFont="1" applyFill="1" applyBorder="1" applyAlignment="1">
      <alignment/>
    </xf>
    <xf numFmtId="0" fontId="5" fillId="24" borderId="0" xfId="0" applyFont="1" applyFill="1" applyBorder="1" applyAlignment="1">
      <alignment/>
    </xf>
    <xf numFmtId="0" fontId="0" fillId="0" borderId="0" xfId="0" applyFont="1" applyBorder="1" applyAlignment="1">
      <alignment horizontal="left"/>
    </xf>
    <xf numFmtId="49" fontId="0" fillId="0" borderId="0" xfId="0" applyNumberFormat="1" applyFont="1" applyBorder="1" applyAlignment="1">
      <alignment horizontal="left"/>
    </xf>
    <xf numFmtId="0" fontId="31" fillId="0" borderId="0" xfId="0" applyFont="1" applyBorder="1" applyAlignment="1">
      <alignment/>
    </xf>
    <xf numFmtId="168" fontId="0" fillId="24" borderId="0" xfId="0" applyNumberFormat="1" applyFont="1" applyFill="1" applyAlignment="1">
      <alignment/>
    </xf>
    <xf numFmtId="0" fontId="0" fillId="24" borderId="0" xfId="0" applyFont="1" applyFill="1" applyAlignment="1">
      <alignment/>
    </xf>
    <xf numFmtId="0" fontId="0" fillId="24" borderId="0" xfId="0" applyFont="1" applyFill="1" applyAlignment="1">
      <alignment horizontal="left"/>
    </xf>
    <xf numFmtId="0" fontId="0" fillId="24" borderId="0" xfId="0" applyFont="1" applyFill="1" applyAlignment="1">
      <alignment/>
    </xf>
    <xf numFmtId="49" fontId="0" fillId="24" borderId="0" xfId="0" applyNumberFormat="1" applyFont="1" applyFill="1" applyAlignment="1">
      <alignment horizontal="left"/>
    </xf>
    <xf numFmtId="0" fontId="31" fillId="24" borderId="0" xfId="0" applyFont="1" applyFill="1" applyAlignment="1" applyProtection="1">
      <alignment/>
      <protection locked="0"/>
    </xf>
    <xf numFmtId="0" fontId="31" fillId="24" borderId="0" xfId="0" applyFont="1" applyFill="1" applyBorder="1" applyAlignment="1" applyProtection="1">
      <alignment/>
      <protection locked="0"/>
    </xf>
    <xf numFmtId="0" fontId="31" fillId="0" borderId="0" xfId="0" applyFont="1" applyBorder="1" applyAlignment="1" applyProtection="1">
      <alignment/>
      <protection/>
    </xf>
    <xf numFmtId="0" fontId="31" fillId="24" borderId="0" xfId="0" applyFont="1" applyFill="1" applyAlignment="1" applyProtection="1">
      <alignment/>
      <protection/>
    </xf>
    <xf numFmtId="0" fontId="0" fillId="24" borderId="0" xfId="0" applyFill="1" applyBorder="1" applyAlignment="1" applyProtection="1">
      <alignment/>
      <protection locked="0"/>
    </xf>
    <xf numFmtId="0" fontId="31" fillId="24" borderId="21" xfId="0" applyFont="1" applyFill="1" applyBorder="1" applyAlignment="1" applyProtection="1">
      <alignment/>
      <protection/>
    </xf>
    <xf numFmtId="3" fontId="31" fillId="24" borderId="22" xfId="0" applyNumberFormat="1" applyFont="1" applyFill="1" applyBorder="1" applyAlignment="1" applyProtection="1">
      <alignment/>
      <protection/>
    </xf>
    <xf numFmtId="3" fontId="31" fillId="24" borderId="23" xfId="0" applyNumberFormat="1" applyFont="1" applyFill="1" applyBorder="1" applyAlignment="1" applyProtection="1">
      <alignment/>
      <protection/>
    </xf>
    <xf numFmtId="3" fontId="31" fillId="24" borderId="0" xfId="0" applyNumberFormat="1" applyFont="1" applyFill="1" applyBorder="1" applyAlignment="1" applyProtection="1">
      <alignment/>
      <protection/>
    </xf>
    <xf numFmtId="0" fontId="31" fillId="24" borderId="24" xfId="0" applyFont="1" applyFill="1" applyBorder="1" applyAlignment="1" applyProtection="1">
      <alignment/>
      <protection/>
    </xf>
    <xf numFmtId="3" fontId="31" fillId="24" borderId="25" xfId="0" applyNumberFormat="1" applyFont="1" applyFill="1" applyBorder="1" applyAlignment="1" applyProtection="1">
      <alignment/>
      <protection/>
    </xf>
    <xf numFmtId="3" fontId="31" fillId="24" borderId="26" xfId="0" applyNumberFormat="1" applyFont="1" applyFill="1" applyBorder="1" applyAlignment="1" applyProtection="1">
      <alignment/>
      <protection/>
    </xf>
    <xf numFmtId="0" fontId="31" fillId="0" borderId="0" xfId="0" applyFont="1" applyBorder="1" applyAlignment="1" applyProtection="1">
      <alignment/>
      <protection/>
    </xf>
    <xf numFmtId="0" fontId="0" fillId="24" borderId="0" xfId="0" applyFill="1" applyAlignment="1" applyProtection="1">
      <alignment/>
      <protection locked="0"/>
    </xf>
    <xf numFmtId="0" fontId="0" fillId="0" borderId="0" xfId="0" applyFill="1" applyBorder="1" applyAlignment="1" applyProtection="1">
      <alignment/>
      <protection locked="0"/>
    </xf>
    <xf numFmtId="0" fontId="7" fillId="24" borderId="0" xfId="0" applyFont="1" applyFill="1" applyAlignment="1" applyProtection="1">
      <alignment horizontal="left" indent="14"/>
      <protection locked="0"/>
    </xf>
    <xf numFmtId="0" fontId="0" fillId="24" borderId="0" xfId="0" applyFill="1" applyAlignment="1" applyProtection="1">
      <alignment horizontal="left" indent="14"/>
      <protection locked="0"/>
    </xf>
    <xf numFmtId="0" fontId="0" fillId="24" borderId="0" xfId="0" applyFill="1" applyAlignment="1" applyProtection="1">
      <alignment/>
      <protection/>
    </xf>
    <xf numFmtId="3" fontId="0" fillId="24" borderId="0" xfId="0" applyNumberFormat="1" applyFill="1" applyBorder="1" applyAlignment="1" applyProtection="1">
      <alignment/>
      <protection locked="0"/>
    </xf>
    <xf numFmtId="3" fontId="0" fillId="24" borderId="0" xfId="0" applyNumberFormat="1" applyFill="1" applyAlignment="1">
      <alignment/>
    </xf>
    <xf numFmtId="0" fontId="34" fillId="24" borderId="0" xfId="0" applyFont="1" applyFill="1" applyAlignment="1">
      <alignment/>
    </xf>
    <xf numFmtId="0" fontId="0" fillId="24" borderId="0" xfId="0" applyNumberFormat="1" applyFill="1" applyAlignment="1">
      <alignment wrapText="1"/>
    </xf>
    <xf numFmtId="0" fontId="35" fillId="24" borderId="0" xfId="0" applyFont="1" applyFill="1" applyBorder="1" applyAlignment="1">
      <alignment/>
    </xf>
    <xf numFmtId="3" fontId="31" fillId="24" borderId="0" xfId="0" applyNumberFormat="1" applyFont="1" applyFill="1" applyAlignment="1" applyProtection="1">
      <alignment/>
      <protection locked="0"/>
    </xf>
    <xf numFmtId="3" fontId="31" fillId="24" borderId="27" xfId="0" applyNumberFormat="1" applyFont="1" applyFill="1" applyBorder="1" applyAlignment="1" applyProtection="1">
      <alignment/>
      <protection/>
    </xf>
    <xf numFmtId="0" fontId="2" fillId="24" borderId="0" xfId="53" applyFill="1" applyAlignment="1" applyProtection="1">
      <alignment/>
      <protection/>
    </xf>
    <xf numFmtId="0" fontId="31" fillId="24" borderId="0" xfId="0" applyFont="1" applyFill="1" applyAlignment="1" applyProtection="1">
      <alignment horizontal="center"/>
      <protection locked="0"/>
    </xf>
    <xf numFmtId="3" fontId="31" fillId="24" borderId="0" xfId="0" applyNumberFormat="1" applyFont="1" applyFill="1" applyAlignment="1" applyProtection="1">
      <alignment horizontal="center"/>
      <protection locked="0"/>
    </xf>
    <xf numFmtId="9" fontId="31" fillId="24" borderId="0" xfId="61" applyFont="1" applyFill="1" applyAlignment="1" applyProtection="1">
      <alignment horizontal="center"/>
      <protection locked="0"/>
    </xf>
    <xf numFmtId="0" fontId="31" fillId="24" borderId="0" xfId="0" applyFont="1" applyFill="1" applyBorder="1" applyAlignment="1" applyProtection="1">
      <alignment horizontal="center"/>
      <protection locked="0"/>
    </xf>
    <xf numFmtId="0" fontId="0" fillId="24" borderId="0" xfId="0" applyFill="1" applyBorder="1" applyAlignment="1" applyProtection="1">
      <alignment horizontal="center"/>
      <protection locked="0"/>
    </xf>
    <xf numFmtId="3" fontId="0" fillId="24" borderId="0" xfId="0" applyNumberFormat="1" applyFill="1" applyBorder="1" applyAlignment="1" applyProtection="1">
      <alignment horizontal="center"/>
      <protection locked="0"/>
    </xf>
    <xf numFmtId="9" fontId="0" fillId="24" borderId="0" xfId="61" applyFont="1" applyFill="1" applyBorder="1" applyAlignment="1" applyProtection="1">
      <alignment/>
      <protection locked="0"/>
    </xf>
    <xf numFmtId="165" fontId="0" fillId="24" borderId="0" xfId="61" applyNumberFormat="1" applyFont="1" applyFill="1" applyAlignment="1">
      <alignment/>
    </xf>
    <xf numFmtId="3" fontId="31" fillId="24" borderId="0" xfId="0" applyNumberFormat="1" applyFont="1" applyFill="1" applyBorder="1" applyAlignment="1" applyProtection="1">
      <alignment/>
      <protection locked="0"/>
    </xf>
    <xf numFmtId="17" fontId="0" fillId="24" borderId="0" xfId="0" applyNumberFormat="1" applyFill="1" applyBorder="1" applyAlignment="1">
      <alignment/>
    </xf>
    <xf numFmtId="0" fontId="0" fillId="24" borderId="0" xfId="0" applyNumberFormat="1" applyFill="1" applyBorder="1" applyAlignment="1">
      <alignment/>
    </xf>
    <xf numFmtId="0" fontId="31" fillId="24" borderId="0" xfId="0" applyFont="1" applyFill="1" applyBorder="1" applyAlignment="1" applyProtection="1">
      <alignment/>
      <protection/>
    </xf>
    <xf numFmtId="3" fontId="37" fillId="24" borderId="28" xfId="0" applyNumberFormat="1" applyFont="1" applyFill="1" applyBorder="1" applyAlignment="1" applyProtection="1">
      <alignment/>
      <protection/>
    </xf>
    <xf numFmtId="3" fontId="0" fillId="0" borderId="29" xfId="0" applyNumberFormat="1" applyFont="1" applyBorder="1" applyAlignment="1">
      <alignment/>
    </xf>
    <xf numFmtId="3" fontId="0" fillId="0" borderId="10" xfId="0" applyNumberFormat="1" applyFont="1" applyBorder="1" applyAlignment="1">
      <alignment/>
    </xf>
    <xf numFmtId="0" fontId="6" fillId="24" borderId="0" xfId="0" applyFont="1" applyFill="1" applyAlignment="1">
      <alignment wrapText="1"/>
    </xf>
    <xf numFmtId="3" fontId="31" fillId="24" borderId="30" xfId="0" applyNumberFormat="1" applyFont="1" applyFill="1" applyBorder="1" applyAlignment="1" applyProtection="1">
      <alignment/>
      <protection/>
    </xf>
    <xf numFmtId="0" fontId="31" fillId="24" borderId="27" xfId="0" applyFont="1" applyFill="1" applyBorder="1" applyAlignment="1" applyProtection="1">
      <alignment horizontal="right"/>
      <protection/>
    </xf>
    <xf numFmtId="0" fontId="31" fillId="24" borderId="0" xfId="0" applyFont="1" applyFill="1" applyBorder="1" applyAlignment="1" applyProtection="1">
      <alignment horizontal="right"/>
      <protection/>
    </xf>
    <xf numFmtId="0" fontId="31" fillId="24" borderId="22" xfId="0" applyFont="1" applyFill="1" applyBorder="1" applyAlignment="1" applyProtection="1">
      <alignment/>
      <protection/>
    </xf>
    <xf numFmtId="0" fontId="31" fillId="24" borderId="21" xfId="0" applyFont="1" applyFill="1" applyBorder="1" applyAlignment="1" applyProtection="1">
      <alignment/>
      <protection/>
    </xf>
    <xf numFmtId="0" fontId="31" fillId="24" borderId="24" xfId="0" applyFont="1" applyFill="1" applyBorder="1" applyAlignment="1" applyProtection="1">
      <alignment/>
      <protection/>
    </xf>
    <xf numFmtId="17" fontId="0" fillId="0" borderId="0" xfId="0" applyNumberFormat="1" applyAlignment="1">
      <alignment/>
    </xf>
    <xf numFmtId="3" fontId="0" fillId="0" borderId="31" xfId="0" applyNumberFormat="1" applyFont="1" applyBorder="1" applyAlignment="1">
      <alignment/>
    </xf>
    <xf numFmtId="3" fontId="0" fillId="0" borderId="32" xfId="0" applyNumberFormat="1" applyFont="1" applyBorder="1" applyAlignment="1">
      <alignment/>
    </xf>
    <xf numFmtId="167" fontId="0" fillId="0" borderId="10" xfId="0" applyNumberFormat="1" applyFont="1" applyBorder="1" applyAlignment="1">
      <alignment/>
    </xf>
    <xf numFmtId="167" fontId="0" fillId="0" borderId="17" xfId="0" applyNumberFormat="1" applyFont="1" applyBorder="1" applyAlignment="1">
      <alignment/>
    </xf>
    <xf numFmtId="169" fontId="0" fillId="0" borderId="33" xfId="61" applyNumberFormat="1" applyFont="1" applyBorder="1" applyAlignment="1">
      <alignment/>
    </xf>
    <xf numFmtId="167" fontId="0" fillId="0" borderId="34" xfId="0" applyNumberFormat="1" applyFont="1" applyBorder="1" applyAlignment="1">
      <alignment/>
    </xf>
    <xf numFmtId="167" fontId="0" fillId="0" borderId="35" xfId="0" applyNumberFormat="1" applyFont="1" applyBorder="1" applyAlignment="1">
      <alignment/>
    </xf>
    <xf numFmtId="169" fontId="0" fillId="0" borderId="36" xfId="61" applyNumberFormat="1" applyFont="1" applyBorder="1" applyAlignment="1">
      <alignment/>
    </xf>
    <xf numFmtId="3" fontId="0" fillId="0" borderId="37" xfId="0" applyNumberFormat="1" applyFont="1" applyBorder="1" applyAlignment="1">
      <alignment/>
    </xf>
    <xf numFmtId="9" fontId="0" fillId="0" borderId="33" xfId="0" applyNumberFormat="1" applyFont="1" applyBorder="1" applyAlignment="1">
      <alignment/>
    </xf>
    <xf numFmtId="0" fontId="31" fillId="24" borderId="0" xfId="0" applyFont="1" applyFill="1" applyAlignment="1" applyProtection="1">
      <alignment/>
      <protection locked="0"/>
    </xf>
    <xf numFmtId="165" fontId="0" fillId="0" borderId="20" xfId="0" applyNumberFormat="1" applyFont="1" applyBorder="1" applyAlignment="1">
      <alignment horizontal="left" indent="4"/>
    </xf>
    <xf numFmtId="165" fontId="0" fillId="0" borderId="20" xfId="0" applyNumberFormat="1" applyFont="1" applyBorder="1" applyAlignment="1">
      <alignment/>
    </xf>
    <xf numFmtId="0" fontId="2" fillId="0" borderId="0" xfId="53" applyBorder="1" applyAlignment="1" applyProtection="1">
      <alignment/>
      <protection/>
    </xf>
    <xf numFmtId="166" fontId="2" fillId="0" borderId="0" xfId="53" applyNumberFormat="1" applyBorder="1" applyAlignment="1" applyProtection="1">
      <alignment/>
      <protection/>
    </xf>
    <xf numFmtId="0" fontId="114" fillId="25" borderId="16" xfId="0" applyFont="1" applyFill="1" applyBorder="1" applyAlignment="1">
      <alignment horizontal="center" vertical="center" wrapText="1"/>
    </xf>
    <xf numFmtId="17" fontId="114" fillId="25" borderId="19" xfId="0" applyNumberFormat="1" applyFont="1" applyFill="1" applyBorder="1" applyAlignment="1">
      <alignment horizontal="center" vertical="center"/>
    </xf>
    <xf numFmtId="17" fontId="114" fillId="26" borderId="28" xfId="0" applyNumberFormat="1" applyFont="1" applyFill="1" applyBorder="1" applyAlignment="1">
      <alignment horizontal="center" vertical="center"/>
    </xf>
    <xf numFmtId="0" fontId="114" fillId="26" borderId="13" xfId="0" applyFont="1" applyFill="1" applyBorder="1" applyAlignment="1">
      <alignment horizontal="center" vertical="center" wrapText="1"/>
    </xf>
    <xf numFmtId="17" fontId="114" fillId="27" borderId="33" xfId="0" applyNumberFormat="1" applyFont="1" applyFill="1" applyBorder="1" applyAlignment="1">
      <alignment horizontal="center" vertical="center"/>
    </xf>
    <xf numFmtId="0" fontId="114" fillId="27" borderId="36" xfId="0" applyFont="1" applyFill="1" applyBorder="1" applyAlignment="1">
      <alignment horizontal="center" vertical="center"/>
    </xf>
    <xf numFmtId="3" fontId="31" fillId="24" borderId="38" xfId="0" applyNumberFormat="1" applyFont="1" applyFill="1" applyBorder="1" applyAlignment="1" applyProtection="1">
      <alignment/>
      <protection/>
    </xf>
    <xf numFmtId="0" fontId="31" fillId="24" borderId="38" xfId="0" applyFont="1" applyFill="1" applyBorder="1" applyAlignment="1" applyProtection="1">
      <alignment/>
      <protection/>
    </xf>
    <xf numFmtId="0" fontId="40" fillId="24" borderId="0" xfId="0" applyFont="1" applyFill="1" applyAlignment="1">
      <alignment/>
    </xf>
    <xf numFmtId="0" fontId="4" fillId="24" borderId="0" xfId="0" applyFont="1" applyFill="1" applyBorder="1" applyAlignment="1" applyProtection="1">
      <alignment/>
      <protection locked="0"/>
    </xf>
    <xf numFmtId="0" fontId="4" fillId="24" borderId="0" xfId="0" applyFont="1" applyFill="1" applyAlignment="1" applyProtection="1">
      <alignment/>
      <protection locked="0"/>
    </xf>
    <xf numFmtId="1" fontId="37" fillId="24" borderId="39" xfId="0" applyNumberFormat="1" applyFont="1" applyFill="1" applyBorder="1" applyAlignment="1" applyProtection="1">
      <alignment horizontal="center" wrapText="1"/>
      <protection/>
    </xf>
    <xf numFmtId="0" fontId="31" fillId="24" borderId="27" xfId="0" applyFont="1" applyFill="1" applyBorder="1" applyAlignment="1" applyProtection="1">
      <alignment/>
      <protection/>
    </xf>
    <xf numFmtId="0" fontId="31" fillId="24" borderId="0" xfId="0" applyFont="1" applyFill="1" applyBorder="1" applyAlignment="1" applyProtection="1">
      <alignment/>
      <protection/>
    </xf>
    <xf numFmtId="0" fontId="31" fillId="24" borderId="25" xfId="0" applyFont="1" applyFill="1" applyBorder="1" applyAlignment="1" applyProtection="1">
      <alignment/>
      <protection/>
    </xf>
    <xf numFmtId="0" fontId="31" fillId="24" borderId="25" xfId="0" applyFont="1" applyFill="1" applyBorder="1" applyAlignment="1" applyProtection="1">
      <alignment/>
      <protection/>
    </xf>
    <xf numFmtId="0" fontId="41" fillId="0" borderId="0" xfId="0" applyFont="1" applyBorder="1" applyAlignment="1">
      <alignment/>
    </xf>
    <xf numFmtId="0" fontId="42" fillId="0" borderId="23" xfId="0" applyFont="1" applyBorder="1" applyAlignment="1">
      <alignment/>
    </xf>
    <xf numFmtId="0" fontId="8" fillId="0" borderId="0" xfId="0" applyFont="1" applyBorder="1" applyAlignment="1">
      <alignment/>
    </xf>
    <xf numFmtId="0" fontId="4" fillId="0" borderId="27" xfId="0" applyFont="1" applyBorder="1" applyAlignment="1">
      <alignment/>
    </xf>
    <xf numFmtId="0" fontId="4" fillId="0" borderId="39" xfId="0" applyFont="1" applyBorder="1" applyAlignment="1">
      <alignment/>
    </xf>
    <xf numFmtId="0" fontId="5" fillId="0" borderId="0" xfId="0" applyFont="1" applyAlignment="1">
      <alignment horizontal="left" vertical="center"/>
    </xf>
    <xf numFmtId="0" fontId="26" fillId="24" borderId="25" xfId="0" applyFont="1" applyFill="1" applyBorder="1" applyAlignment="1" applyProtection="1">
      <alignment wrapText="1"/>
      <protection/>
    </xf>
    <xf numFmtId="0" fontId="31" fillId="24" borderId="27" xfId="0" applyFont="1" applyFill="1" applyBorder="1" applyAlignment="1" applyProtection="1">
      <alignment/>
      <protection locked="0"/>
    </xf>
    <xf numFmtId="17" fontId="31" fillId="24" borderId="25" xfId="0" applyNumberFormat="1" applyFont="1" applyFill="1" applyBorder="1" applyAlignment="1" applyProtection="1">
      <alignment horizontal="center"/>
      <protection/>
    </xf>
    <xf numFmtId="0" fontId="31" fillId="24" borderId="38" xfId="0" applyFont="1" applyFill="1" applyBorder="1" applyAlignment="1" applyProtection="1">
      <alignment/>
      <protection/>
    </xf>
    <xf numFmtId="0" fontId="0" fillId="24" borderId="0" xfId="0" applyFont="1" applyFill="1" applyAlignment="1">
      <alignment/>
    </xf>
    <xf numFmtId="166" fontId="2" fillId="0" borderId="38" xfId="53" applyNumberFormat="1" applyBorder="1" applyAlignment="1" applyProtection="1">
      <alignment/>
      <protection/>
    </xf>
    <xf numFmtId="0" fontId="0" fillId="0" borderId="38" xfId="0" applyFont="1" applyBorder="1" applyAlignment="1">
      <alignment/>
    </xf>
    <xf numFmtId="0" fontId="0" fillId="0" borderId="38" xfId="0" applyFont="1" applyBorder="1" applyAlignment="1">
      <alignment horizontal="left"/>
    </xf>
    <xf numFmtId="0" fontId="0" fillId="24" borderId="0" xfId="0" applyFont="1" applyFill="1" applyBorder="1" applyAlignment="1" applyProtection="1">
      <alignment/>
      <protection locked="0"/>
    </xf>
    <xf numFmtId="49" fontId="0" fillId="0" borderId="0" xfId="0" applyNumberFormat="1" applyFont="1" applyBorder="1" applyAlignment="1">
      <alignment horizontal="left"/>
    </xf>
    <xf numFmtId="0" fontId="4" fillId="0" borderId="0" xfId="57" applyFont="1" applyBorder="1">
      <alignment/>
      <protection/>
    </xf>
    <xf numFmtId="17" fontId="0" fillId="0" borderId="0" xfId="57" applyNumberFormat="1" applyFont="1" applyBorder="1">
      <alignment/>
      <protection/>
    </xf>
    <xf numFmtId="0" fontId="0" fillId="0" borderId="0" xfId="57" applyBorder="1">
      <alignment/>
      <protection/>
    </xf>
    <xf numFmtId="3" fontId="0" fillId="0" borderId="0" xfId="57" applyNumberFormat="1" applyFont="1" applyBorder="1">
      <alignment/>
      <protection/>
    </xf>
    <xf numFmtId="0" fontId="0" fillId="0" borderId="0" xfId="57" applyFont="1" applyBorder="1">
      <alignment/>
      <protection/>
    </xf>
    <xf numFmtId="0" fontId="31" fillId="0" borderId="40" xfId="58" applyNumberFormat="1" applyBorder="1">
      <alignment/>
      <protection/>
    </xf>
    <xf numFmtId="9" fontId="0" fillId="0" borderId="0" xfId="62" applyBorder="1" applyAlignment="1">
      <alignment/>
    </xf>
    <xf numFmtId="0" fontId="31" fillId="0" borderId="41" xfId="58" applyNumberFormat="1" applyBorder="1">
      <alignment/>
      <protection/>
    </xf>
    <xf numFmtId="0" fontId="31" fillId="0" borderId="42" xfId="58" applyNumberFormat="1" applyBorder="1">
      <alignment/>
      <protection/>
    </xf>
    <xf numFmtId="164" fontId="0" fillId="0" borderId="0" xfId="44" applyNumberFormat="1" applyFont="1" applyBorder="1" applyAlignment="1">
      <alignment/>
    </xf>
    <xf numFmtId="165" fontId="0" fillId="0" borderId="0" xfId="62" applyNumberFormat="1" applyFont="1" applyBorder="1" applyAlignment="1">
      <alignment/>
    </xf>
    <xf numFmtId="164" fontId="0" fillId="0" borderId="0" xfId="44" applyNumberFormat="1" applyFont="1" applyBorder="1" applyAlignment="1">
      <alignment/>
    </xf>
    <xf numFmtId="0" fontId="0" fillId="0" borderId="0" xfId="57" applyNumberFormat="1" applyFont="1" applyBorder="1">
      <alignment/>
      <protection/>
    </xf>
    <xf numFmtId="49" fontId="0" fillId="0" borderId="0" xfId="57" applyNumberFormat="1" applyFont="1" applyBorder="1" applyAlignment="1">
      <alignment horizontal="right"/>
      <protection/>
    </xf>
    <xf numFmtId="0" fontId="31" fillId="0" borderId="0" xfId="58" applyNumberFormat="1" applyBorder="1">
      <alignment/>
      <protection/>
    </xf>
    <xf numFmtId="9" fontId="31" fillId="0" borderId="0" xfId="61" applyFont="1" applyBorder="1" applyAlignment="1">
      <alignment/>
    </xf>
    <xf numFmtId="0" fontId="0" fillId="0" borderId="0" xfId="57" applyBorder="1" applyAlignment="1">
      <alignment horizontal="left"/>
      <protection/>
    </xf>
    <xf numFmtId="0" fontId="4" fillId="0" borderId="0" xfId="57" applyFont="1" applyFill="1" applyBorder="1">
      <alignment/>
      <protection/>
    </xf>
    <xf numFmtId="0" fontId="0" fillId="0" borderId="0" xfId="57" applyFont="1" applyFill="1" applyBorder="1">
      <alignment/>
      <protection/>
    </xf>
    <xf numFmtId="9" fontId="0" fillId="0" borderId="0" xfId="62" applyFont="1" applyFill="1" applyBorder="1" applyAlignment="1">
      <alignment/>
    </xf>
    <xf numFmtId="0" fontId="0" fillId="0" borderId="0" xfId="57" applyFill="1" applyBorder="1">
      <alignment/>
      <protection/>
    </xf>
    <xf numFmtId="0" fontId="25" fillId="0" borderId="0" xfId="57" applyFont="1" applyBorder="1" applyAlignment="1">
      <alignment horizontal="center" wrapText="1"/>
      <protection/>
    </xf>
    <xf numFmtId="0" fontId="0" fillId="0" borderId="43" xfId="57" applyBorder="1">
      <alignment/>
      <protection/>
    </xf>
    <xf numFmtId="0" fontId="0" fillId="0" borderId="23" xfId="57" applyBorder="1">
      <alignment/>
      <protection/>
    </xf>
    <xf numFmtId="0" fontId="0" fillId="0" borderId="44" xfId="57" applyBorder="1">
      <alignment/>
      <protection/>
    </xf>
    <xf numFmtId="0" fontId="0" fillId="0" borderId="45" xfId="57" applyNumberFormat="1" applyBorder="1">
      <alignment/>
      <protection/>
    </xf>
    <xf numFmtId="0" fontId="31" fillId="24" borderId="25" xfId="0" applyFont="1" applyFill="1" applyBorder="1" applyAlignment="1" applyProtection="1">
      <alignment/>
      <protection locked="0"/>
    </xf>
    <xf numFmtId="3" fontId="31" fillId="24" borderId="46" xfId="0" applyNumberFormat="1" applyFont="1" applyFill="1" applyBorder="1" applyAlignment="1" applyProtection="1">
      <alignment/>
      <protection/>
    </xf>
    <xf numFmtId="0" fontId="31" fillId="24" borderId="22" xfId="0" applyFont="1" applyFill="1" applyBorder="1" applyAlignment="1" applyProtection="1">
      <alignment/>
      <protection locked="0"/>
    </xf>
    <xf numFmtId="0" fontId="31" fillId="24" borderId="26" xfId="0" applyFont="1" applyFill="1" applyBorder="1" applyAlignment="1" applyProtection="1">
      <alignment/>
      <protection locked="0"/>
    </xf>
    <xf numFmtId="0" fontId="31" fillId="24" borderId="0" xfId="0" applyFont="1" applyFill="1" applyBorder="1" applyAlignment="1" applyProtection="1">
      <alignment/>
      <protection locked="0"/>
    </xf>
    <xf numFmtId="1" fontId="0" fillId="0" borderId="0" xfId="0" applyNumberFormat="1" applyAlignment="1">
      <alignment/>
    </xf>
    <xf numFmtId="0" fontId="0" fillId="0" borderId="0" xfId="0" applyAlignment="1">
      <alignment horizontal="left"/>
    </xf>
    <xf numFmtId="0" fontId="31" fillId="24" borderId="27" xfId="0" applyFont="1" applyFill="1" applyBorder="1" applyAlignment="1" applyProtection="1">
      <alignment/>
      <protection locked="0"/>
    </xf>
    <xf numFmtId="0" fontId="31" fillId="24" borderId="39" xfId="0" applyNumberFormat="1" applyFont="1" applyFill="1" applyBorder="1" applyAlignment="1" applyProtection="1">
      <alignment horizontal="center" wrapText="1"/>
      <protection/>
    </xf>
    <xf numFmtId="0" fontId="26" fillId="24" borderId="0" xfId="0" applyFont="1" applyFill="1" applyBorder="1" applyAlignment="1" applyProtection="1">
      <alignment wrapText="1"/>
      <protection/>
    </xf>
    <xf numFmtId="0" fontId="26" fillId="24" borderId="38" xfId="0" applyFont="1" applyFill="1" applyBorder="1" applyAlignment="1" applyProtection="1">
      <alignment wrapText="1"/>
      <protection/>
    </xf>
    <xf numFmtId="0" fontId="0" fillId="0" borderId="0" xfId="0" applyAlignment="1" quotePrefix="1">
      <alignment/>
    </xf>
    <xf numFmtId="0" fontId="0" fillId="28" borderId="0" xfId="0" applyFill="1" applyAlignment="1">
      <alignment/>
    </xf>
    <xf numFmtId="0" fontId="31" fillId="28" borderId="0" xfId="0" applyFont="1" applyFill="1" applyAlignment="1" applyProtection="1">
      <alignment/>
      <protection locked="0"/>
    </xf>
    <xf numFmtId="0" fontId="4" fillId="28" borderId="0" xfId="0" applyFont="1" applyFill="1" applyBorder="1" applyAlignment="1" applyProtection="1">
      <alignment/>
      <protection locked="0"/>
    </xf>
    <xf numFmtId="0" fontId="31" fillId="28" borderId="27" xfId="0" applyFont="1" applyFill="1" applyBorder="1" applyAlignment="1" applyProtection="1">
      <alignment/>
      <protection locked="0"/>
    </xf>
    <xf numFmtId="0" fontId="26" fillId="28" borderId="25" xfId="0" applyFont="1" applyFill="1" applyBorder="1" applyAlignment="1" applyProtection="1">
      <alignment wrapText="1"/>
      <protection/>
    </xf>
    <xf numFmtId="164" fontId="31" fillId="28" borderId="25" xfId="42" applyNumberFormat="1" applyFont="1" applyFill="1" applyBorder="1" applyAlignment="1" applyProtection="1">
      <alignment horizontal="center"/>
      <protection/>
    </xf>
    <xf numFmtId="0" fontId="31" fillId="28" borderId="0" xfId="0" applyFont="1" applyFill="1" applyAlignment="1" applyProtection="1">
      <alignment horizontal="center"/>
      <protection locked="0"/>
    </xf>
    <xf numFmtId="0" fontId="31" fillId="28" borderId="27" xfId="0" applyFont="1" applyFill="1" applyBorder="1" applyAlignment="1" applyProtection="1">
      <alignment/>
      <protection/>
    </xf>
    <xf numFmtId="164" fontId="31" fillId="28" borderId="27" xfId="42" applyNumberFormat="1" applyFont="1" applyFill="1" applyBorder="1" applyAlignment="1" applyProtection="1">
      <alignment horizontal="right"/>
      <protection/>
    </xf>
    <xf numFmtId="3" fontId="31" fillId="28" borderId="0" xfId="0" applyNumberFormat="1" applyFont="1" applyFill="1" applyAlignment="1" applyProtection="1">
      <alignment horizontal="center"/>
      <protection locked="0"/>
    </xf>
    <xf numFmtId="9" fontId="31" fillId="28" borderId="0" xfId="61" applyFont="1" applyFill="1" applyAlignment="1" applyProtection="1">
      <alignment horizontal="center"/>
      <protection locked="0"/>
    </xf>
    <xf numFmtId="0" fontId="31" fillId="28" borderId="0" xfId="0" applyFont="1" applyFill="1" applyBorder="1" applyAlignment="1" applyProtection="1">
      <alignment/>
      <protection/>
    </xf>
    <xf numFmtId="164" fontId="31" fillId="28" borderId="0" xfId="42" applyNumberFormat="1" applyFont="1" applyFill="1" applyBorder="1" applyAlignment="1" applyProtection="1">
      <alignment horizontal="right"/>
      <protection/>
    </xf>
    <xf numFmtId="0" fontId="0" fillId="28" borderId="0" xfId="0" applyFill="1" applyBorder="1" applyAlignment="1" applyProtection="1">
      <alignment/>
      <protection locked="0"/>
    </xf>
    <xf numFmtId="0" fontId="31" fillId="28" borderId="0" xfId="0" applyFont="1" applyFill="1" applyBorder="1" applyAlignment="1" applyProtection="1">
      <alignment horizontal="right"/>
      <protection/>
    </xf>
    <xf numFmtId="3" fontId="31" fillId="28" borderId="0" xfId="0" applyNumberFormat="1" applyFont="1" applyFill="1" applyBorder="1" applyAlignment="1" applyProtection="1">
      <alignment/>
      <protection/>
    </xf>
    <xf numFmtId="0" fontId="31" fillId="28" borderId="25" xfId="0" applyFont="1" applyFill="1" applyBorder="1" applyAlignment="1" applyProtection="1">
      <alignment/>
      <protection/>
    </xf>
    <xf numFmtId="3" fontId="31" fillId="28" borderId="25" xfId="0" applyNumberFormat="1" applyFont="1" applyFill="1" applyBorder="1" applyAlignment="1" applyProtection="1">
      <alignment/>
      <protection/>
    </xf>
    <xf numFmtId="0" fontId="31" fillId="28" borderId="21" xfId="0" applyFont="1" applyFill="1" applyBorder="1" applyAlignment="1" applyProtection="1">
      <alignment/>
      <protection/>
    </xf>
    <xf numFmtId="3" fontId="31" fillId="28" borderId="23" xfId="0" applyNumberFormat="1" applyFont="1" applyFill="1" applyBorder="1" applyAlignment="1" applyProtection="1">
      <alignment/>
      <protection/>
    </xf>
    <xf numFmtId="3" fontId="31" fillId="28" borderId="22" xfId="0" applyNumberFormat="1" applyFont="1" applyFill="1" applyBorder="1" applyAlignment="1" applyProtection="1">
      <alignment/>
      <protection/>
    </xf>
    <xf numFmtId="0" fontId="31" fillId="28" borderId="0" xfId="0" applyFont="1" applyFill="1" applyBorder="1" applyAlignment="1" applyProtection="1">
      <alignment/>
      <protection/>
    </xf>
    <xf numFmtId="17" fontId="31" fillId="28" borderId="25" xfId="0" applyNumberFormat="1" applyFont="1" applyFill="1" applyBorder="1" applyAlignment="1" applyProtection="1">
      <alignment horizontal="center"/>
      <protection/>
    </xf>
    <xf numFmtId="0" fontId="31" fillId="28" borderId="27" xfId="0" applyFont="1" applyFill="1" applyBorder="1" applyAlignment="1" applyProtection="1">
      <alignment horizontal="right"/>
      <protection/>
    </xf>
    <xf numFmtId="3" fontId="0" fillId="28" borderId="0" xfId="0" applyNumberFormat="1" applyFill="1" applyBorder="1" applyAlignment="1" applyProtection="1">
      <alignment/>
      <protection locked="0"/>
    </xf>
    <xf numFmtId="165" fontId="31" fillId="28" borderId="0" xfId="61" applyNumberFormat="1" applyFont="1" applyFill="1" applyAlignment="1" applyProtection="1">
      <alignment horizontal="center"/>
      <protection locked="0"/>
    </xf>
    <xf numFmtId="164" fontId="31" fillId="28" borderId="0" xfId="42" applyNumberFormat="1" applyFont="1" applyFill="1" applyAlignment="1" applyProtection="1">
      <alignment horizontal="center"/>
      <protection locked="0"/>
    </xf>
    <xf numFmtId="0" fontId="31" fillId="28" borderId="0" xfId="0" applyFont="1" applyFill="1" applyAlignment="1" applyProtection="1">
      <alignment/>
      <protection/>
    </xf>
    <xf numFmtId="9" fontId="31" fillId="28" borderId="0" xfId="61" applyFont="1" applyFill="1" applyAlignment="1" applyProtection="1">
      <alignment/>
      <protection/>
    </xf>
    <xf numFmtId="0" fontId="31" fillId="28" borderId="0" xfId="0" applyFont="1" applyFill="1" applyBorder="1" applyAlignment="1" applyProtection="1">
      <alignment/>
      <protection locked="0"/>
    </xf>
    <xf numFmtId="0" fontId="31" fillId="28" borderId="38" xfId="0" applyFont="1" applyFill="1" applyBorder="1" applyAlignment="1" applyProtection="1">
      <alignment/>
      <protection/>
    </xf>
    <xf numFmtId="0" fontId="31" fillId="28" borderId="38" xfId="0" applyFont="1" applyFill="1" applyBorder="1" applyAlignment="1" applyProtection="1">
      <alignment horizontal="right"/>
      <protection/>
    </xf>
    <xf numFmtId="3" fontId="31" fillId="28" borderId="38" xfId="0" applyNumberFormat="1" applyFont="1" applyFill="1" applyBorder="1" applyAlignment="1" applyProtection="1">
      <alignment/>
      <protection/>
    </xf>
    <xf numFmtId="0" fontId="31" fillId="28" borderId="21" xfId="0" applyFont="1" applyFill="1" applyBorder="1" applyAlignment="1" applyProtection="1">
      <alignment/>
      <protection/>
    </xf>
    <xf numFmtId="0" fontId="0" fillId="28" borderId="0" xfId="0" applyNumberFormat="1" applyFill="1" applyBorder="1" applyAlignment="1">
      <alignment/>
    </xf>
    <xf numFmtId="0" fontId="31" fillId="28" borderId="0" xfId="0" applyFont="1" applyFill="1" applyAlignment="1" applyProtection="1">
      <alignment/>
      <protection locked="0"/>
    </xf>
    <xf numFmtId="0" fontId="31" fillId="28" borderId="0" xfId="0" applyFont="1" applyFill="1" applyAlignment="1" applyProtection="1">
      <alignment wrapText="1"/>
      <protection locked="0"/>
    </xf>
    <xf numFmtId="0" fontId="0" fillId="28" borderId="0" xfId="0" applyFill="1" applyBorder="1" applyAlignment="1">
      <alignment/>
    </xf>
    <xf numFmtId="0" fontId="35" fillId="28" borderId="0" xfId="0" applyFont="1" applyFill="1" applyBorder="1" applyAlignment="1">
      <alignment/>
    </xf>
    <xf numFmtId="0" fontId="0" fillId="24" borderId="0" xfId="0" applyFont="1" applyFill="1" applyAlignment="1">
      <alignment horizontal="left" vertical="center" wrapText="1"/>
    </xf>
    <xf numFmtId="0" fontId="4" fillId="0" borderId="1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0" fillId="4" borderId="31"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22" borderId="52" xfId="0" applyFont="1" applyFill="1" applyBorder="1" applyAlignment="1">
      <alignment horizontal="center" vertical="center" wrapText="1"/>
    </xf>
    <xf numFmtId="0" fontId="0" fillId="22" borderId="34" xfId="0" applyFont="1" applyFill="1" applyBorder="1" applyAlignment="1">
      <alignment horizontal="center" vertical="center" wrapText="1"/>
    </xf>
    <xf numFmtId="0" fontId="4" fillId="0" borderId="20" xfId="0" applyFont="1" applyBorder="1" applyAlignment="1">
      <alignment horizontal="left" wrapText="1"/>
    </xf>
    <xf numFmtId="0" fontId="4" fillId="0" borderId="53" xfId="0" applyFont="1" applyBorder="1" applyAlignment="1">
      <alignment horizontal="left" wrapText="1"/>
    </xf>
    <xf numFmtId="0" fontId="4" fillId="0" borderId="36" xfId="0" applyFont="1" applyBorder="1" applyAlignment="1">
      <alignment horizontal="left" wrapText="1"/>
    </xf>
    <xf numFmtId="0" fontId="4" fillId="0" borderId="32" xfId="0" applyFont="1" applyBorder="1" applyAlignment="1">
      <alignment horizontal="left" wrapText="1"/>
    </xf>
    <xf numFmtId="0" fontId="4" fillId="0" borderId="39" xfId="0" applyFont="1" applyBorder="1" applyAlignment="1">
      <alignment horizontal="left" wrapText="1"/>
    </xf>
    <xf numFmtId="0" fontId="4" fillId="0" borderId="35" xfId="0" applyFont="1" applyBorder="1" applyAlignment="1">
      <alignment horizontal="left" wrapText="1"/>
    </xf>
    <xf numFmtId="0" fontId="0" fillId="24" borderId="0" xfId="0" applyFill="1" applyAlignment="1">
      <alignment horizontal="left" wrapText="1"/>
    </xf>
    <xf numFmtId="0" fontId="30" fillId="24" borderId="0" xfId="0" applyFont="1" applyFill="1" applyAlignment="1">
      <alignment horizontal="left"/>
    </xf>
    <xf numFmtId="0" fontId="6" fillId="24" borderId="0" xfId="0" applyFont="1" applyFill="1" applyAlignment="1">
      <alignment horizontal="center" wrapText="1"/>
    </xf>
    <xf numFmtId="170" fontId="6" fillId="24" borderId="0" xfId="0" applyNumberFormat="1" applyFont="1" applyFill="1" applyAlignment="1">
      <alignment horizontal="center" wrapText="1"/>
    </xf>
    <xf numFmtId="0" fontId="114" fillId="26" borderId="31" xfId="0" applyFont="1" applyFill="1" applyBorder="1" applyAlignment="1">
      <alignment horizontal="center" vertical="center" wrapText="1"/>
    </xf>
    <xf numFmtId="0" fontId="114" fillId="26" borderId="54" xfId="0" applyFont="1" applyFill="1" applyBorder="1" applyAlignment="1">
      <alignment horizontal="center" vertical="center" wrapText="1"/>
    </xf>
    <xf numFmtId="0" fontId="114" fillId="27" borderId="52" xfId="0" applyFont="1" applyFill="1" applyBorder="1" applyAlignment="1">
      <alignment horizontal="center" vertical="center" wrapText="1"/>
    </xf>
    <xf numFmtId="0" fontId="114" fillId="27" borderId="34" xfId="0" applyFont="1" applyFill="1" applyBorder="1" applyAlignment="1">
      <alignment horizontal="center" vertical="center" wrapText="1"/>
    </xf>
    <xf numFmtId="0" fontId="43" fillId="24" borderId="0" xfId="0" applyFont="1" applyFill="1" applyAlignment="1">
      <alignment horizontal="center"/>
    </xf>
    <xf numFmtId="0" fontId="29" fillId="24" borderId="0" xfId="0" applyFont="1" applyFill="1" applyBorder="1" applyAlignment="1">
      <alignment horizontal="center"/>
    </xf>
    <xf numFmtId="0" fontId="26" fillId="24" borderId="39" xfId="0" applyFont="1" applyFill="1" applyBorder="1" applyAlignment="1" applyProtection="1">
      <alignment horizontal="center"/>
      <protection locked="0"/>
    </xf>
    <xf numFmtId="0" fontId="26" fillId="28" borderId="39" xfId="0" applyFont="1" applyFill="1" applyBorder="1" applyAlignment="1" applyProtection="1">
      <alignment horizontal="center"/>
      <protection locked="0"/>
    </xf>
    <xf numFmtId="0" fontId="26" fillId="28" borderId="25" xfId="0" applyFont="1" applyFill="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onthly Snapshot Data" xfId="58"/>
    <cellStyle name="Note" xfId="59"/>
    <cellStyle name="Output" xfId="60"/>
    <cellStyle name="Percent" xfId="61"/>
    <cellStyle name="Percent 2" xfId="62"/>
    <cellStyle name="Title" xfId="63"/>
    <cellStyle name="Total" xfId="64"/>
    <cellStyle name="Warning Text" xfId="65"/>
  </cellStyles>
  <dxfs count="9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indexed="57"/>
      </font>
    </dxf>
    <dxf>
      <font>
        <b/>
        <i val="0"/>
        <color indexed="10"/>
      </font>
    </dxf>
    <dxf>
      <font>
        <b/>
        <i val="0"/>
        <color indexed="57"/>
      </font>
    </dxf>
    <dxf>
      <font>
        <b/>
        <i val="0"/>
        <color indexed="10"/>
      </font>
    </dxf>
    <dxf>
      <font>
        <b/>
        <i val="0"/>
        <color rgb="FFFF0000"/>
      </font>
      <border/>
    </dxf>
    <dxf>
      <font>
        <b/>
        <i val="0"/>
        <color rgb="FF339966"/>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7375"/>
          <c:w val="0.92625"/>
          <c:h val="0.663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2555105"/>
        <c:axId val="3233898"/>
      </c:lineChart>
      <c:catAx>
        <c:axId val="5255510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33898"/>
        <c:crosses val="autoZero"/>
        <c:auto val="1"/>
        <c:lblOffset val="100"/>
        <c:tickLblSkip val="1"/>
        <c:noMultiLvlLbl val="0"/>
      </c:catAx>
      <c:valAx>
        <c:axId val="3233898"/>
        <c:scaling>
          <c:orientation val="minMax"/>
          <c:min val="18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52555105"/>
        <c:crossesAt val="1"/>
        <c:crossBetween val="between"/>
        <c:dispUnits/>
        <c:majorUnit val="100"/>
      </c:valAx>
      <c:spPr>
        <a:solidFill>
          <a:srgbClr val="FFFFFF"/>
        </a:solidFill>
        <a:ln w="12700">
          <a:solidFill>
            <a:srgbClr val="808080"/>
          </a:solidFill>
        </a:ln>
      </c:spPr>
    </c:plotArea>
    <c:legend>
      <c:legendPos val="r"/>
      <c:layout>
        <c:manualLayout>
          <c:xMode val="edge"/>
          <c:yMode val="edge"/>
          <c:x val="0.05725"/>
          <c:y val="0.93425"/>
          <c:w val="0.91925"/>
          <c:h val="0.06575"/>
        </c:manualLayout>
      </c:layout>
      <c:overlay val="0"/>
      <c:spPr>
        <a:noFill/>
        <a:ln w="3175">
          <a:noFill/>
        </a:ln>
      </c:spPr>
      <c:txPr>
        <a:bodyPr vert="horz" rot="0"/>
        <a:lstStyle/>
        <a:p>
          <a:pPr>
            <a:defRPr lang="en-US" cap="none" sz="2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 Custody Population (under 18), 2009/10 - 2016/17*</a:t>
            </a:r>
          </a:p>
        </c:rich>
      </c:tx>
      <c:layout>
        <c:manualLayout>
          <c:xMode val="factor"/>
          <c:yMode val="factor"/>
          <c:x val="0.032"/>
          <c:y val="-0.0025"/>
        </c:manualLayout>
      </c:layout>
      <c:spPr>
        <a:noFill/>
        <a:ln w="3175">
          <a:noFill/>
        </a:ln>
      </c:spPr>
    </c:title>
    <c:plotArea>
      <c:layout>
        <c:manualLayout>
          <c:xMode val="edge"/>
          <c:yMode val="edge"/>
          <c:x val="0.0215"/>
          <c:y val="0.092"/>
          <c:w val="0.9485"/>
          <c:h val="0.9125"/>
        </c:manualLayout>
      </c:layout>
      <c:lineChart>
        <c:grouping val="standard"/>
        <c:varyColors val="0"/>
        <c:ser>
          <c:idx val="5"/>
          <c:order val="0"/>
          <c:tx>
            <c:strRef>
              <c:f>'2.1 Population (under 18)'!$A$37</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18)'!$B$37:$M$37</c:f>
              <c:numCache/>
            </c:numRef>
          </c:val>
          <c:smooth val="0"/>
        </c:ser>
        <c:ser>
          <c:idx val="6"/>
          <c:order val="1"/>
          <c:tx>
            <c:strRef>
              <c:f>'2.1 Population (under 18)'!$A$38</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18)'!$B$38:$M$38</c:f>
              <c:numCache/>
            </c:numRef>
          </c:val>
          <c:smooth val="0"/>
        </c:ser>
        <c:ser>
          <c:idx val="7"/>
          <c:order val="2"/>
          <c:tx>
            <c:strRef>
              <c:f>'2.1 Population (under 18)'!$A$39</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18)'!$B$39:$M$39</c:f>
              <c:numCache/>
            </c:numRef>
          </c:val>
          <c:smooth val="0"/>
        </c:ser>
        <c:ser>
          <c:idx val="8"/>
          <c:order val="3"/>
          <c:tx>
            <c:strRef>
              <c:f>'2.1 Population (under 18)'!$A$40</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11"/>
              <c:layout>
                <c:manualLayout>
                  <c:x val="0"/>
                  <c:y val="0"/>
                </c:manualLayout>
              </c:layout>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18)'!$B$40:$M$40</c:f>
              <c:numCache/>
            </c:numRef>
          </c:val>
          <c:smooth val="0"/>
        </c:ser>
        <c:ser>
          <c:idx val="0"/>
          <c:order val="4"/>
          <c:tx>
            <c:strRef>
              <c:f>'2.1 Population (under 18)'!$A$41</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18)'!$B$41:$M$41</c:f>
              <c:numCache/>
            </c:numRef>
          </c:val>
          <c:smooth val="0"/>
        </c:ser>
        <c:ser>
          <c:idx val="1"/>
          <c:order val="5"/>
          <c:tx>
            <c:strRef>
              <c:f>'2.1 Population (under 18)'!$A$42</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18)'!$B$42:$M$42</c:f>
              <c:numCache/>
            </c:numRef>
          </c:val>
          <c:smooth val="0"/>
        </c:ser>
        <c:ser>
          <c:idx val="2"/>
          <c:order val="6"/>
          <c:tx>
            <c:strRef>
              <c:f>'2.1 Population (under 18)'!$A$43</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808080"/>
              </a:solidFill>
              <a:ln>
                <a:noFill/>
              </a:ln>
            </c:spPr>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18)'!$B$43:$M$43</c:f>
              <c:numCache/>
            </c:numRef>
          </c:val>
          <c:smooth val="0"/>
        </c:ser>
        <c:ser>
          <c:idx val="3"/>
          <c:order val="7"/>
          <c:tx>
            <c:strRef>
              <c:f>'2.1 Population (under 18)'!$A$44</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80"/>
                </a:solidFill>
              </a:ln>
            </c:spPr>
            <c:marker>
              <c:symbol val="none"/>
            </c:marker>
          </c:dPt>
          <c:dLbls>
            <c:dLbl>
              <c:idx val="1"/>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18)'!$B$44:$M$44</c:f>
              <c:numCache/>
            </c:numRef>
          </c:val>
          <c:smooth val="0"/>
        </c:ser>
        <c:ser>
          <c:idx val="4"/>
          <c:order val="8"/>
          <c:tx>
            <c:strRef>
              <c:f>'2.1 Population (under 18)'!$A$45</c:f>
              <c:strCache>
                <c:ptCount val="1"/>
                <c:pt idx="0">
                  <c:v>2017/18*</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18)'!$B$45:$M$45</c:f>
            </c:numRef>
          </c:val>
          <c:smooth val="0"/>
        </c:ser>
        <c:ser>
          <c:idx val="9"/>
          <c:order val="9"/>
          <c:tx>
            <c:strRef>
              <c:f>'2.1 Population (under 18)'!$A$46</c:f>
              <c:strCache>
                <c:ptCount val="1"/>
                <c:pt idx="0">
                  <c:v>2018/19*</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18)'!$B$46:$M$46</c:f>
            </c:numRef>
          </c:val>
          <c:smooth val="0"/>
        </c:ser>
        <c:ser>
          <c:idx val="10"/>
          <c:order val="10"/>
          <c:tx>
            <c:strRef>
              <c:f>'2.1 Population (under 18)'!$A$47</c:f>
              <c:strCache>
                <c:ptCount val="1"/>
                <c:pt idx="0">
                  <c:v>2019/20*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18)'!$B$47:$M$47</c:f>
            </c:numRef>
          </c:val>
          <c:smooth val="0"/>
        </c:ser>
        <c:ser>
          <c:idx val="11"/>
          <c:order val="11"/>
          <c:tx>
            <c:strRef>
              <c:f>'2.1 Population (under 18)'!$A$48</c:f>
              <c:strCache>
                <c:ptCount val="1"/>
                <c:pt idx="0">
                  <c:v>2020/21*</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18)'!$B$48:$M$48</c:f>
            </c:numRef>
          </c:val>
          <c:smooth val="0"/>
        </c:ser>
        <c:ser>
          <c:idx val="12"/>
          <c:order val="12"/>
          <c:tx>
            <c:strRef>
              <c:f>'2.1 Population (under 18)'!$A$49</c:f>
              <c:strCache>
                <c:ptCount val="1"/>
                <c:pt idx="0">
                  <c:v>2021/22*</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18)'!$B$49:$M$49</c:f>
            </c:numRef>
          </c:val>
          <c:smooth val="0"/>
        </c:ser>
        <c:ser>
          <c:idx val="13"/>
          <c:order val="13"/>
          <c:tx>
            <c:strRef>
              <c:f>'2.1 Population (under 18)'!$A$50</c:f>
              <c:strCache>
                <c:ptCount val="1"/>
                <c:pt idx="0">
                  <c:v>2022/23*</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18)'!$B$50:$M$50</c:f>
            </c:numRef>
          </c:val>
          <c:smooth val="0"/>
        </c:ser>
        <c:ser>
          <c:idx val="14"/>
          <c:order val="14"/>
          <c:tx>
            <c:strRef>
              <c:f>'2.1 Population (under 18)'!$A$51</c:f>
              <c:strCache>
                <c:ptCount val="1"/>
                <c:pt idx="0">
                  <c:v>2023/24*</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18)'!$B$51:$M$51</c:f>
            </c:numRef>
          </c:val>
          <c:smooth val="0"/>
        </c:ser>
        <c:ser>
          <c:idx val="15"/>
          <c:order val="15"/>
          <c:tx>
            <c:strRef>
              <c:f>'2.1 Population (under 18)'!$A$52</c:f>
              <c:strCache>
                <c:ptCount val="1"/>
                <c:pt idx="0">
                  <c:v>2024/25*</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18)'!$B$52:$M$52</c:f>
            </c:numRef>
          </c:val>
          <c:smooth val="0"/>
        </c:ser>
        <c:ser>
          <c:idx val="16"/>
          <c:order val="16"/>
          <c:tx>
            <c:strRef>
              <c:f>'2.1 Population (under 18)'!$A$53</c:f>
              <c:strCache>
                <c:ptCount val="1"/>
                <c:pt idx="0">
                  <c:v>2025/26*</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18)'!$B$53:$M$53</c:f>
            </c:numRef>
          </c:val>
          <c:smooth val="0"/>
        </c:ser>
        <c:marker val="1"/>
        <c:axId val="11471627"/>
        <c:axId val="36135780"/>
      </c:lineChart>
      <c:catAx>
        <c:axId val="114716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135780"/>
        <c:crosses val="autoZero"/>
        <c:auto val="1"/>
        <c:lblOffset val="100"/>
        <c:tickLblSkip val="1"/>
        <c:noMultiLvlLbl val="0"/>
      </c:catAx>
      <c:valAx>
        <c:axId val="3613578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4716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2. Custody Population (inc 18 year olds), 2009/10 - 2016/17*</a:t>
            </a:r>
          </a:p>
        </c:rich>
      </c:tx>
      <c:layout>
        <c:manualLayout>
          <c:xMode val="factor"/>
          <c:yMode val="factor"/>
          <c:x val="0.01925"/>
          <c:y val="0.0025"/>
        </c:manualLayout>
      </c:layout>
      <c:spPr>
        <a:noFill/>
        <a:ln w="3175">
          <a:noFill/>
        </a:ln>
      </c:spPr>
    </c:title>
    <c:plotArea>
      <c:layout>
        <c:manualLayout>
          <c:xMode val="edge"/>
          <c:yMode val="edge"/>
          <c:x val="0.0175"/>
          <c:y val="0.1355"/>
          <c:w val="0.93975"/>
          <c:h val="0.85825"/>
        </c:manualLayout>
      </c:layout>
      <c:lineChart>
        <c:grouping val="standard"/>
        <c:varyColors val="0"/>
        <c:ser>
          <c:idx val="5"/>
          <c:order val="0"/>
          <c:tx>
            <c:strRef>
              <c:f>'2.2 Population (inc 18)'!$A$36</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18)'!$B$36:$M$36</c:f>
              <c:numCache/>
            </c:numRef>
          </c:val>
          <c:smooth val="0"/>
        </c:ser>
        <c:ser>
          <c:idx val="6"/>
          <c:order val="1"/>
          <c:tx>
            <c:strRef>
              <c:f>'2.2 Population (inc 18)'!$A$37</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18)'!$B$37:$M$37</c:f>
              <c:numCache/>
            </c:numRef>
          </c:val>
          <c:smooth val="0"/>
        </c:ser>
        <c:ser>
          <c:idx val="7"/>
          <c:order val="2"/>
          <c:tx>
            <c:strRef>
              <c:f>'2.2 Population (inc 18)'!$A$38</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18)'!$B$38:$M$38</c:f>
              <c:numCache/>
            </c:numRef>
          </c:val>
          <c:smooth val="0"/>
        </c:ser>
        <c:ser>
          <c:idx val="8"/>
          <c:order val="3"/>
          <c:tx>
            <c:strRef>
              <c:f>'2.2 Population (inc 18)'!$A$39</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18)'!$B$39:$M$39</c:f>
              <c:numCache/>
            </c:numRef>
          </c:val>
          <c:smooth val="0"/>
        </c:ser>
        <c:ser>
          <c:idx val="0"/>
          <c:order val="4"/>
          <c:tx>
            <c:strRef>
              <c:f>'2.2 Population (inc 18)'!$A$40</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18)'!$B$40:$M$40</c:f>
              <c:numCache/>
            </c:numRef>
          </c:val>
          <c:smooth val="0"/>
        </c:ser>
        <c:ser>
          <c:idx val="1"/>
          <c:order val="5"/>
          <c:tx>
            <c:strRef>
              <c:f>'2.2 Population (inc 18)'!$A$41</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18)'!$B$41:$M$41</c:f>
              <c:numCache/>
            </c:numRef>
          </c:val>
          <c:smooth val="0"/>
        </c:ser>
        <c:ser>
          <c:idx val="2"/>
          <c:order val="6"/>
          <c:tx>
            <c:strRef>
              <c:f>'2.2 Population (inc 18)'!$A$42</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18)'!$B$42:$M$42</c:f>
              <c:numCache/>
            </c:numRef>
          </c:val>
          <c:smooth val="0"/>
        </c:ser>
        <c:ser>
          <c:idx val="3"/>
          <c:order val="7"/>
          <c:tx>
            <c:strRef>
              <c:f>'2.2 Population (inc 18)'!$A$43</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numFmt formatCode="General" sourceLinked="1"/>
            <c:txPr>
              <a:bodyPr vert="horz" rot="0" anchor="ctr"/>
              <a:lstStyle/>
              <a:p>
                <a:pPr algn="ctr">
                  <a:defRPr lang="en-US" cap="none" sz="1150" b="0" i="0" u="none" baseline="0">
                    <a:solidFill>
                      <a:srgbClr val="800080"/>
                    </a:solidFill>
                    <a:latin typeface="Arial"/>
                    <a:ea typeface="Arial"/>
                    <a:cs typeface="Arial"/>
                  </a:defRPr>
                </a:pPr>
              </a:p>
            </c:txPr>
            <c:showLegendKey val="0"/>
            <c:showVal val="1"/>
            <c:showBubbleSize val="0"/>
            <c:showCatName val="0"/>
            <c:showSerName val="0"/>
            <c:showLeaderLines val="1"/>
            <c:showPercent val="0"/>
          </c:dLbls>
          <c:val>
            <c:numRef>
              <c:f>'2.2 Population (inc 18)'!$B$43:$M$43</c:f>
              <c:numCache/>
            </c:numRef>
          </c:val>
          <c:smooth val="0"/>
        </c:ser>
        <c:marker val="1"/>
        <c:axId val="56786565"/>
        <c:axId val="41317038"/>
      </c:lineChart>
      <c:catAx>
        <c:axId val="567865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317038"/>
        <c:crosses val="autoZero"/>
        <c:auto val="1"/>
        <c:lblOffset val="100"/>
        <c:tickLblSkip val="1"/>
        <c:noMultiLvlLbl val="0"/>
      </c:catAx>
      <c:valAx>
        <c:axId val="4131703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786565"/>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Chart 3. Average Secure Estate for Children and Young People Population, 2000/01 - 2016/17*</a:t>
            </a:r>
          </a:p>
        </c:rich>
      </c:tx>
      <c:layout>
        <c:manualLayout>
          <c:xMode val="factor"/>
          <c:yMode val="factor"/>
          <c:x val="0.015"/>
          <c:y val="-0.00275"/>
        </c:manualLayout>
      </c:layout>
      <c:spPr>
        <a:noFill/>
        <a:ln w="3175">
          <a:noFill/>
        </a:ln>
      </c:spPr>
    </c:title>
    <c:plotArea>
      <c:layout>
        <c:manualLayout>
          <c:xMode val="edge"/>
          <c:yMode val="edge"/>
          <c:x val="0.00875"/>
          <c:y val="0.198"/>
          <c:w val="0.97525"/>
          <c:h val="0.7515"/>
        </c:manualLayout>
      </c:layout>
      <c:lineChart>
        <c:grouping val="standard"/>
        <c:varyColors val="0"/>
        <c:ser>
          <c:idx val="0"/>
          <c:order val="0"/>
          <c:tx>
            <c:strRef>
              <c:f>'2.3 Average Population'!$A$27</c:f>
              <c:strCache>
                <c:ptCount val="1"/>
                <c:pt idx="0">
                  <c:v>Under 18's</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0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Population'!$B$27:$R$27</c:f>
              <c:numCache/>
            </c:numRef>
          </c:val>
          <c:smooth val="0"/>
        </c:ser>
        <c:ser>
          <c:idx val="1"/>
          <c:order val="1"/>
          <c:tx>
            <c:strRef>
              <c:f>'2.3 Average Population'!$A$28</c:f>
              <c:strCache>
                <c:ptCount val="1"/>
                <c:pt idx="0">
                  <c:v>Including 18 year olds</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00" b="0" i="0" u="none" baseline="0">
                      <a:solidFill>
                        <a:srgbClr val="660066"/>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Population'!$B$28:$R$28</c:f>
              <c:numCache/>
            </c:numRef>
          </c:val>
          <c:smooth val="0"/>
        </c:ser>
        <c:marker val="1"/>
        <c:axId val="36309023"/>
        <c:axId val="58345752"/>
      </c:lineChart>
      <c:catAx>
        <c:axId val="36309023"/>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ending March</a:t>
                </a:r>
              </a:p>
            </c:rich>
          </c:tx>
          <c:layout>
            <c:manualLayout>
              <c:xMode val="factor"/>
              <c:yMode val="factor"/>
              <c:x val="-0.01125"/>
              <c:y val="-0.0002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345752"/>
        <c:crosses val="autoZero"/>
        <c:auto val="1"/>
        <c:lblOffset val="100"/>
        <c:tickLblSkip val="1"/>
        <c:noMultiLvlLbl val="0"/>
      </c:catAx>
      <c:valAx>
        <c:axId val="5834575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3090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4. Under 18 Secure Population Accommodation Type, 
YOI 2005/06 - 2016/17*</a:t>
            </a:r>
          </a:p>
        </c:rich>
      </c:tx>
      <c:layout>
        <c:manualLayout>
          <c:xMode val="factor"/>
          <c:yMode val="factor"/>
          <c:x val="0.01275"/>
          <c:y val="-0.03125"/>
        </c:manualLayout>
      </c:layout>
      <c:spPr>
        <a:noFill/>
        <a:ln w="3175">
          <a:noFill/>
        </a:ln>
      </c:spPr>
    </c:title>
    <c:plotArea>
      <c:layout>
        <c:manualLayout>
          <c:xMode val="edge"/>
          <c:yMode val="edge"/>
          <c:x val="0.01375"/>
          <c:y val="0.15325"/>
          <c:w val="0.97"/>
          <c:h val="0.909"/>
        </c:manualLayout>
      </c:layout>
      <c:lineChart>
        <c:grouping val="standard"/>
        <c:varyColors val="0"/>
        <c:ser>
          <c:idx val="5"/>
          <c:order val="0"/>
          <c:tx>
            <c:strRef>
              <c:f>'Charts Source Data'!$A$6</c:f>
              <c:strCache>
                <c:ptCount val="1"/>
                <c:pt idx="0">
                  <c:v>YOI</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3"/>
              <c:layout>
                <c:manualLayout>
                  <c:x val="0"/>
                  <c:y val="0"/>
                </c:manualLayout>
              </c:layout>
              <c:tx>
                <c:rich>
                  <a:bodyPr vert="horz" rot="0" anchor="ctr"/>
                  <a:lstStyle/>
                  <a:p>
                    <a:pPr algn="ctr">
                      <a:defRPr/>
                    </a:pPr>
                    <a:r>
                      <a:rPr lang="en-US" cap="none" sz="1050" b="0" i="0" u="none" baseline="0">
                        <a:solidFill>
                          <a:srgbClr val="FF00FF"/>
                        </a:solidFill>
                        <a:latin typeface="Arial"/>
                        <a:ea typeface="Arial"/>
                        <a:cs typeface="Arial"/>
                      </a:rPr>
                      <a:t>YOI</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Data'!$B$3:$IS$3</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Data'!$B$6:$IS$6</c:f>
              <c:numCache>
                <c:ptCount val="252"/>
                <c:pt idx="0">
                  <c:v>2240</c:v>
                </c:pt>
                <c:pt idx="1">
                  <c:v>2300</c:v>
                </c:pt>
                <c:pt idx="2">
                  <c:v>2345</c:v>
                </c:pt>
                <c:pt idx="3">
                  <c:v>2390</c:v>
                </c:pt>
                <c:pt idx="4">
                  <c:v>2436</c:v>
                </c:pt>
                <c:pt idx="5">
                  <c:v>2522</c:v>
                </c:pt>
                <c:pt idx="6">
                  <c:v>2469</c:v>
                </c:pt>
                <c:pt idx="7">
                  <c:v>2412</c:v>
                </c:pt>
                <c:pt idx="8">
                  <c:v>2210</c:v>
                </c:pt>
                <c:pt idx="9">
                  <c:v>2311</c:v>
                </c:pt>
                <c:pt idx="10">
                  <c:v>2331</c:v>
                </c:pt>
                <c:pt idx="11">
                  <c:v>2375</c:v>
                </c:pt>
                <c:pt idx="12">
                  <c:v>2309</c:v>
                </c:pt>
                <c:pt idx="13">
                  <c:v>2379</c:v>
                </c:pt>
                <c:pt idx="14">
                  <c:v>2444</c:v>
                </c:pt>
                <c:pt idx="15">
                  <c:v>2499</c:v>
                </c:pt>
                <c:pt idx="16">
                  <c:v>2564</c:v>
                </c:pt>
                <c:pt idx="17">
                  <c:v>2552</c:v>
                </c:pt>
                <c:pt idx="18">
                  <c:v>2519</c:v>
                </c:pt>
                <c:pt idx="19">
                  <c:v>2491</c:v>
                </c:pt>
                <c:pt idx="20">
                  <c:v>2317</c:v>
                </c:pt>
                <c:pt idx="21">
                  <c:v>2341</c:v>
                </c:pt>
                <c:pt idx="22">
                  <c:v>2386</c:v>
                </c:pt>
                <c:pt idx="23">
                  <c:v>2378</c:v>
                </c:pt>
                <c:pt idx="24">
                  <c:v>2357</c:v>
                </c:pt>
                <c:pt idx="25">
                  <c:v>2419</c:v>
                </c:pt>
                <c:pt idx="26">
                  <c:v>2435</c:v>
                </c:pt>
                <c:pt idx="27">
                  <c:v>2484</c:v>
                </c:pt>
                <c:pt idx="28">
                  <c:v>2495</c:v>
                </c:pt>
                <c:pt idx="29">
                  <c:v>2506</c:v>
                </c:pt>
                <c:pt idx="30">
                  <c:v>2519</c:v>
                </c:pt>
                <c:pt idx="31">
                  <c:v>2501</c:v>
                </c:pt>
                <c:pt idx="32">
                  <c:v>2332</c:v>
                </c:pt>
                <c:pt idx="33">
                  <c:v>2401</c:v>
                </c:pt>
                <c:pt idx="34">
                  <c:v>2489</c:v>
                </c:pt>
                <c:pt idx="35">
                  <c:v>2533</c:v>
                </c:pt>
                <c:pt idx="36">
                  <c:v>2549</c:v>
                </c:pt>
                <c:pt idx="37">
                  <c:v>2550</c:v>
                </c:pt>
                <c:pt idx="38">
                  <c:v>2601</c:v>
                </c:pt>
                <c:pt idx="39">
                  <c:v>2550</c:v>
                </c:pt>
                <c:pt idx="40">
                  <c:v>2570</c:v>
                </c:pt>
                <c:pt idx="41">
                  <c:v>2508</c:v>
                </c:pt>
                <c:pt idx="42">
                  <c:v>2469</c:v>
                </c:pt>
                <c:pt idx="43">
                  <c:v>2479</c:v>
                </c:pt>
                <c:pt idx="44">
                  <c:v>2327</c:v>
                </c:pt>
                <c:pt idx="45">
                  <c:v>2313</c:v>
                </c:pt>
                <c:pt idx="46">
                  <c:v>2242</c:v>
                </c:pt>
                <c:pt idx="47">
                  <c:v>2174</c:v>
                </c:pt>
                <c:pt idx="48">
                  <c:v>2155</c:v>
                </c:pt>
                <c:pt idx="49">
                  <c:v>2123</c:v>
                </c:pt>
                <c:pt idx="50">
                  <c:v>2155</c:v>
                </c:pt>
                <c:pt idx="51">
                  <c:v>2111</c:v>
                </c:pt>
                <c:pt idx="52">
                  <c:v>2098</c:v>
                </c:pt>
                <c:pt idx="53">
                  <c:v>2143</c:v>
                </c:pt>
                <c:pt idx="54">
                  <c:v>2111</c:v>
                </c:pt>
                <c:pt idx="55">
                  <c:v>1997</c:v>
                </c:pt>
                <c:pt idx="56">
                  <c:v>1791</c:v>
                </c:pt>
                <c:pt idx="57">
                  <c:v>1783</c:v>
                </c:pt>
                <c:pt idx="58">
                  <c:v>1755</c:v>
                </c:pt>
                <c:pt idx="59">
                  <c:v>1758</c:v>
                </c:pt>
                <c:pt idx="60">
                  <c:v>1726</c:v>
                </c:pt>
                <c:pt idx="61">
                  <c:v>1684</c:v>
                </c:pt>
                <c:pt idx="62">
                  <c:v>1661</c:v>
                </c:pt>
                <c:pt idx="63">
                  <c:v>1627</c:v>
                </c:pt>
                <c:pt idx="64">
                  <c:v>1671</c:v>
                </c:pt>
                <c:pt idx="65">
                  <c:v>1656</c:v>
                </c:pt>
                <c:pt idx="66">
                  <c:v>1632</c:v>
                </c:pt>
                <c:pt idx="67">
                  <c:v>1579</c:v>
                </c:pt>
                <c:pt idx="68">
                  <c:v>1455</c:v>
                </c:pt>
                <c:pt idx="69">
                  <c:v>1469</c:v>
                </c:pt>
                <c:pt idx="70">
                  <c:v>1563</c:v>
                </c:pt>
                <c:pt idx="71">
                  <c:v>1601</c:v>
                </c:pt>
                <c:pt idx="72">
                  <c:v>1548</c:v>
                </c:pt>
                <c:pt idx="73">
                  <c:v>1577</c:v>
                </c:pt>
                <c:pt idx="74">
                  <c:v>1587</c:v>
                </c:pt>
                <c:pt idx="75">
                  <c:v>1536</c:v>
                </c:pt>
                <c:pt idx="76">
                  <c:v>1605</c:v>
                </c:pt>
                <c:pt idx="77">
                  <c:v>1577</c:v>
                </c:pt>
                <c:pt idx="78">
                  <c:v>1539</c:v>
                </c:pt>
                <c:pt idx="79">
                  <c:v>1561</c:v>
                </c:pt>
                <c:pt idx="80">
                  <c:v>1436</c:v>
                </c:pt>
                <c:pt idx="81">
                  <c:v>1462</c:v>
                </c:pt>
                <c:pt idx="82">
                  <c:v>1422</c:v>
                </c:pt>
                <c:pt idx="83">
                  <c:v>1359</c:v>
                </c:pt>
                <c:pt idx="84">
                  <c:v>1385</c:v>
                </c:pt>
                <c:pt idx="85">
                  <c:v>1331</c:v>
                </c:pt>
                <c:pt idx="86">
                  <c:v>1300</c:v>
                </c:pt>
                <c:pt idx="87">
                  <c:v>1255</c:v>
                </c:pt>
                <c:pt idx="88">
                  <c:v>1209</c:v>
                </c:pt>
                <c:pt idx="89">
                  <c:v>1177</c:v>
                </c:pt>
                <c:pt idx="90">
                  <c:v>1162</c:v>
                </c:pt>
                <c:pt idx="91">
                  <c:v>1163</c:v>
                </c:pt>
                <c:pt idx="92">
                  <c:v>991</c:v>
                </c:pt>
                <c:pt idx="93">
                  <c:v>974</c:v>
                </c:pt>
                <c:pt idx="94">
                  <c:v>931</c:v>
                </c:pt>
                <c:pt idx="95">
                  <c:v>905</c:v>
                </c:pt>
                <c:pt idx="96">
                  <c:v>873</c:v>
                </c:pt>
                <c:pt idx="97">
                  <c:v>885</c:v>
                </c:pt>
                <c:pt idx="98">
                  <c:v>866</c:v>
                </c:pt>
                <c:pt idx="99">
                  <c:v>879</c:v>
                </c:pt>
                <c:pt idx="100">
                  <c:v>840</c:v>
                </c:pt>
                <c:pt idx="101">
                  <c:v>845</c:v>
                </c:pt>
                <c:pt idx="102">
                  <c:v>824</c:v>
                </c:pt>
                <c:pt idx="103">
                  <c:v>811</c:v>
                </c:pt>
                <c:pt idx="104">
                  <c:v>747</c:v>
                </c:pt>
                <c:pt idx="105">
                  <c:v>781</c:v>
                </c:pt>
                <c:pt idx="106">
                  <c:v>777</c:v>
                </c:pt>
                <c:pt idx="107">
                  <c:v>768</c:v>
                </c:pt>
                <c:pt idx="108">
                  <c:v>716</c:v>
                </c:pt>
                <c:pt idx="109">
                  <c:v>703</c:v>
                </c:pt>
                <c:pt idx="110">
                  <c:v>738</c:v>
                </c:pt>
                <c:pt idx="111">
                  <c:v>761</c:v>
                </c:pt>
                <c:pt idx="112">
                  <c:v>727</c:v>
                </c:pt>
                <c:pt idx="113">
                  <c:v>729</c:v>
                </c:pt>
                <c:pt idx="114">
                  <c:v>723</c:v>
                </c:pt>
                <c:pt idx="115">
                  <c:v>729</c:v>
                </c:pt>
                <c:pt idx="116">
                  <c:v>661</c:v>
                </c:pt>
                <c:pt idx="117">
                  <c:v>680</c:v>
                </c:pt>
                <c:pt idx="118">
                  <c:v>690</c:v>
                </c:pt>
                <c:pt idx="119">
                  <c:v>705</c:v>
                </c:pt>
                <c:pt idx="120">
                  <c:v>696</c:v>
                </c:pt>
                <c:pt idx="121">
                  <c:v>681</c:v>
                </c:pt>
                <c:pt idx="122">
                  <c:v>670</c:v>
                </c:pt>
                <c:pt idx="123">
                  <c:v>684</c:v>
                </c:pt>
                <c:pt idx="124">
                  <c:v>665</c:v>
                </c:pt>
                <c:pt idx="125">
                  <c:v>678</c:v>
                </c:pt>
                <c:pt idx="126">
                  <c:v>667</c:v>
                </c:pt>
                <c:pt idx="127">
                  <c:v>665</c:v>
                </c:pt>
                <c:pt idx="128">
                  <c:v>618</c:v>
                </c:pt>
                <c:pt idx="129">
                  <c:v>630</c:v>
                </c:pt>
                <c:pt idx="130">
                  <c:v>600</c:v>
                </c:pt>
                <c:pt idx="131">
                  <c:v>618</c:v>
                </c:pt>
                <c:pt idx="132">
                  <c:v>640</c:v>
                </c:pt>
                <c:pt idx="133">
                  <c:v>632</c:v>
                </c:pt>
                <c:pt idx="134">
                  <c:v>639</c:v>
                </c:pt>
                <c:pt idx="135">
                  <c:v>638</c:v>
                </c:pt>
                <c:pt idx="136">
                  <c:v>653</c:v>
                </c:pt>
                <c:pt idx="137">
                  <c:v>654</c:v>
                </c:pt>
                <c:pt idx="138">
                  <c:v>646</c:v>
                </c:pt>
                <c:pt idx="139">
                  <c:v>630</c:v>
                </c:pt>
                <c:pt idx="140">
                  <c:v>601</c:v>
                </c:pt>
                <c:pt idx="141">
                  <c:v>608</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5349721"/>
        <c:axId val="28385442"/>
      </c:lineChart>
      <c:catAx>
        <c:axId val="5534972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85442"/>
        <c:crosses val="autoZero"/>
        <c:auto val="1"/>
        <c:lblOffset val="100"/>
        <c:noMultiLvlLbl val="0"/>
      </c:catAx>
      <c:valAx>
        <c:axId val="2838544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3497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5. Under 18 Secure Population by Accommodation Type, SCH and STC 2005/06 - 2016/17*</a:t>
            </a:r>
          </a:p>
        </c:rich>
      </c:tx>
      <c:layout>
        <c:manualLayout>
          <c:xMode val="factor"/>
          <c:yMode val="factor"/>
          <c:x val="0.017"/>
          <c:y val="0.00325"/>
        </c:manualLayout>
      </c:layout>
      <c:spPr>
        <a:noFill/>
        <a:ln w="3175">
          <a:noFill/>
        </a:ln>
      </c:spPr>
    </c:title>
    <c:plotArea>
      <c:layout>
        <c:manualLayout>
          <c:xMode val="edge"/>
          <c:yMode val="edge"/>
          <c:x val="0.01175"/>
          <c:y val="0.17175"/>
          <c:w val="0.97475"/>
          <c:h val="0.92275"/>
        </c:manualLayout>
      </c:layout>
      <c:lineChart>
        <c:grouping val="standard"/>
        <c:varyColors val="0"/>
        <c:ser>
          <c:idx val="0"/>
          <c:order val="0"/>
          <c:tx>
            <c:strRef>
              <c:f>'Charts Source Data'!$A$4</c:f>
              <c:strCache>
                <c:ptCount val="1"/>
                <c:pt idx="0">
                  <c:v>SCH</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4"/>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dLblPos val="b"/>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Data'!$B$3:$IS$3</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Data'!$B$4:$IS$4</c:f>
              <c:numCache>
                <c:ptCount val="252"/>
                <c:pt idx="0">
                  <c:v>226</c:v>
                </c:pt>
                <c:pt idx="1">
                  <c:v>230</c:v>
                </c:pt>
                <c:pt idx="2">
                  <c:v>237</c:v>
                </c:pt>
                <c:pt idx="3">
                  <c:v>254</c:v>
                </c:pt>
                <c:pt idx="4">
                  <c:v>248</c:v>
                </c:pt>
                <c:pt idx="5">
                  <c:v>257</c:v>
                </c:pt>
                <c:pt idx="6">
                  <c:v>245</c:v>
                </c:pt>
                <c:pt idx="7">
                  <c:v>237</c:v>
                </c:pt>
                <c:pt idx="8">
                  <c:v>219</c:v>
                </c:pt>
                <c:pt idx="9">
                  <c:v>217</c:v>
                </c:pt>
                <c:pt idx="10">
                  <c:v>210</c:v>
                </c:pt>
                <c:pt idx="11">
                  <c:v>211</c:v>
                </c:pt>
                <c:pt idx="12">
                  <c:v>231</c:v>
                </c:pt>
                <c:pt idx="13">
                  <c:v>233</c:v>
                </c:pt>
                <c:pt idx="14">
                  <c:v>227</c:v>
                </c:pt>
                <c:pt idx="15">
                  <c:v>229</c:v>
                </c:pt>
                <c:pt idx="16">
                  <c:v>233</c:v>
                </c:pt>
                <c:pt idx="17">
                  <c:v>231</c:v>
                </c:pt>
                <c:pt idx="18">
                  <c:v>223</c:v>
                </c:pt>
                <c:pt idx="19">
                  <c:v>225</c:v>
                </c:pt>
                <c:pt idx="20">
                  <c:v>224</c:v>
                </c:pt>
                <c:pt idx="21">
                  <c:v>219</c:v>
                </c:pt>
                <c:pt idx="22">
                  <c:v>210</c:v>
                </c:pt>
                <c:pt idx="23">
                  <c:v>222</c:v>
                </c:pt>
                <c:pt idx="24">
                  <c:v>230</c:v>
                </c:pt>
                <c:pt idx="25">
                  <c:v>226</c:v>
                </c:pt>
                <c:pt idx="26">
                  <c:v>212</c:v>
                </c:pt>
                <c:pt idx="27">
                  <c:v>224</c:v>
                </c:pt>
                <c:pt idx="28">
                  <c:v>238</c:v>
                </c:pt>
                <c:pt idx="29">
                  <c:v>244</c:v>
                </c:pt>
                <c:pt idx="30">
                  <c:v>224</c:v>
                </c:pt>
                <c:pt idx="31">
                  <c:v>225</c:v>
                </c:pt>
                <c:pt idx="32">
                  <c:v>221</c:v>
                </c:pt>
                <c:pt idx="33">
                  <c:v>211</c:v>
                </c:pt>
                <c:pt idx="34">
                  <c:v>218</c:v>
                </c:pt>
                <c:pt idx="35">
                  <c:v>217</c:v>
                </c:pt>
                <c:pt idx="36">
                  <c:v>228</c:v>
                </c:pt>
                <c:pt idx="37">
                  <c:v>217</c:v>
                </c:pt>
                <c:pt idx="38">
                  <c:v>213</c:v>
                </c:pt>
                <c:pt idx="39">
                  <c:v>216</c:v>
                </c:pt>
                <c:pt idx="40">
                  <c:v>210</c:v>
                </c:pt>
                <c:pt idx="41">
                  <c:v>201</c:v>
                </c:pt>
                <c:pt idx="42">
                  <c:v>201</c:v>
                </c:pt>
                <c:pt idx="43">
                  <c:v>191</c:v>
                </c:pt>
                <c:pt idx="44">
                  <c:v>173</c:v>
                </c:pt>
                <c:pt idx="45">
                  <c:v>184</c:v>
                </c:pt>
                <c:pt idx="46">
                  <c:v>178</c:v>
                </c:pt>
                <c:pt idx="47">
                  <c:v>200</c:v>
                </c:pt>
                <c:pt idx="48">
                  <c:v>191</c:v>
                </c:pt>
                <c:pt idx="49">
                  <c:v>176</c:v>
                </c:pt>
                <c:pt idx="50">
                  <c:v>171</c:v>
                </c:pt>
                <c:pt idx="51">
                  <c:v>179</c:v>
                </c:pt>
                <c:pt idx="52">
                  <c:v>165</c:v>
                </c:pt>
                <c:pt idx="53">
                  <c:v>166</c:v>
                </c:pt>
                <c:pt idx="54">
                  <c:v>158</c:v>
                </c:pt>
                <c:pt idx="55">
                  <c:v>163</c:v>
                </c:pt>
                <c:pt idx="56">
                  <c:v>153</c:v>
                </c:pt>
                <c:pt idx="57">
                  <c:v>154</c:v>
                </c:pt>
                <c:pt idx="58">
                  <c:v>165</c:v>
                </c:pt>
                <c:pt idx="59">
                  <c:v>160</c:v>
                </c:pt>
                <c:pt idx="60">
                  <c:v>164</c:v>
                </c:pt>
                <c:pt idx="61">
                  <c:v>178</c:v>
                </c:pt>
                <c:pt idx="62">
                  <c:v>177</c:v>
                </c:pt>
                <c:pt idx="63">
                  <c:v>179</c:v>
                </c:pt>
                <c:pt idx="64">
                  <c:v>162</c:v>
                </c:pt>
                <c:pt idx="65">
                  <c:v>160</c:v>
                </c:pt>
                <c:pt idx="66">
                  <c:v>160</c:v>
                </c:pt>
                <c:pt idx="67">
                  <c:v>164</c:v>
                </c:pt>
                <c:pt idx="68">
                  <c:v>161</c:v>
                </c:pt>
                <c:pt idx="69">
                  <c:v>160</c:v>
                </c:pt>
                <c:pt idx="70">
                  <c:v>162</c:v>
                </c:pt>
                <c:pt idx="71">
                  <c:v>156</c:v>
                </c:pt>
                <c:pt idx="72">
                  <c:v>141</c:v>
                </c:pt>
                <c:pt idx="73">
                  <c:v>164</c:v>
                </c:pt>
                <c:pt idx="74">
                  <c:v>172</c:v>
                </c:pt>
                <c:pt idx="75">
                  <c:v>161</c:v>
                </c:pt>
                <c:pt idx="76">
                  <c:v>167</c:v>
                </c:pt>
                <c:pt idx="77">
                  <c:v>176</c:v>
                </c:pt>
                <c:pt idx="78">
                  <c:v>170</c:v>
                </c:pt>
                <c:pt idx="79">
                  <c:v>174</c:v>
                </c:pt>
                <c:pt idx="80">
                  <c:v>160</c:v>
                </c:pt>
                <c:pt idx="81">
                  <c:v>172</c:v>
                </c:pt>
                <c:pt idx="82">
                  <c:v>175</c:v>
                </c:pt>
                <c:pt idx="83">
                  <c:v>163</c:v>
                </c:pt>
                <c:pt idx="84">
                  <c:v>157</c:v>
                </c:pt>
                <c:pt idx="85">
                  <c:v>150</c:v>
                </c:pt>
                <c:pt idx="86">
                  <c:v>142</c:v>
                </c:pt>
                <c:pt idx="87">
                  <c:v>152</c:v>
                </c:pt>
                <c:pt idx="88">
                  <c:v>149</c:v>
                </c:pt>
                <c:pt idx="89">
                  <c:v>148</c:v>
                </c:pt>
                <c:pt idx="90">
                  <c:v>154</c:v>
                </c:pt>
                <c:pt idx="91">
                  <c:v>140</c:v>
                </c:pt>
                <c:pt idx="92">
                  <c:v>139</c:v>
                </c:pt>
                <c:pt idx="93">
                  <c:v>142</c:v>
                </c:pt>
                <c:pt idx="94">
                  <c:v>120</c:v>
                </c:pt>
                <c:pt idx="95">
                  <c:v>116</c:v>
                </c:pt>
                <c:pt idx="96">
                  <c:v>128</c:v>
                </c:pt>
                <c:pt idx="97">
                  <c:v>118</c:v>
                </c:pt>
                <c:pt idx="98">
                  <c:v>123</c:v>
                </c:pt>
                <c:pt idx="99">
                  <c:v>124</c:v>
                </c:pt>
                <c:pt idx="100">
                  <c:v>125</c:v>
                </c:pt>
                <c:pt idx="101">
                  <c:v>130</c:v>
                </c:pt>
                <c:pt idx="102">
                  <c:v>137</c:v>
                </c:pt>
                <c:pt idx="103">
                  <c:v>140</c:v>
                </c:pt>
                <c:pt idx="104">
                  <c:v>137</c:v>
                </c:pt>
                <c:pt idx="105">
                  <c:v>138</c:v>
                </c:pt>
                <c:pt idx="106">
                  <c:v>129</c:v>
                </c:pt>
                <c:pt idx="107">
                  <c:v>117</c:v>
                </c:pt>
                <c:pt idx="108">
                  <c:v>116</c:v>
                </c:pt>
                <c:pt idx="109">
                  <c:v>114</c:v>
                </c:pt>
                <c:pt idx="110">
                  <c:v>105</c:v>
                </c:pt>
                <c:pt idx="111">
                  <c:v>98</c:v>
                </c:pt>
                <c:pt idx="112">
                  <c:v>88</c:v>
                </c:pt>
                <c:pt idx="113">
                  <c:v>84</c:v>
                </c:pt>
                <c:pt idx="114">
                  <c:v>93</c:v>
                </c:pt>
                <c:pt idx="115">
                  <c:v>110</c:v>
                </c:pt>
                <c:pt idx="116">
                  <c:v>97</c:v>
                </c:pt>
                <c:pt idx="117">
                  <c:v>93</c:v>
                </c:pt>
                <c:pt idx="118">
                  <c:v>101</c:v>
                </c:pt>
                <c:pt idx="119">
                  <c:v>112</c:v>
                </c:pt>
                <c:pt idx="120">
                  <c:v>108</c:v>
                </c:pt>
                <c:pt idx="121">
                  <c:v>104</c:v>
                </c:pt>
                <c:pt idx="122">
                  <c:v>114</c:v>
                </c:pt>
                <c:pt idx="123">
                  <c:v>113</c:v>
                </c:pt>
                <c:pt idx="124">
                  <c:v>100</c:v>
                </c:pt>
                <c:pt idx="125">
                  <c:v>105</c:v>
                </c:pt>
                <c:pt idx="126">
                  <c:v>112</c:v>
                </c:pt>
                <c:pt idx="127">
                  <c:v>112</c:v>
                </c:pt>
                <c:pt idx="128">
                  <c:v>105</c:v>
                </c:pt>
                <c:pt idx="129">
                  <c:v>104</c:v>
                </c:pt>
                <c:pt idx="130">
                  <c:v>100</c:v>
                </c:pt>
                <c:pt idx="131">
                  <c:v>101</c:v>
                </c:pt>
                <c:pt idx="132">
                  <c:v>104</c:v>
                </c:pt>
                <c:pt idx="133">
                  <c:v>97</c:v>
                </c:pt>
                <c:pt idx="134">
                  <c:v>107</c:v>
                </c:pt>
                <c:pt idx="135">
                  <c:v>115</c:v>
                </c:pt>
                <c:pt idx="136">
                  <c:v>116</c:v>
                </c:pt>
                <c:pt idx="137">
                  <c:v>112</c:v>
                </c:pt>
                <c:pt idx="138">
                  <c:v>106</c:v>
                </c:pt>
                <c:pt idx="139">
                  <c:v>111</c:v>
                </c:pt>
                <c:pt idx="140">
                  <c:v>110</c:v>
                </c:pt>
                <c:pt idx="141">
                  <c:v>110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1"/>
          <c:tx>
            <c:strRef>
              <c:f>'Charts Source Data'!$A$5</c:f>
              <c:strCache>
                <c:ptCount val="1"/>
                <c:pt idx="0">
                  <c:v>STC</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2"/>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Data'!$B$3:$IS$3</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Data'!$B$5:$IS$5</c:f>
              <c:numCache>
                <c:ptCount val="252"/>
                <c:pt idx="0">
                  <c:v>227</c:v>
                </c:pt>
                <c:pt idx="1">
                  <c:v>238</c:v>
                </c:pt>
                <c:pt idx="2">
                  <c:v>245</c:v>
                </c:pt>
                <c:pt idx="3">
                  <c:v>248</c:v>
                </c:pt>
                <c:pt idx="4">
                  <c:v>246</c:v>
                </c:pt>
                <c:pt idx="5">
                  <c:v>252</c:v>
                </c:pt>
                <c:pt idx="6">
                  <c:v>248</c:v>
                </c:pt>
                <c:pt idx="7">
                  <c:v>244</c:v>
                </c:pt>
                <c:pt idx="8">
                  <c:v>215</c:v>
                </c:pt>
                <c:pt idx="9">
                  <c:v>233</c:v>
                </c:pt>
                <c:pt idx="10">
                  <c:v>222</c:v>
                </c:pt>
                <c:pt idx="11">
                  <c:v>229</c:v>
                </c:pt>
                <c:pt idx="12">
                  <c:v>245</c:v>
                </c:pt>
                <c:pt idx="13">
                  <c:v>256</c:v>
                </c:pt>
                <c:pt idx="14">
                  <c:v>251</c:v>
                </c:pt>
                <c:pt idx="15">
                  <c:v>235</c:v>
                </c:pt>
                <c:pt idx="16">
                  <c:v>270</c:v>
                </c:pt>
                <c:pt idx="17">
                  <c:v>269</c:v>
                </c:pt>
                <c:pt idx="18">
                  <c:v>257</c:v>
                </c:pt>
                <c:pt idx="19">
                  <c:v>284</c:v>
                </c:pt>
                <c:pt idx="20">
                  <c:v>255</c:v>
                </c:pt>
                <c:pt idx="21">
                  <c:v>272</c:v>
                </c:pt>
                <c:pt idx="22">
                  <c:v>255</c:v>
                </c:pt>
                <c:pt idx="23">
                  <c:v>239</c:v>
                </c:pt>
                <c:pt idx="24">
                  <c:v>253</c:v>
                </c:pt>
                <c:pt idx="25">
                  <c:v>253</c:v>
                </c:pt>
                <c:pt idx="26">
                  <c:v>262</c:v>
                </c:pt>
                <c:pt idx="27">
                  <c:v>256</c:v>
                </c:pt>
                <c:pt idx="28">
                  <c:v>258</c:v>
                </c:pt>
                <c:pt idx="29">
                  <c:v>260</c:v>
                </c:pt>
                <c:pt idx="30">
                  <c:v>256</c:v>
                </c:pt>
                <c:pt idx="31">
                  <c:v>254</c:v>
                </c:pt>
                <c:pt idx="32">
                  <c:v>242</c:v>
                </c:pt>
                <c:pt idx="33">
                  <c:v>234</c:v>
                </c:pt>
                <c:pt idx="34">
                  <c:v>246</c:v>
                </c:pt>
                <c:pt idx="35">
                  <c:v>254</c:v>
                </c:pt>
                <c:pt idx="36">
                  <c:v>235</c:v>
                </c:pt>
                <c:pt idx="37">
                  <c:v>239</c:v>
                </c:pt>
                <c:pt idx="38">
                  <c:v>258</c:v>
                </c:pt>
                <c:pt idx="39">
                  <c:v>240</c:v>
                </c:pt>
                <c:pt idx="40">
                  <c:v>239</c:v>
                </c:pt>
                <c:pt idx="41">
                  <c:v>225</c:v>
                </c:pt>
                <c:pt idx="42">
                  <c:v>235</c:v>
                </c:pt>
                <c:pt idx="43">
                  <c:v>235</c:v>
                </c:pt>
                <c:pt idx="44">
                  <c:v>215</c:v>
                </c:pt>
                <c:pt idx="45">
                  <c:v>229</c:v>
                </c:pt>
                <c:pt idx="46">
                  <c:v>228</c:v>
                </c:pt>
                <c:pt idx="47">
                  <c:v>251</c:v>
                </c:pt>
                <c:pt idx="48">
                  <c:v>249</c:v>
                </c:pt>
                <c:pt idx="49">
                  <c:v>242</c:v>
                </c:pt>
                <c:pt idx="50">
                  <c:v>270</c:v>
                </c:pt>
                <c:pt idx="51">
                  <c:v>256</c:v>
                </c:pt>
                <c:pt idx="52">
                  <c:v>241</c:v>
                </c:pt>
                <c:pt idx="53">
                  <c:v>227</c:v>
                </c:pt>
                <c:pt idx="54">
                  <c:v>259</c:v>
                </c:pt>
                <c:pt idx="55">
                  <c:v>272</c:v>
                </c:pt>
                <c:pt idx="56">
                  <c:v>234</c:v>
                </c:pt>
                <c:pt idx="57">
                  <c:v>259</c:v>
                </c:pt>
                <c:pt idx="58">
                  <c:v>267</c:v>
                </c:pt>
                <c:pt idx="59">
                  <c:v>262</c:v>
                </c:pt>
                <c:pt idx="60">
                  <c:v>259</c:v>
                </c:pt>
                <c:pt idx="61">
                  <c:v>274</c:v>
                </c:pt>
                <c:pt idx="62">
                  <c:v>275</c:v>
                </c:pt>
                <c:pt idx="63">
                  <c:v>277</c:v>
                </c:pt>
                <c:pt idx="64">
                  <c:v>266</c:v>
                </c:pt>
                <c:pt idx="65">
                  <c:v>270</c:v>
                </c:pt>
                <c:pt idx="66">
                  <c:v>254</c:v>
                </c:pt>
                <c:pt idx="67">
                  <c:v>243</c:v>
                </c:pt>
                <c:pt idx="68">
                  <c:v>246</c:v>
                </c:pt>
                <c:pt idx="69">
                  <c:v>263</c:v>
                </c:pt>
                <c:pt idx="70">
                  <c:v>271</c:v>
                </c:pt>
                <c:pt idx="71">
                  <c:v>270</c:v>
                </c:pt>
                <c:pt idx="72">
                  <c:v>266</c:v>
                </c:pt>
                <c:pt idx="73">
                  <c:v>273</c:v>
                </c:pt>
                <c:pt idx="74">
                  <c:v>282</c:v>
                </c:pt>
                <c:pt idx="75">
                  <c:v>262</c:v>
                </c:pt>
                <c:pt idx="76">
                  <c:v>294</c:v>
                </c:pt>
                <c:pt idx="77">
                  <c:v>291</c:v>
                </c:pt>
                <c:pt idx="78">
                  <c:v>282</c:v>
                </c:pt>
                <c:pt idx="79">
                  <c:v>287</c:v>
                </c:pt>
                <c:pt idx="80">
                  <c:v>275</c:v>
                </c:pt>
                <c:pt idx="81">
                  <c:v>285</c:v>
                </c:pt>
                <c:pt idx="82">
                  <c:v>276</c:v>
                </c:pt>
                <c:pt idx="83">
                  <c:v>281</c:v>
                </c:pt>
                <c:pt idx="84">
                  <c:v>287</c:v>
                </c:pt>
                <c:pt idx="85">
                  <c:v>260</c:v>
                </c:pt>
                <c:pt idx="86">
                  <c:v>265</c:v>
                </c:pt>
                <c:pt idx="87">
                  <c:v>271</c:v>
                </c:pt>
                <c:pt idx="88">
                  <c:v>264</c:v>
                </c:pt>
                <c:pt idx="89">
                  <c:v>253</c:v>
                </c:pt>
                <c:pt idx="90">
                  <c:v>259</c:v>
                </c:pt>
                <c:pt idx="91">
                  <c:v>226</c:v>
                </c:pt>
                <c:pt idx="92">
                  <c:v>219</c:v>
                </c:pt>
                <c:pt idx="93">
                  <c:v>233</c:v>
                </c:pt>
                <c:pt idx="94">
                  <c:v>240</c:v>
                </c:pt>
                <c:pt idx="95">
                  <c:v>258</c:v>
                </c:pt>
                <c:pt idx="96">
                  <c:v>262</c:v>
                </c:pt>
                <c:pt idx="97">
                  <c:v>251</c:v>
                </c:pt>
                <c:pt idx="98">
                  <c:v>239</c:v>
                </c:pt>
                <c:pt idx="99">
                  <c:v>258</c:v>
                </c:pt>
                <c:pt idx="100">
                  <c:v>267</c:v>
                </c:pt>
                <c:pt idx="101">
                  <c:v>270</c:v>
                </c:pt>
                <c:pt idx="102">
                  <c:v>273</c:v>
                </c:pt>
                <c:pt idx="103">
                  <c:v>266</c:v>
                </c:pt>
                <c:pt idx="104">
                  <c:v>266</c:v>
                </c:pt>
                <c:pt idx="105">
                  <c:v>265</c:v>
                </c:pt>
                <c:pt idx="106">
                  <c:v>258</c:v>
                </c:pt>
                <c:pt idx="107">
                  <c:v>272</c:v>
                </c:pt>
                <c:pt idx="108">
                  <c:v>246</c:v>
                </c:pt>
                <c:pt idx="109">
                  <c:v>252</c:v>
                </c:pt>
                <c:pt idx="110">
                  <c:v>257</c:v>
                </c:pt>
                <c:pt idx="111">
                  <c:v>252</c:v>
                </c:pt>
                <c:pt idx="112">
                  <c:v>236</c:v>
                </c:pt>
                <c:pt idx="113">
                  <c:v>231</c:v>
                </c:pt>
                <c:pt idx="114">
                  <c:v>217</c:v>
                </c:pt>
                <c:pt idx="115">
                  <c:v>201</c:v>
                </c:pt>
                <c:pt idx="116">
                  <c:v>198</c:v>
                </c:pt>
                <c:pt idx="117">
                  <c:v>203</c:v>
                </c:pt>
                <c:pt idx="118">
                  <c:v>197</c:v>
                </c:pt>
                <c:pt idx="119">
                  <c:v>185</c:v>
                </c:pt>
                <c:pt idx="120">
                  <c:v>191</c:v>
                </c:pt>
                <c:pt idx="121">
                  <c:v>199</c:v>
                </c:pt>
                <c:pt idx="122">
                  <c:v>208</c:v>
                </c:pt>
                <c:pt idx="123">
                  <c:v>204</c:v>
                </c:pt>
                <c:pt idx="124">
                  <c:v>204</c:v>
                </c:pt>
                <c:pt idx="125">
                  <c:v>192</c:v>
                </c:pt>
                <c:pt idx="126">
                  <c:v>216</c:v>
                </c:pt>
                <c:pt idx="127">
                  <c:v>210</c:v>
                </c:pt>
                <c:pt idx="128">
                  <c:v>204</c:v>
                </c:pt>
                <c:pt idx="129">
                  <c:v>187</c:v>
                </c:pt>
                <c:pt idx="130">
                  <c:v>177</c:v>
                </c:pt>
                <c:pt idx="131">
                  <c:v>162</c:v>
                </c:pt>
                <c:pt idx="132">
                  <c:v>162</c:v>
                </c:pt>
                <c:pt idx="133">
                  <c:v>141</c:v>
                </c:pt>
                <c:pt idx="134">
                  <c:v>144</c:v>
                </c:pt>
                <c:pt idx="135">
                  <c:v>108</c:v>
                </c:pt>
                <c:pt idx="136">
                  <c:v>112</c:v>
                </c:pt>
                <c:pt idx="137">
                  <c:v>111</c:v>
                </c:pt>
                <c:pt idx="138">
                  <c:v>123</c:v>
                </c:pt>
                <c:pt idx="139">
                  <c:v>114</c:v>
                </c:pt>
                <c:pt idx="140">
                  <c:v>118</c:v>
                </c:pt>
                <c:pt idx="141">
                  <c:v>144</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4142387"/>
        <c:axId val="17519436"/>
      </c:lineChart>
      <c:catAx>
        <c:axId val="5414238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19436"/>
        <c:crosses val="autoZero"/>
        <c:auto val="1"/>
        <c:lblOffset val="100"/>
        <c:noMultiLvlLbl val="0"/>
      </c:catAx>
      <c:valAx>
        <c:axId val="1751943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41423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Chart 6. Under 18 Secure Population by Legal Basis for Detention, 
</a:t>
            </a:r>
            <a:r>
              <a:rPr lang="en-US" cap="none" sz="1525" b="1" i="0" u="none" baseline="0">
                <a:solidFill>
                  <a:srgbClr val="000000"/>
                </a:solidFill>
                <a:latin typeface="Arial"/>
                <a:ea typeface="Arial"/>
                <a:cs typeface="Arial"/>
              </a:rPr>
              <a:t>2005/06 - 2016/17</a:t>
            </a:r>
            <a:r>
              <a:rPr lang="en-US" cap="none" sz="1525" b="1" i="0" u="none" baseline="30000">
                <a:solidFill>
                  <a:srgbClr val="000000"/>
                </a:solidFill>
                <a:latin typeface="Arial"/>
                <a:ea typeface="Arial"/>
                <a:cs typeface="Arial"/>
              </a:rPr>
              <a:t>(1)</a:t>
            </a:r>
          </a:p>
        </c:rich>
      </c:tx>
      <c:layout>
        <c:manualLayout>
          <c:xMode val="factor"/>
          <c:yMode val="factor"/>
          <c:x val="0.00225"/>
          <c:y val="-0.01925"/>
        </c:manualLayout>
      </c:layout>
      <c:spPr>
        <a:noFill/>
        <a:ln w="3175">
          <a:noFill/>
        </a:ln>
      </c:spPr>
    </c:title>
    <c:plotArea>
      <c:layout>
        <c:manualLayout>
          <c:xMode val="edge"/>
          <c:yMode val="edge"/>
          <c:x val="0.0105"/>
          <c:y val="0.1535"/>
          <c:w val="0.9735"/>
          <c:h val="0.9225"/>
        </c:manualLayout>
      </c:layout>
      <c:lineChart>
        <c:grouping val="standard"/>
        <c:varyColors val="0"/>
        <c:ser>
          <c:idx val="2"/>
          <c:order val="0"/>
          <c:tx>
            <c:v>Other Sentences</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8"/>
              <c:layout>
                <c:manualLayout>
                  <c:x val="0"/>
                  <c:y val="0"/>
                </c:manualLayout>
              </c:layout>
              <c:tx>
                <c:rich>
                  <a:bodyPr vert="horz" rot="0" anchor="ctr"/>
                  <a:lstStyle/>
                  <a:p>
                    <a:pPr algn="ctr">
                      <a:defRPr/>
                    </a:pPr>
                    <a:r>
                      <a:rPr lang="en-US" cap="none" sz="1050" b="0" i="0" u="none" baseline="0">
                        <a:solidFill>
                          <a:srgbClr val="CC99FF"/>
                        </a:solidFill>
                        <a:latin typeface="Arial"/>
                        <a:ea typeface="Arial"/>
                        <a:cs typeface="Arial"/>
                      </a:rPr>
                      <a:t>Section 91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Data'!$B$9:$IS$9</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Data'!$B$12:$IS$12</c:f>
              <c:numCache>
                <c:ptCount val="252"/>
                <c:pt idx="0">
                  <c:v>426</c:v>
                </c:pt>
                <c:pt idx="1">
                  <c:v>438</c:v>
                </c:pt>
                <c:pt idx="2">
                  <c:v>427</c:v>
                </c:pt>
                <c:pt idx="3">
                  <c:v>424</c:v>
                </c:pt>
                <c:pt idx="4">
                  <c:v>420</c:v>
                </c:pt>
                <c:pt idx="5">
                  <c:v>423</c:v>
                </c:pt>
                <c:pt idx="6">
                  <c:v>408</c:v>
                </c:pt>
                <c:pt idx="7">
                  <c:v>412</c:v>
                </c:pt>
                <c:pt idx="8">
                  <c:v>393</c:v>
                </c:pt>
                <c:pt idx="9">
                  <c:v>396</c:v>
                </c:pt>
                <c:pt idx="10">
                  <c:v>412</c:v>
                </c:pt>
                <c:pt idx="11">
                  <c:v>414</c:v>
                </c:pt>
                <c:pt idx="12">
                  <c:v>395</c:v>
                </c:pt>
                <c:pt idx="13">
                  <c:v>395</c:v>
                </c:pt>
                <c:pt idx="14">
                  <c:v>397</c:v>
                </c:pt>
                <c:pt idx="15">
                  <c:v>382</c:v>
                </c:pt>
                <c:pt idx="16">
                  <c:v>376</c:v>
                </c:pt>
                <c:pt idx="17">
                  <c:v>383</c:v>
                </c:pt>
                <c:pt idx="18">
                  <c:v>356</c:v>
                </c:pt>
                <c:pt idx="19">
                  <c:v>368</c:v>
                </c:pt>
                <c:pt idx="20">
                  <c:v>361</c:v>
                </c:pt>
                <c:pt idx="21">
                  <c:v>348</c:v>
                </c:pt>
                <c:pt idx="22">
                  <c:v>349</c:v>
                </c:pt>
                <c:pt idx="23">
                  <c:v>341</c:v>
                </c:pt>
                <c:pt idx="24">
                  <c:v>342</c:v>
                </c:pt>
                <c:pt idx="25">
                  <c:v>346</c:v>
                </c:pt>
                <c:pt idx="26">
                  <c:v>327</c:v>
                </c:pt>
                <c:pt idx="27">
                  <c:v>315</c:v>
                </c:pt>
                <c:pt idx="28">
                  <c:v>327</c:v>
                </c:pt>
                <c:pt idx="29">
                  <c:v>337</c:v>
                </c:pt>
                <c:pt idx="30">
                  <c:v>351</c:v>
                </c:pt>
                <c:pt idx="31">
                  <c:v>345</c:v>
                </c:pt>
                <c:pt idx="32">
                  <c:v>329</c:v>
                </c:pt>
                <c:pt idx="33">
                  <c:v>339</c:v>
                </c:pt>
                <c:pt idx="34">
                  <c:v>336</c:v>
                </c:pt>
                <c:pt idx="35">
                  <c:v>342</c:v>
                </c:pt>
                <c:pt idx="36">
                  <c:v>366</c:v>
                </c:pt>
                <c:pt idx="37">
                  <c:v>366</c:v>
                </c:pt>
                <c:pt idx="38">
                  <c:v>334</c:v>
                </c:pt>
                <c:pt idx="39">
                  <c:v>347</c:v>
                </c:pt>
                <c:pt idx="40">
                  <c:v>360</c:v>
                </c:pt>
                <c:pt idx="41">
                  <c:v>376</c:v>
                </c:pt>
                <c:pt idx="42">
                  <c:v>364</c:v>
                </c:pt>
                <c:pt idx="43">
                  <c:v>371</c:v>
                </c:pt>
                <c:pt idx="44">
                  <c:v>380</c:v>
                </c:pt>
                <c:pt idx="45">
                  <c:v>383</c:v>
                </c:pt>
                <c:pt idx="46">
                  <c:v>379</c:v>
                </c:pt>
                <c:pt idx="47">
                  <c:v>384</c:v>
                </c:pt>
                <c:pt idx="48">
                  <c:v>377</c:v>
                </c:pt>
                <c:pt idx="49">
                  <c:v>371</c:v>
                </c:pt>
                <c:pt idx="50">
                  <c:v>378</c:v>
                </c:pt>
                <c:pt idx="51">
                  <c:v>376</c:v>
                </c:pt>
                <c:pt idx="52">
                  <c:v>361</c:v>
                </c:pt>
                <c:pt idx="53">
                  <c:v>376</c:v>
                </c:pt>
                <c:pt idx="54">
                  <c:v>375</c:v>
                </c:pt>
                <c:pt idx="55">
                  <c:v>368</c:v>
                </c:pt>
                <c:pt idx="56">
                  <c:v>354</c:v>
                </c:pt>
                <c:pt idx="57">
                  <c:v>346</c:v>
                </c:pt>
                <c:pt idx="58">
                  <c:v>334</c:v>
                </c:pt>
                <c:pt idx="59">
                  <c:v>330</c:v>
                </c:pt>
                <c:pt idx="60">
                  <c:v>328</c:v>
                </c:pt>
                <c:pt idx="61">
                  <c:v>327</c:v>
                </c:pt>
                <c:pt idx="62">
                  <c:v>317</c:v>
                </c:pt>
                <c:pt idx="63">
                  <c:v>305</c:v>
                </c:pt>
                <c:pt idx="64">
                  <c:v>298</c:v>
                </c:pt>
                <c:pt idx="65">
                  <c:v>294</c:v>
                </c:pt>
                <c:pt idx="66">
                  <c:v>304</c:v>
                </c:pt>
                <c:pt idx="67">
                  <c:v>303</c:v>
                </c:pt>
                <c:pt idx="68">
                  <c:v>304</c:v>
                </c:pt>
                <c:pt idx="69">
                  <c:v>291</c:v>
                </c:pt>
                <c:pt idx="70">
                  <c:v>300</c:v>
                </c:pt>
                <c:pt idx="71">
                  <c:v>298</c:v>
                </c:pt>
                <c:pt idx="72">
                  <c:v>290</c:v>
                </c:pt>
                <c:pt idx="73">
                  <c:v>277</c:v>
                </c:pt>
                <c:pt idx="74">
                  <c:v>285</c:v>
                </c:pt>
                <c:pt idx="75">
                  <c:v>284</c:v>
                </c:pt>
                <c:pt idx="76">
                  <c:v>278</c:v>
                </c:pt>
                <c:pt idx="77">
                  <c:v>271</c:v>
                </c:pt>
                <c:pt idx="78">
                  <c:v>258</c:v>
                </c:pt>
                <c:pt idx="79">
                  <c:v>257</c:v>
                </c:pt>
                <c:pt idx="80">
                  <c:v>261</c:v>
                </c:pt>
                <c:pt idx="81">
                  <c:v>265</c:v>
                </c:pt>
                <c:pt idx="82">
                  <c:v>263</c:v>
                </c:pt>
                <c:pt idx="83">
                  <c:v>284</c:v>
                </c:pt>
                <c:pt idx="84">
                  <c:v>289</c:v>
                </c:pt>
                <c:pt idx="85">
                  <c:v>286</c:v>
                </c:pt>
                <c:pt idx="86">
                  <c:v>290</c:v>
                </c:pt>
                <c:pt idx="87">
                  <c:v>287</c:v>
                </c:pt>
                <c:pt idx="88">
                  <c:v>274</c:v>
                </c:pt>
                <c:pt idx="89">
                  <c:v>269</c:v>
                </c:pt>
                <c:pt idx="90">
                  <c:v>271</c:v>
                </c:pt>
                <c:pt idx="91">
                  <c:v>260</c:v>
                </c:pt>
                <c:pt idx="92">
                  <c:v>252</c:v>
                </c:pt>
                <c:pt idx="93">
                  <c:v>247</c:v>
                </c:pt>
                <c:pt idx="94">
                  <c:v>238</c:v>
                </c:pt>
                <c:pt idx="95">
                  <c:v>238</c:v>
                </c:pt>
                <c:pt idx="96">
                  <c:v>230</c:v>
                </c:pt>
                <c:pt idx="97">
                  <c:v>228</c:v>
                </c:pt>
                <c:pt idx="98">
                  <c:v>231</c:v>
                </c:pt>
                <c:pt idx="99">
                  <c:v>228</c:v>
                </c:pt>
                <c:pt idx="100">
                  <c:v>225</c:v>
                </c:pt>
                <c:pt idx="101">
                  <c:v>227</c:v>
                </c:pt>
                <c:pt idx="102">
                  <c:v>221</c:v>
                </c:pt>
                <c:pt idx="103">
                  <c:v>226</c:v>
                </c:pt>
                <c:pt idx="104">
                  <c:v>215</c:v>
                </c:pt>
                <c:pt idx="105">
                  <c:v>220</c:v>
                </c:pt>
                <c:pt idx="106">
                  <c:v>220</c:v>
                </c:pt>
                <c:pt idx="107">
                  <c:v>220</c:v>
                </c:pt>
                <c:pt idx="108">
                  <c:v>212</c:v>
                </c:pt>
                <c:pt idx="109">
                  <c:v>211</c:v>
                </c:pt>
                <c:pt idx="110">
                  <c:v>210</c:v>
                </c:pt>
                <c:pt idx="111">
                  <c:v>209</c:v>
                </c:pt>
                <c:pt idx="112">
                  <c:v>203</c:v>
                </c:pt>
                <c:pt idx="113">
                  <c:v>201</c:v>
                </c:pt>
                <c:pt idx="114">
                  <c:v>203</c:v>
                </c:pt>
                <c:pt idx="115">
                  <c:v>198</c:v>
                </c:pt>
                <c:pt idx="116">
                  <c:v>184</c:v>
                </c:pt>
                <c:pt idx="117">
                  <c:v>188</c:v>
                </c:pt>
                <c:pt idx="118">
                  <c:v>194</c:v>
                </c:pt>
                <c:pt idx="119">
                  <c:v>200</c:v>
                </c:pt>
                <c:pt idx="120">
                  <c:v>202</c:v>
                </c:pt>
                <c:pt idx="121">
                  <c:v>202</c:v>
                </c:pt>
                <c:pt idx="122">
                  <c:v>202</c:v>
                </c:pt>
                <c:pt idx="123">
                  <c:v>198</c:v>
                </c:pt>
                <c:pt idx="124">
                  <c:v>192</c:v>
                </c:pt>
                <c:pt idx="125">
                  <c:v>206</c:v>
                </c:pt>
                <c:pt idx="126">
                  <c:v>206</c:v>
                </c:pt>
                <c:pt idx="127">
                  <c:v>206</c:v>
                </c:pt>
                <c:pt idx="128">
                  <c:v>215</c:v>
                </c:pt>
                <c:pt idx="129">
                  <c:v>217</c:v>
                </c:pt>
                <c:pt idx="130">
                  <c:v>206</c:v>
                </c:pt>
                <c:pt idx="131">
                  <c:v>212</c:v>
                </c:pt>
                <c:pt idx="132">
                  <c:v>221</c:v>
                </c:pt>
                <c:pt idx="133">
                  <c:v>215</c:v>
                </c:pt>
                <c:pt idx="134">
                  <c:v>218</c:v>
                </c:pt>
                <c:pt idx="135">
                  <c:v>216</c:v>
                </c:pt>
                <c:pt idx="136">
                  <c:v>215</c:v>
                </c:pt>
                <c:pt idx="137">
                  <c:v>213</c:v>
                </c:pt>
                <c:pt idx="138">
                  <c:v>209</c:v>
                </c:pt>
                <c:pt idx="139">
                  <c:v>205</c:v>
                </c:pt>
                <c:pt idx="140">
                  <c:v>193</c:v>
                </c:pt>
                <c:pt idx="141">
                  <c:v>195</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1"/>
          <c:tx>
            <c:strRef>
              <c:f>'Charts Source Data'!$A$11</c:f>
              <c:strCache>
                <c:ptCount val="1"/>
                <c:pt idx="0">
                  <c:v>Remand</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6"/>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Data'!$B$9:$IS$9</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Data'!$B$11:$IS$11</c:f>
              <c:numCache>
                <c:ptCount val="252"/>
                <c:pt idx="0">
                  <c:v>535</c:v>
                </c:pt>
                <c:pt idx="1">
                  <c:v>547</c:v>
                </c:pt>
                <c:pt idx="2">
                  <c:v>574</c:v>
                </c:pt>
                <c:pt idx="3">
                  <c:v>622</c:v>
                </c:pt>
                <c:pt idx="4">
                  <c:v>656</c:v>
                </c:pt>
                <c:pt idx="5">
                  <c:v>696</c:v>
                </c:pt>
                <c:pt idx="6">
                  <c:v>691</c:v>
                </c:pt>
                <c:pt idx="7">
                  <c:v>670</c:v>
                </c:pt>
                <c:pt idx="8">
                  <c:v>588</c:v>
                </c:pt>
                <c:pt idx="9">
                  <c:v>659</c:v>
                </c:pt>
                <c:pt idx="10">
                  <c:v>604</c:v>
                </c:pt>
                <c:pt idx="11">
                  <c:v>597</c:v>
                </c:pt>
                <c:pt idx="12">
                  <c:v>628</c:v>
                </c:pt>
                <c:pt idx="13">
                  <c:v>669</c:v>
                </c:pt>
                <c:pt idx="14">
                  <c:v>648</c:v>
                </c:pt>
                <c:pt idx="15">
                  <c:v>691</c:v>
                </c:pt>
                <c:pt idx="16">
                  <c:v>688</c:v>
                </c:pt>
                <c:pt idx="17">
                  <c:v>654</c:v>
                </c:pt>
                <c:pt idx="18">
                  <c:v>649</c:v>
                </c:pt>
                <c:pt idx="19">
                  <c:v>638</c:v>
                </c:pt>
                <c:pt idx="20">
                  <c:v>592</c:v>
                </c:pt>
                <c:pt idx="21">
                  <c:v>621</c:v>
                </c:pt>
                <c:pt idx="22">
                  <c:v>588</c:v>
                </c:pt>
                <c:pt idx="23">
                  <c:v>579</c:v>
                </c:pt>
                <c:pt idx="24">
                  <c:v>590</c:v>
                </c:pt>
                <c:pt idx="25">
                  <c:v>608</c:v>
                </c:pt>
                <c:pt idx="26">
                  <c:v>607</c:v>
                </c:pt>
                <c:pt idx="27">
                  <c:v>598</c:v>
                </c:pt>
                <c:pt idx="28">
                  <c:v>590</c:v>
                </c:pt>
                <c:pt idx="29">
                  <c:v>598</c:v>
                </c:pt>
                <c:pt idx="30">
                  <c:v>615</c:v>
                </c:pt>
                <c:pt idx="31">
                  <c:v>629</c:v>
                </c:pt>
                <c:pt idx="32">
                  <c:v>591</c:v>
                </c:pt>
                <c:pt idx="33">
                  <c:v>602</c:v>
                </c:pt>
                <c:pt idx="34">
                  <c:v>623</c:v>
                </c:pt>
                <c:pt idx="35">
                  <c:v>654</c:v>
                </c:pt>
                <c:pt idx="36">
                  <c:v>624</c:v>
                </c:pt>
                <c:pt idx="37">
                  <c:v>593</c:v>
                </c:pt>
                <c:pt idx="38">
                  <c:v>676</c:v>
                </c:pt>
                <c:pt idx="39">
                  <c:v>659</c:v>
                </c:pt>
                <c:pt idx="40">
                  <c:v>657</c:v>
                </c:pt>
                <c:pt idx="41">
                  <c:v>574</c:v>
                </c:pt>
                <c:pt idx="42">
                  <c:v>574</c:v>
                </c:pt>
                <c:pt idx="43">
                  <c:v>623</c:v>
                </c:pt>
                <c:pt idx="44">
                  <c:v>574</c:v>
                </c:pt>
                <c:pt idx="45">
                  <c:v>567</c:v>
                </c:pt>
                <c:pt idx="46">
                  <c:v>554</c:v>
                </c:pt>
                <c:pt idx="47">
                  <c:v>589</c:v>
                </c:pt>
                <c:pt idx="48">
                  <c:v>622</c:v>
                </c:pt>
                <c:pt idx="49">
                  <c:v>634</c:v>
                </c:pt>
                <c:pt idx="50">
                  <c:v>645</c:v>
                </c:pt>
                <c:pt idx="51">
                  <c:v>609</c:v>
                </c:pt>
                <c:pt idx="52">
                  <c:v>588</c:v>
                </c:pt>
                <c:pt idx="53">
                  <c:v>594</c:v>
                </c:pt>
                <c:pt idx="54">
                  <c:v>574</c:v>
                </c:pt>
                <c:pt idx="55">
                  <c:v>536</c:v>
                </c:pt>
                <c:pt idx="56">
                  <c:v>503</c:v>
                </c:pt>
                <c:pt idx="57">
                  <c:v>567</c:v>
                </c:pt>
                <c:pt idx="58">
                  <c:v>578</c:v>
                </c:pt>
                <c:pt idx="59">
                  <c:v>594</c:v>
                </c:pt>
                <c:pt idx="60">
                  <c:v>598</c:v>
                </c:pt>
                <c:pt idx="61">
                  <c:v>569</c:v>
                </c:pt>
                <c:pt idx="62">
                  <c:v>576</c:v>
                </c:pt>
                <c:pt idx="63">
                  <c:v>529</c:v>
                </c:pt>
                <c:pt idx="64">
                  <c:v>523</c:v>
                </c:pt>
                <c:pt idx="65">
                  <c:v>515</c:v>
                </c:pt>
                <c:pt idx="66">
                  <c:v>499</c:v>
                </c:pt>
                <c:pt idx="67">
                  <c:v>494</c:v>
                </c:pt>
                <c:pt idx="68">
                  <c:v>459</c:v>
                </c:pt>
                <c:pt idx="69">
                  <c:v>485</c:v>
                </c:pt>
                <c:pt idx="70">
                  <c:v>544</c:v>
                </c:pt>
                <c:pt idx="71">
                  <c:v>544</c:v>
                </c:pt>
                <c:pt idx="72">
                  <c:v>508</c:v>
                </c:pt>
                <c:pt idx="73">
                  <c:v>526</c:v>
                </c:pt>
                <c:pt idx="74">
                  <c:v>518</c:v>
                </c:pt>
                <c:pt idx="75">
                  <c:v>483</c:v>
                </c:pt>
                <c:pt idx="76">
                  <c:v>580</c:v>
                </c:pt>
                <c:pt idx="77">
                  <c:v>521</c:v>
                </c:pt>
                <c:pt idx="78">
                  <c:v>485</c:v>
                </c:pt>
                <c:pt idx="79">
                  <c:v>470</c:v>
                </c:pt>
                <c:pt idx="80">
                  <c:v>413</c:v>
                </c:pt>
                <c:pt idx="81">
                  <c:v>439</c:v>
                </c:pt>
                <c:pt idx="82">
                  <c:v>419</c:v>
                </c:pt>
                <c:pt idx="83">
                  <c:v>356</c:v>
                </c:pt>
                <c:pt idx="84">
                  <c:v>406</c:v>
                </c:pt>
                <c:pt idx="85">
                  <c:v>380</c:v>
                </c:pt>
                <c:pt idx="86">
                  <c:v>376</c:v>
                </c:pt>
                <c:pt idx="87">
                  <c:v>368</c:v>
                </c:pt>
                <c:pt idx="88">
                  <c:v>362</c:v>
                </c:pt>
                <c:pt idx="89">
                  <c:v>354</c:v>
                </c:pt>
                <c:pt idx="90">
                  <c:v>346</c:v>
                </c:pt>
                <c:pt idx="91">
                  <c:v>330</c:v>
                </c:pt>
                <c:pt idx="92">
                  <c:v>269</c:v>
                </c:pt>
                <c:pt idx="93">
                  <c:v>311</c:v>
                </c:pt>
                <c:pt idx="94">
                  <c:v>279</c:v>
                </c:pt>
                <c:pt idx="95">
                  <c:v>279</c:v>
                </c:pt>
                <c:pt idx="96">
                  <c:v>293</c:v>
                </c:pt>
                <c:pt idx="97">
                  <c:v>287</c:v>
                </c:pt>
                <c:pt idx="98">
                  <c:v>265</c:v>
                </c:pt>
                <c:pt idx="99">
                  <c:v>287</c:v>
                </c:pt>
                <c:pt idx="100">
                  <c:v>256</c:v>
                </c:pt>
                <c:pt idx="101">
                  <c:v>262</c:v>
                </c:pt>
                <c:pt idx="102">
                  <c:v>267</c:v>
                </c:pt>
                <c:pt idx="103">
                  <c:v>250</c:v>
                </c:pt>
                <c:pt idx="104">
                  <c:v>225</c:v>
                </c:pt>
                <c:pt idx="105">
                  <c:v>230</c:v>
                </c:pt>
                <c:pt idx="106">
                  <c:v>242</c:v>
                </c:pt>
                <c:pt idx="107">
                  <c:v>254</c:v>
                </c:pt>
                <c:pt idx="108">
                  <c:v>226</c:v>
                </c:pt>
                <c:pt idx="109">
                  <c:v>232</c:v>
                </c:pt>
                <c:pt idx="110">
                  <c:v>275</c:v>
                </c:pt>
                <c:pt idx="111">
                  <c:v>264</c:v>
                </c:pt>
                <c:pt idx="112">
                  <c:v>239</c:v>
                </c:pt>
                <c:pt idx="113">
                  <c:v>253</c:v>
                </c:pt>
                <c:pt idx="114">
                  <c:v>246</c:v>
                </c:pt>
                <c:pt idx="115">
                  <c:v>243</c:v>
                </c:pt>
                <c:pt idx="116">
                  <c:v>224</c:v>
                </c:pt>
                <c:pt idx="117">
                  <c:v>231</c:v>
                </c:pt>
                <c:pt idx="118">
                  <c:v>225</c:v>
                </c:pt>
                <c:pt idx="119">
                  <c:v>219</c:v>
                </c:pt>
                <c:pt idx="120">
                  <c:v>232</c:v>
                </c:pt>
                <c:pt idx="121">
                  <c:v>218</c:v>
                </c:pt>
                <c:pt idx="122">
                  <c:v>205</c:v>
                </c:pt>
                <c:pt idx="123">
                  <c:v>217</c:v>
                </c:pt>
                <c:pt idx="124">
                  <c:v>216</c:v>
                </c:pt>
                <c:pt idx="125">
                  <c:v>207</c:v>
                </c:pt>
                <c:pt idx="126">
                  <c:v>210</c:v>
                </c:pt>
                <c:pt idx="127">
                  <c:v>218</c:v>
                </c:pt>
                <c:pt idx="128">
                  <c:v>201</c:v>
                </c:pt>
                <c:pt idx="129">
                  <c:v>189</c:v>
                </c:pt>
                <c:pt idx="130">
                  <c:v>205</c:v>
                </c:pt>
                <c:pt idx="131">
                  <c:v>216</c:v>
                </c:pt>
                <c:pt idx="132">
                  <c:v>201</c:v>
                </c:pt>
                <c:pt idx="133">
                  <c:v>172</c:v>
                </c:pt>
                <c:pt idx="134">
                  <c:v>194</c:v>
                </c:pt>
                <c:pt idx="135">
                  <c:v>167</c:v>
                </c:pt>
                <c:pt idx="136">
                  <c:v>183</c:v>
                </c:pt>
                <c:pt idx="137">
                  <c:v>172</c:v>
                </c:pt>
                <c:pt idx="138">
                  <c:v>201</c:v>
                </c:pt>
                <c:pt idx="139">
                  <c:v>172</c:v>
                </c:pt>
                <c:pt idx="140">
                  <c:v>169</c:v>
                </c:pt>
                <c:pt idx="141">
                  <c:v>189</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2"/>
          <c:tx>
            <c:strRef>
              <c:f>'Charts Source Data'!$A$10</c:f>
              <c:strCache>
                <c:ptCount val="1"/>
                <c:pt idx="0">
                  <c:v>DTO</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9"/>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Data'!$B$9:$IS$9</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Data'!$B$10:$IS$10</c:f>
              <c:numCache>
                <c:ptCount val="252"/>
                <c:pt idx="0">
                  <c:v>1710</c:v>
                </c:pt>
                <c:pt idx="1">
                  <c:v>1764</c:v>
                </c:pt>
                <c:pt idx="2">
                  <c:v>1807</c:v>
                </c:pt>
                <c:pt idx="3">
                  <c:v>1823</c:v>
                </c:pt>
                <c:pt idx="4">
                  <c:v>1819</c:v>
                </c:pt>
                <c:pt idx="5">
                  <c:v>1864</c:v>
                </c:pt>
                <c:pt idx="6">
                  <c:v>1802</c:v>
                </c:pt>
                <c:pt idx="7">
                  <c:v>1738</c:v>
                </c:pt>
                <c:pt idx="8">
                  <c:v>1577</c:v>
                </c:pt>
                <c:pt idx="9">
                  <c:v>1613</c:v>
                </c:pt>
                <c:pt idx="10">
                  <c:v>1653</c:v>
                </c:pt>
                <c:pt idx="11">
                  <c:v>1696</c:v>
                </c:pt>
                <c:pt idx="12">
                  <c:v>1646</c:v>
                </c:pt>
                <c:pt idx="13">
                  <c:v>1689</c:v>
                </c:pt>
                <c:pt idx="14">
                  <c:v>1750</c:v>
                </c:pt>
                <c:pt idx="15">
                  <c:v>1755</c:v>
                </c:pt>
                <c:pt idx="16">
                  <c:v>1874</c:v>
                </c:pt>
                <c:pt idx="17">
                  <c:v>1882</c:v>
                </c:pt>
                <c:pt idx="18">
                  <c:v>1853</c:v>
                </c:pt>
                <c:pt idx="19">
                  <c:v>1843</c:v>
                </c:pt>
                <c:pt idx="20">
                  <c:v>1693</c:v>
                </c:pt>
                <c:pt idx="21">
                  <c:v>1714</c:v>
                </c:pt>
                <c:pt idx="22">
                  <c:v>1752</c:v>
                </c:pt>
                <c:pt idx="23">
                  <c:v>1757</c:v>
                </c:pt>
                <c:pt idx="24">
                  <c:v>1742</c:v>
                </c:pt>
                <c:pt idx="25">
                  <c:v>1780</c:v>
                </c:pt>
                <c:pt idx="26">
                  <c:v>1807</c:v>
                </c:pt>
                <c:pt idx="27">
                  <c:v>1883</c:v>
                </c:pt>
                <c:pt idx="28">
                  <c:v>1908</c:v>
                </c:pt>
                <c:pt idx="29">
                  <c:v>1904</c:v>
                </c:pt>
                <c:pt idx="30">
                  <c:v>1856</c:v>
                </c:pt>
                <c:pt idx="31">
                  <c:v>1830</c:v>
                </c:pt>
                <c:pt idx="32">
                  <c:v>1704</c:v>
                </c:pt>
                <c:pt idx="33">
                  <c:v>1749</c:v>
                </c:pt>
                <c:pt idx="34">
                  <c:v>1828</c:v>
                </c:pt>
                <c:pt idx="35">
                  <c:v>1845</c:v>
                </c:pt>
                <c:pt idx="36">
                  <c:v>1852</c:v>
                </c:pt>
                <c:pt idx="37">
                  <c:v>1867</c:v>
                </c:pt>
                <c:pt idx="38">
                  <c:v>1861</c:v>
                </c:pt>
                <c:pt idx="39">
                  <c:v>1810</c:v>
                </c:pt>
                <c:pt idx="40">
                  <c:v>1830</c:v>
                </c:pt>
                <c:pt idx="41">
                  <c:v>1822</c:v>
                </c:pt>
                <c:pt idx="42">
                  <c:v>1811</c:v>
                </c:pt>
                <c:pt idx="43">
                  <c:v>1757</c:v>
                </c:pt>
                <c:pt idx="44">
                  <c:v>1604</c:v>
                </c:pt>
                <c:pt idx="45">
                  <c:v>1622</c:v>
                </c:pt>
                <c:pt idx="46">
                  <c:v>1567</c:v>
                </c:pt>
                <c:pt idx="47">
                  <c:v>1508</c:v>
                </c:pt>
                <c:pt idx="48">
                  <c:v>1449</c:v>
                </c:pt>
                <c:pt idx="49">
                  <c:v>1400</c:v>
                </c:pt>
                <c:pt idx="50">
                  <c:v>1440</c:v>
                </c:pt>
                <c:pt idx="51">
                  <c:v>1426</c:v>
                </c:pt>
                <c:pt idx="52">
                  <c:v>1426</c:v>
                </c:pt>
                <c:pt idx="53">
                  <c:v>1442</c:v>
                </c:pt>
                <c:pt idx="54">
                  <c:v>1461</c:v>
                </c:pt>
                <c:pt idx="55">
                  <c:v>1409</c:v>
                </c:pt>
                <c:pt idx="56">
                  <c:v>1208</c:v>
                </c:pt>
                <c:pt idx="57">
                  <c:v>1169</c:v>
                </c:pt>
                <c:pt idx="58">
                  <c:v>1163</c:v>
                </c:pt>
                <c:pt idx="59">
                  <c:v>1149</c:v>
                </c:pt>
                <c:pt idx="60">
                  <c:v>1119</c:v>
                </c:pt>
                <c:pt idx="61">
                  <c:v>1139</c:v>
                </c:pt>
                <c:pt idx="62">
                  <c:v>1122</c:v>
                </c:pt>
                <c:pt idx="63">
                  <c:v>1154</c:v>
                </c:pt>
                <c:pt idx="64">
                  <c:v>1192</c:v>
                </c:pt>
                <c:pt idx="65">
                  <c:v>1196</c:v>
                </c:pt>
                <c:pt idx="66">
                  <c:v>1164</c:v>
                </c:pt>
                <c:pt idx="67">
                  <c:v>1108</c:v>
                </c:pt>
                <c:pt idx="68">
                  <c:v>1022</c:v>
                </c:pt>
                <c:pt idx="69">
                  <c:v>1039</c:v>
                </c:pt>
                <c:pt idx="70">
                  <c:v>1075</c:v>
                </c:pt>
                <c:pt idx="71">
                  <c:v>1105</c:v>
                </c:pt>
                <c:pt idx="72">
                  <c:v>1080</c:v>
                </c:pt>
                <c:pt idx="73">
                  <c:v>1136</c:v>
                </c:pt>
                <c:pt idx="74">
                  <c:v>1160</c:v>
                </c:pt>
                <c:pt idx="75">
                  <c:v>1116</c:v>
                </c:pt>
                <c:pt idx="76">
                  <c:v>1130</c:v>
                </c:pt>
                <c:pt idx="77">
                  <c:v>1185</c:v>
                </c:pt>
                <c:pt idx="78">
                  <c:v>1183</c:v>
                </c:pt>
                <c:pt idx="79">
                  <c:v>1226</c:v>
                </c:pt>
                <c:pt idx="80">
                  <c:v>1129</c:v>
                </c:pt>
                <c:pt idx="81">
                  <c:v>1145</c:v>
                </c:pt>
                <c:pt idx="82">
                  <c:v>1124</c:v>
                </c:pt>
                <c:pt idx="83">
                  <c:v>1103</c:v>
                </c:pt>
                <c:pt idx="84">
                  <c:v>1062</c:v>
                </c:pt>
                <c:pt idx="85">
                  <c:v>1011</c:v>
                </c:pt>
                <c:pt idx="86">
                  <c:v>981</c:v>
                </c:pt>
                <c:pt idx="87">
                  <c:v>967</c:v>
                </c:pt>
                <c:pt idx="88">
                  <c:v>933</c:v>
                </c:pt>
                <c:pt idx="89">
                  <c:v>904</c:v>
                </c:pt>
                <c:pt idx="90">
                  <c:v>909</c:v>
                </c:pt>
                <c:pt idx="91">
                  <c:v>895</c:v>
                </c:pt>
                <c:pt idx="92">
                  <c:v>783</c:v>
                </c:pt>
                <c:pt idx="93">
                  <c:v>751</c:v>
                </c:pt>
                <c:pt idx="94">
                  <c:v>739</c:v>
                </c:pt>
                <c:pt idx="95">
                  <c:v>726</c:v>
                </c:pt>
                <c:pt idx="96">
                  <c:v>705</c:v>
                </c:pt>
                <c:pt idx="97">
                  <c:v>702</c:v>
                </c:pt>
                <c:pt idx="98">
                  <c:v>695</c:v>
                </c:pt>
                <c:pt idx="99">
                  <c:v>707</c:v>
                </c:pt>
                <c:pt idx="100">
                  <c:v>710</c:v>
                </c:pt>
                <c:pt idx="101">
                  <c:v>715</c:v>
                </c:pt>
                <c:pt idx="102">
                  <c:v>702</c:v>
                </c:pt>
                <c:pt idx="103">
                  <c:v>698</c:v>
                </c:pt>
                <c:pt idx="104">
                  <c:v>665</c:v>
                </c:pt>
                <c:pt idx="105">
                  <c:v>693</c:v>
                </c:pt>
                <c:pt idx="106">
                  <c:v>662</c:v>
                </c:pt>
                <c:pt idx="107">
                  <c:v>643</c:v>
                </c:pt>
                <c:pt idx="108">
                  <c:v>598</c:v>
                </c:pt>
                <c:pt idx="109">
                  <c:v>586</c:v>
                </c:pt>
                <c:pt idx="110">
                  <c:v>575</c:v>
                </c:pt>
                <c:pt idx="111">
                  <c:v>601</c:v>
                </c:pt>
                <c:pt idx="112">
                  <c:v>571</c:v>
                </c:pt>
                <c:pt idx="113">
                  <c:v>549</c:v>
                </c:pt>
                <c:pt idx="114">
                  <c:v>544</c:v>
                </c:pt>
                <c:pt idx="115">
                  <c:v>557</c:v>
                </c:pt>
                <c:pt idx="116">
                  <c:v>504</c:v>
                </c:pt>
                <c:pt idx="117">
                  <c:v>511</c:v>
                </c:pt>
                <c:pt idx="118">
                  <c:v>526</c:v>
                </c:pt>
                <c:pt idx="119">
                  <c:v>539</c:v>
                </c:pt>
                <c:pt idx="120">
                  <c:v>518</c:v>
                </c:pt>
                <c:pt idx="121">
                  <c:v>521</c:v>
                </c:pt>
                <c:pt idx="122">
                  <c:v>538</c:v>
                </c:pt>
                <c:pt idx="123">
                  <c:v>541</c:v>
                </c:pt>
                <c:pt idx="124">
                  <c:v>519</c:v>
                </c:pt>
                <c:pt idx="125">
                  <c:v>519</c:v>
                </c:pt>
                <c:pt idx="126">
                  <c:v>537</c:v>
                </c:pt>
                <c:pt idx="127">
                  <c:v>520</c:v>
                </c:pt>
                <c:pt idx="128">
                  <c:v>471</c:v>
                </c:pt>
                <c:pt idx="129">
                  <c:v>471</c:v>
                </c:pt>
                <c:pt idx="130">
                  <c:v>427</c:v>
                </c:pt>
                <c:pt idx="131">
                  <c:v>411</c:v>
                </c:pt>
                <c:pt idx="132">
                  <c:v>439</c:v>
                </c:pt>
                <c:pt idx="133">
                  <c:v>438</c:v>
                </c:pt>
                <c:pt idx="134">
                  <c:v>433</c:v>
                </c:pt>
                <c:pt idx="135">
                  <c:v>435</c:v>
                </c:pt>
                <c:pt idx="136">
                  <c:v>441</c:v>
                </c:pt>
                <c:pt idx="137">
                  <c:v>446</c:v>
                </c:pt>
                <c:pt idx="138">
                  <c:v>422</c:v>
                </c:pt>
                <c:pt idx="139">
                  <c:v>436</c:v>
                </c:pt>
                <c:pt idx="140">
                  <c:v>421</c:v>
                </c:pt>
                <c:pt idx="141">
                  <c:v>431</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3"/>
          <c:tx>
            <c:strRef>
              <c:f>'Charts Source Data'!$A$13</c:f>
              <c:strCache>
                <c:ptCount val="1"/>
                <c:pt idx="0">
                  <c:v>Other Sentences</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8"/>
              <c:layout>
                <c:manualLayout>
                  <c:x val="0"/>
                  <c:y val="0"/>
                </c:manualLayout>
              </c:layout>
              <c:tx>
                <c:rich>
                  <a:bodyPr vert="horz" rot="0" anchor="ctr"/>
                  <a:lstStyle/>
                  <a:p>
                    <a:pPr algn="ctr">
                      <a:defRPr/>
                    </a:pPr>
                    <a:r>
                      <a:rPr lang="en-US" cap="none" sz="1050" b="0" i="0" u="none" baseline="0">
                        <a:solidFill>
                          <a:srgbClr val="FF00FF"/>
                        </a:solidFill>
                        <a:latin typeface="Arial"/>
                        <a:ea typeface="Arial"/>
                        <a:cs typeface="Arial"/>
                      </a:rPr>
                      <a:t>Other sentences</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val>
            <c:numRef>
              <c:f>'Charts Source Data'!$B$13:$IS$13</c:f>
              <c:numCache>
                <c:ptCount val="252"/>
                <c:pt idx="0">
                  <c:v>22</c:v>
                </c:pt>
                <c:pt idx="1">
                  <c:v>19</c:v>
                </c:pt>
                <c:pt idx="2">
                  <c:v>19</c:v>
                </c:pt>
                <c:pt idx="3">
                  <c:v>23</c:v>
                </c:pt>
                <c:pt idx="4">
                  <c:v>35</c:v>
                </c:pt>
                <c:pt idx="5">
                  <c:v>48</c:v>
                </c:pt>
                <c:pt idx="6">
                  <c:v>61</c:v>
                </c:pt>
                <c:pt idx="7">
                  <c:v>73</c:v>
                </c:pt>
                <c:pt idx="8">
                  <c:v>86</c:v>
                </c:pt>
                <c:pt idx="9">
                  <c:v>93</c:v>
                </c:pt>
                <c:pt idx="10">
                  <c:v>94</c:v>
                </c:pt>
                <c:pt idx="11">
                  <c:v>108</c:v>
                </c:pt>
                <c:pt idx="12">
                  <c:v>116</c:v>
                </c:pt>
                <c:pt idx="13">
                  <c:v>115</c:v>
                </c:pt>
                <c:pt idx="14">
                  <c:v>127</c:v>
                </c:pt>
                <c:pt idx="15">
                  <c:v>135</c:v>
                </c:pt>
                <c:pt idx="16">
                  <c:v>129</c:v>
                </c:pt>
                <c:pt idx="17">
                  <c:v>133</c:v>
                </c:pt>
                <c:pt idx="18">
                  <c:v>141</c:v>
                </c:pt>
                <c:pt idx="19">
                  <c:v>151</c:v>
                </c:pt>
                <c:pt idx="20">
                  <c:v>150</c:v>
                </c:pt>
                <c:pt idx="21">
                  <c:v>149</c:v>
                </c:pt>
                <c:pt idx="22">
                  <c:v>162</c:v>
                </c:pt>
                <c:pt idx="23">
                  <c:v>162</c:v>
                </c:pt>
                <c:pt idx="24">
                  <c:v>166</c:v>
                </c:pt>
                <c:pt idx="25">
                  <c:v>164</c:v>
                </c:pt>
                <c:pt idx="26">
                  <c:v>168</c:v>
                </c:pt>
                <c:pt idx="27">
                  <c:v>168</c:v>
                </c:pt>
                <c:pt idx="28">
                  <c:v>166</c:v>
                </c:pt>
                <c:pt idx="29">
                  <c:v>171</c:v>
                </c:pt>
                <c:pt idx="30">
                  <c:v>177</c:v>
                </c:pt>
                <c:pt idx="31">
                  <c:v>176</c:v>
                </c:pt>
                <c:pt idx="32">
                  <c:v>171</c:v>
                </c:pt>
                <c:pt idx="33">
                  <c:v>156</c:v>
                </c:pt>
                <c:pt idx="34">
                  <c:v>166</c:v>
                </c:pt>
                <c:pt idx="35">
                  <c:v>163</c:v>
                </c:pt>
                <c:pt idx="36">
                  <c:v>170</c:v>
                </c:pt>
                <c:pt idx="37">
                  <c:v>180</c:v>
                </c:pt>
                <c:pt idx="38">
                  <c:v>201</c:v>
                </c:pt>
                <c:pt idx="39">
                  <c:v>190</c:v>
                </c:pt>
                <c:pt idx="40">
                  <c:v>172</c:v>
                </c:pt>
                <c:pt idx="41">
                  <c:v>162</c:v>
                </c:pt>
                <c:pt idx="42">
                  <c:v>156</c:v>
                </c:pt>
                <c:pt idx="43">
                  <c:v>154</c:v>
                </c:pt>
                <c:pt idx="44">
                  <c:v>157</c:v>
                </c:pt>
                <c:pt idx="45">
                  <c:v>154</c:v>
                </c:pt>
                <c:pt idx="46">
                  <c:v>148</c:v>
                </c:pt>
                <c:pt idx="47">
                  <c:v>144</c:v>
                </c:pt>
                <c:pt idx="48">
                  <c:v>147</c:v>
                </c:pt>
                <c:pt idx="49">
                  <c:v>136</c:v>
                </c:pt>
                <c:pt idx="50">
                  <c:v>133</c:v>
                </c:pt>
                <c:pt idx="51">
                  <c:v>135</c:v>
                </c:pt>
                <c:pt idx="52">
                  <c:v>129</c:v>
                </c:pt>
                <c:pt idx="53">
                  <c:v>124</c:v>
                </c:pt>
                <c:pt idx="54">
                  <c:v>118</c:v>
                </c:pt>
                <c:pt idx="55">
                  <c:v>119</c:v>
                </c:pt>
                <c:pt idx="56">
                  <c:v>113</c:v>
                </c:pt>
                <c:pt idx="57">
                  <c:v>114</c:v>
                </c:pt>
                <c:pt idx="58">
                  <c:v>112</c:v>
                </c:pt>
                <c:pt idx="59">
                  <c:v>107</c:v>
                </c:pt>
                <c:pt idx="60">
                  <c:v>104</c:v>
                </c:pt>
                <c:pt idx="61">
                  <c:v>101</c:v>
                </c:pt>
                <c:pt idx="62">
                  <c:v>98</c:v>
                </c:pt>
                <c:pt idx="63">
                  <c:v>95</c:v>
                </c:pt>
                <c:pt idx="64">
                  <c:v>86</c:v>
                </c:pt>
                <c:pt idx="65">
                  <c:v>81</c:v>
                </c:pt>
                <c:pt idx="66">
                  <c:v>79</c:v>
                </c:pt>
                <c:pt idx="67">
                  <c:v>81</c:v>
                </c:pt>
                <c:pt idx="68">
                  <c:v>77</c:v>
                </c:pt>
                <c:pt idx="69">
                  <c:v>77</c:v>
                </c:pt>
                <c:pt idx="70">
                  <c:v>77</c:v>
                </c:pt>
                <c:pt idx="71">
                  <c:v>80</c:v>
                </c:pt>
                <c:pt idx="72">
                  <c:v>77</c:v>
                </c:pt>
                <c:pt idx="73">
                  <c:v>75</c:v>
                </c:pt>
                <c:pt idx="74">
                  <c:v>78</c:v>
                </c:pt>
                <c:pt idx="75">
                  <c:v>76</c:v>
                </c:pt>
                <c:pt idx="76">
                  <c:v>78</c:v>
                </c:pt>
                <c:pt idx="77">
                  <c:v>67</c:v>
                </c:pt>
                <c:pt idx="78">
                  <c:v>65</c:v>
                </c:pt>
                <c:pt idx="79">
                  <c:v>69</c:v>
                </c:pt>
                <c:pt idx="80">
                  <c:v>68</c:v>
                </c:pt>
                <c:pt idx="81">
                  <c:v>70</c:v>
                </c:pt>
                <c:pt idx="82">
                  <c:v>67</c:v>
                </c:pt>
                <c:pt idx="83">
                  <c:v>60</c:v>
                </c:pt>
                <c:pt idx="84">
                  <c:v>72</c:v>
                </c:pt>
                <c:pt idx="85">
                  <c:v>64</c:v>
                </c:pt>
                <c:pt idx="86">
                  <c:v>60</c:v>
                </c:pt>
                <c:pt idx="87">
                  <c:v>56</c:v>
                </c:pt>
                <c:pt idx="88">
                  <c:v>53</c:v>
                </c:pt>
                <c:pt idx="89">
                  <c:v>51</c:v>
                </c:pt>
                <c:pt idx="90">
                  <c:v>49</c:v>
                </c:pt>
                <c:pt idx="91">
                  <c:v>44</c:v>
                </c:pt>
                <c:pt idx="92">
                  <c:v>45</c:v>
                </c:pt>
                <c:pt idx="93">
                  <c:v>40</c:v>
                </c:pt>
                <c:pt idx="94">
                  <c:v>35</c:v>
                </c:pt>
                <c:pt idx="95">
                  <c:v>36</c:v>
                </c:pt>
                <c:pt idx="96">
                  <c:v>35</c:v>
                </c:pt>
                <c:pt idx="97">
                  <c:v>37</c:v>
                </c:pt>
                <c:pt idx="98">
                  <c:v>37</c:v>
                </c:pt>
                <c:pt idx="99">
                  <c:v>39</c:v>
                </c:pt>
                <c:pt idx="100">
                  <c:v>41</c:v>
                </c:pt>
                <c:pt idx="101">
                  <c:v>41</c:v>
                </c:pt>
                <c:pt idx="102">
                  <c:v>44</c:v>
                </c:pt>
                <c:pt idx="103">
                  <c:v>43</c:v>
                </c:pt>
                <c:pt idx="104">
                  <c:v>45</c:v>
                </c:pt>
                <c:pt idx="105">
                  <c:v>41</c:v>
                </c:pt>
                <c:pt idx="106">
                  <c:v>40</c:v>
                </c:pt>
                <c:pt idx="107">
                  <c:v>40</c:v>
                </c:pt>
                <c:pt idx="108">
                  <c:v>42</c:v>
                </c:pt>
                <c:pt idx="109">
                  <c:v>40</c:v>
                </c:pt>
                <c:pt idx="110">
                  <c:v>40</c:v>
                </c:pt>
                <c:pt idx="111">
                  <c:v>37</c:v>
                </c:pt>
                <c:pt idx="112">
                  <c:v>38</c:v>
                </c:pt>
                <c:pt idx="113">
                  <c:v>41</c:v>
                </c:pt>
                <c:pt idx="114">
                  <c:v>40</c:v>
                </c:pt>
                <c:pt idx="115">
                  <c:v>42</c:v>
                </c:pt>
                <c:pt idx="116">
                  <c:v>44</c:v>
                </c:pt>
                <c:pt idx="117">
                  <c:v>46</c:v>
                </c:pt>
                <c:pt idx="118">
                  <c:v>43</c:v>
                </c:pt>
                <c:pt idx="119">
                  <c:v>44</c:v>
                </c:pt>
                <c:pt idx="120">
                  <c:v>43</c:v>
                </c:pt>
                <c:pt idx="121">
                  <c:v>43</c:v>
                </c:pt>
                <c:pt idx="122">
                  <c:v>47</c:v>
                </c:pt>
                <c:pt idx="123">
                  <c:v>45</c:v>
                </c:pt>
                <c:pt idx="124">
                  <c:v>42</c:v>
                </c:pt>
                <c:pt idx="125">
                  <c:v>43</c:v>
                </c:pt>
                <c:pt idx="126">
                  <c:v>42</c:v>
                </c:pt>
                <c:pt idx="127">
                  <c:v>43</c:v>
                </c:pt>
                <c:pt idx="128">
                  <c:v>40</c:v>
                </c:pt>
                <c:pt idx="129">
                  <c:v>44</c:v>
                </c:pt>
                <c:pt idx="130">
                  <c:v>39</c:v>
                </c:pt>
                <c:pt idx="131">
                  <c:v>42</c:v>
                </c:pt>
                <c:pt idx="132">
                  <c:v>45</c:v>
                </c:pt>
                <c:pt idx="133">
                  <c:v>45</c:v>
                </c:pt>
                <c:pt idx="134">
                  <c:v>45</c:v>
                </c:pt>
                <c:pt idx="135">
                  <c:v>43</c:v>
                </c:pt>
                <c:pt idx="136">
                  <c:v>42</c:v>
                </c:pt>
                <c:pt idx="137">
                  <c:v>46</c:v>
                </c:pt>
                <c:pt idx="138">
                  <c:v>43</c:v>
                </c:pt>
                <c:pt idx="139">
                  <c:v>42</c:v>
                </c:pt>
                <c:pt idx="140">
                  <c:v>46</c:v>
                </c:pt>
                <c:pt idx="141">
                  <c:v>47</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23457197"/>
        <c:axId val="9788182"/>
      </c:lineChart>
      <c:catAx>
        <c:axId val="2345719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788182"/>
        <c:crosses val="autoZero"/>
        <c:auto val="1"/>
        <c:lblOffset val="100"/>
        <c:noMultiLvlLbl val="0"/>
      </c:catAx>
      <c:valAx>
        <c:axId val="978818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34571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7. Under 18 Secure Population by Ethnicity 
2005/06 - 2016/17*</a:t>
            </a:r>
          </a:p>
        </c:rich>
      </c:tx>
      <c:layout>
        <c:manualLayout>
          <c:xMode val="factor"/>
          <c:yMode val="factor"/>
          <c:x val="0.025"/>
          <c:y val="-0.01725"/>
        </c:manualLayout>
      </c:layout>
      <c:spPr>
        <a:noFill/>
        <a:ln w="3175">
          <a:noFill/>
        </a:ln>
      </c:spPr>
    </c:title>
    <c:plotArea>
      <c:layout>
        <c:manualLayout>
          <c:xMode val="edge"/>
          <c:yMode val="edge"/>
          <c:x val="0.00725"/>
          <c:y val="0.126"/>
          <c:w val="0.98475"/>
          <c:h val="0.952"/>
        </c:manualLayout>
      </c:layout>
      <c:lineChart>
        <c:grouping val="standard"/>
        <c:varyColors val="0"/>
        <c:ser>
          <c:idx val="2"/>
          <c:order val="0"/>
          <c:tx>
            <c:strRef>
              <c:f>'Charts Source Data'!$A$19</c:f>
              <c:strCache>
                <c:ptCount val="1"/>
                <c:pt idx="0">
                  <c:v>Not Known</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layout>
                <c:manualLayout>
                  <c:x val="0"/>
                  <c:y val="0"/>
                </c:manualLayout>
              </c:layout>
              <c:tx>
                <c:rich>
                  <a:bodyPr vert="horz" rot="0" anchor="ctr"/>
                  <a:lstStyle/>
                  <a:p>
                    <a:pPr algn="ctr">
                      <a:defRPr/>
                    </a:pPr>
                    <a:r>
                      <a:rPr lang="en-US" cap="none" sz="1050" b="0" i="0" u="none" baseline="0">
                        <a:solidFill>
                          <a:srgbClr val="CCCCFF"/>
                        </a:solidFill>
                        <a:latin typeface="Arial"/>
                        <a:ea typeface="Arial"/>
                        <a:cs typeface="Arial"/>
                      </a:rPr>
                      <a:t>Unknown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Data'!$B$16:$IS$16</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Data'!$B$19:$IS$19</c:f>
              <c:numCache>
                <c:ptCount val="252"/>
                <c:pt idx="0">
                  <c:v>92</c:v>
                </c:pt>
                <c:pt idx="1">
                  <c:v>88</c:v>
                </c:pt>
                <c:pt idx="2">
                  <c:v>97</c:v>
                </c:pt>
                <c:pt idx="3">
                  <c:v>100</c:v>
                </c:pt>
                <c:pt idx="4">
                  <c:v>100</c:v>
                </c:pt>
                <c:pt idx="5">
                  <c:v>106</c:v>
                </c:pt>
                <c:pt idx="6">
                  <c:v>103</c:v>
                </c:pt>
                <c:pt idx="7">
                  <c:v>98</c:v>
                </c:pt>
                <c:pt idx="8">
                  <c:v>85</c:v>
                </c:pt>
                <c:pt idx="9">
                  <c:v>100</c:v>
                </c:pt>
                <c:pt idx="10">
                  <c:v>111</c:v>
                </c:pt>
                <c:pt idx="11">
                  <c:v>115</c:v>
                </c:pt>
                <c:pt idx="12">
                  <c:v>102</c:v>
                </c:pt>
                <c:pt idx="13">
                  <c:v>112</c:v>
                </c:pt>
                <c:pt idx="14">
                  <c:v>111</c:v>
                </c:pt>
                <c:pt idx="15">
                  <c:v>103</c:v>
                </c:pt>
                <c:pt idx="16">
                  <c:v>107</c:v>
                </c:pt>
                <c:pt idx="17">
                  <c:v>100</c:v>
                </c:pt>
                <c:pt idx="18">
                  <c:v>101</c:v>
                </c:pt>
                <c:pt idx="19">
                  <c:v>118</c:v>
                </c:pt>
                <c:pt idx="20">
                  <c:v>110</c:v>
                </c:pt>
                <c:pt idx="21">
                  <c:v>104</c:v>
                </c:pt>
                <c:pt idx="22">
                  <c:v>114</c:v>
                </c:pt>
                <c:pt idx="23">
                  <c:v>106</c:v>
                </c:pt>
                <c:pt idx="24">
                  <c:v>104</c:v>
                </c:pt>
                <c:pt idx="25">
                  <c:v>94</c:v>
                </c:pt>
                <c:pt idx="26">
                  <c:v>109</c:v>
                </c:pt>
                <c:pt idx="27">
                  <c:v>113</c:v>
                </c:pt>
                <c:pt idx="28">
                  <c:v>114</c:v>
                </c:pt>
                <c:pt idx="29">
                  <c:v>116</c:v>
                </c:pt>
                <c:pt idx="30">
                  <c:v>118</c:v>
                </c:pt>
                <c:pt idx="31">
                  <c:v>135</c:v>
                </c:pt>
                <c:pt idx="32">
                  <c:v>124</c:v>
                </c:pt>
                <c:pt idx="33">
                  <c:v>127</c:v>
                </c:pt>
                <c:pt idx="34">
                  <c:v>143</c:v>
                </c:pt>
                <c:pt idx="35">
                  <c:v>150</c:v>
                </c:pt>
                <c:pt idx="36">
                  <c:v>184</c:v>
                </c:pt>
                <c:pt idx="37">
                  <c:v>199</c:v>
                </c:pt>
                <c:pt idx="38">
                  <c:v>235</c:v>
                </c:pt>
                <c:pt idx="39">
                  <c:v>240</c:v>
                </c:pt>
                <c:pt idx="40">
                  <c:v>263</c:v>
                </c:pt>
                <c:pt idx="41">
                  <c:v>258</c:v>
                </c:pt>
                <c:pt idx="42">
                  <c:v>253</c:v>
                </c:pt>
                <c:pt idx="43">
                  <c:v>259</c:v>
                </c:pt>
                <c:pt idx="44">
                  <c:v>253</c:v>
                </c:pt>
                <c:pt idx="45">
                  <c:v>264</c:v>
                </c:pt>
                <c:pt idx="46">
                  <c:v>253</c:v>
                </c:pt>
                <c:pt idx="47">
                  <c:v>237</c:v>
                </c:pt>
                <c:pt idx="48">
                  <c:v>172</c:v>
                </c:pt>
                <c:pt idx="49">
                  <c:v>148</c:v>
                </c:pt>
                <c:pt idx="50">
                  <c:v>145</c:v>
                </c:pt>
                <c:pt idx="51">
                  <c:v>130</c:v>
                </c:pt>
                <c:pt idx="52">
                  <c:v>117</c:v>
                </c:pt>
                <c:pt idx="53">
                  <c:v>111</c:v>
                </c:pt>
                <c:pt idx="54">
                  <c:v>118</c:v>
                </c:pt>
                <c:pt idx="55">
                  <c:v>114</c:v>
                </c:pt>
                <c:pt idx="56">
                  <c:v>107</c:v>
                </c:pt>
                <c:pt idx="57">
                  <c:v>105</c:v>
                </c:pt>
                <c:pt idx="58">
                  <c:v>105</c:v>
                </c:pt>
                <c:pt idx="59">
                  <c:v>104</c:v>
                </c:pt>
                <c:pt idx="60">
                  <c:v>110</c:v>
                </c:pt>
                <c:pt idx="61">
                  <c:v>110</c:v>
                </c:pt>
                <c:pt idx="62">
                  <c:v>120</c:v>
                </c:pt>
                <c:pt idx="63">
                  <c:v>122</c:v>
                </c:pt>
                <c:pt idx="64">
                  <c:v>122</c:v>
                </c:pt>
                <c:pt idx="65">
                  <c:v>134</c:v>
                </c:pt>
                <c:pt idx="66">
                  <c:v>127</c:v>
                </c:pt>
                <c:pt idx="67">
                  <c:v>125</c:v>
                </c:pt>
                <c:pt idx="68">
                  <c:v>125</c:v>
                </c:pt>
                <c:pt idx="69">
                  <c:v>136</c:v>
                </c:pt>
                <c:pt idx="70">
                  <c:v>171</c:v>
                </c:pt>
                <c:pt idx="71">
                  <c:v>164</c:v>
                </c:pt>
                <c:pt idx="72">
                  <c:v>157</c:v>
                </c:pt>
                <c:pt idx="73">
                  <c:v>170</c:v>
                </c:pt>
                <c:pt idx="74">
                  <c:v>172</c:v>
                </c:pt>
                <c:pt idx="75">
                  <c:v>153</c:v>
                </c:pt>
                <c:pt idx="76">
                  <c:v>192</c:v>
                </c:pt>
                <c:pt idx="77">
                  <c:v>183</c:v>
                </c:pt>
                <c:pt idx="78">
                  <c:v>188</c:v>
                </c:pt>
                <c:pt idx="79">
                  <c:v>205</c:v>
                </c:pt>
                <c:pt idx="80">
                  <c:v>187</c:v>
                </c:pt>
                <c:pt idx="81">
                  <c:v>212</c:v>
                </c:pt>
                <c:pt idx="82">
                  <c:v>210</c:v>
                </c:pt>
                <c:pt idx="83">
                  <c:v>204</c:v>
                </c:pt>
                <c:pt idx="84">
                  <c:v>73</c:v>
                </c:pt>
                <c:pt idx="85">
                  <c:v>67</c:v>
                </c:pt>
                <c:pt idx="86">
                  <c:v>64</c:v>
                </c:pt>
                <c:pt idx="87">
                  <c:v>69</c:v>
                </c:pt>
                <c:pt idx="88">
                  <c:v>67</c:v>
                </c:pt>
                <c:pt idx="89">
                  <c:v>53</c:v>
                </c:pt>
                <c:pt idx="90">
                  <c:v>55</c:v>
                </c:pt>
                <c:pt idx="91">
                  <c:v>53</c:v>
                </c:pt>
                <c:pt idx="92">
                  <c:v>38</c:v>
                </c:pt>
                <c:pt idx="93">
                  <c:v>37</c:v>
                </c:pt>
                <c:pt idx="94">
                  <c:v>37</c:v>
                </c:pt>
                <c:pt idx="95">
                  <c:v>38</c:v>
                </c:pt>
                <c:pt idx="96">
                  <c:v>1</c:v>
                </c:pt>
                <c:pt idx="97">
                  <c:v>1</c:v>
                </c:pt>
                <c:pt idx="98">
                  <c:v>1</c:v>
                </c:pt>
                <c:pt idx="99">
                  <c:v>2</c:v>
                </c:pt>
                <c:pt idx="100">
                  <c:v>0</c:v>
                </c:pt>
                <c:pt idx="101">
                  <c:v>0</c:v>
                </c:pt>
                <c:pt idx="102">
                  <c:v>0</c:v>
                </c:pt>
                <c:pt idx="103">
                  <c:v>0</c:v>
                </c:pt>
                <c:pt idx="104">
                  <c:v>1</c:v>
                </c:pt>
                <c:pt idx="105">
                  <c:v>1</c:v>
                </c:pt>
                <c:pt idx="106">
                  <c:v>1</c:v>
                </c:pt>
                <c:pt idx="107">
                  <c:v>1</c:v>
                </c:pt>
                <c:pt idx="108">
                  <c:v>1</c:v>
                </c:pt>
                <c:pt idx="109">
                  <c:v>1</c:v>
                </c:pt>
                <c:pt idx="110">
                  <c:v>1</c:v>
                </c:pt>
                <c:pt idx="111">
                  <c:v>1</c:v>
                </c:pt>
                <c:pt idx="112">
                  <c:v>0</c:v>
                </c:pt>
                <c:pt idx="113">
                  <c:v>0</c:v>
                </c:pt>
                <c:pt idx="114">
                  <c:v>0</c:v>
                </c:pt>
                <c:pt idx="115">
                  <c:v>1</c:v>
                </c:pt>
                <c:pt idx="116">
                  <c:v>2</c:v>
                </c:pt>
                <c:pt idx="117">
                  <c:v>1</c:v>
                </c:pt>
                <c:pt idx="118">
                  <c:v>1</c:v>
                </c:pt>
                <c:pt idx="119">
                  <c:v>1</c:v>
                </c:pt>
                <c:pt idx="120">
                  <c:v>2</c:v>
                </c:pt>
                <c:pt idx="121">
                  <c:v>1</c:v>
                </c:pt>
                <c:pt idx="122">
                  <c:v>2</c:v>
                </c:pt>
                <c:pt idx="123">
                  <c:v>2</c:v>
                </c:pt>
                <c:pt idx="124">
                  <c:v>5</c:v>
                </c:pt>
                <c:pt idx="125">
                  <c:v>6</c:v>
                </c:pt>
                <c:pt idx="126">
                  <c:v>5</c:v>
                </c:pt>
                <c:pt idx="127">
                  <c:v>8</c:v>
                </c:pt>
                <c:pt idx="128">
                  <c:v>8</c:v>
                </c:pt>
                <c:pt idx="129">
                  <c:v>8</c:v>
                </c:pt>
                <c:pt idx="130">
                  <c:v>8</c:v>
                </c:pt>
                <c:pt idx="131">
                  <c:v>7</c:v>
                </c:pt>
                <c:pt idx="132">
                  <c:v>8</c:v>
                </c:pt>
                <c:pt idx="133">
                  <c:v>7</c:v>
                </c:pt>
                <c:pt idx="134">
                  <c:v>8</c:v>
                </c:pt>
                <c:pt idx="135">
                  <c:v>24</c:v>
                </c:pt>
                <c:pt idx="136">
                  <c:v>22</c:v>
                </c:pt>
                <c:pt idx="137">
                  <c:v>19</c:v>
                </c:pt>
                <c:pt idx="138">
                  <c:v>19</c:v>
                </c:pt>
                <c:pt idx="139">
                  <c:v>16</c:v>
                </c:pt>
                <c:pt idx="140">
                  <c:v>13</c:v>
                </c:pt>
                <c:pt idx="141">
                  <c:v>9</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1"/>
          <c:tx>
            <c:strRef>
              <c:f>'Charts Source Data'!$A$17</c:f>
              <c:strCache>
                <c:ptCount val="1"/>
                <c:pt idx="0">
                  <c:v>BAME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Data'!$B$16:$IS$16</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Data'!$B$17:$IS$17</c:f>
              <c:numCache>
                <c:ptCount val="252"/>
                <c:pt idx="0">
                  <c:v>656</c:v>
                </c:pt>
                <c:pt idx="1">
                  <c:v>666</c:v>
                </c:pt>
                <c:pt idx="2">
                  <c:v>683</c:v>
                </c:pt>
                <c:pt idx="3">
                  <c:v>682</c:v>
                </c:pt>
                <c:pt idx="4">
                  <c:v>716</c:v>
                </c:pt>
                <c:pt idx="5">
                  <c:v>736</c:v>
                </c:pt>
                <c:pt idx="6">
                  <c:v>719</c:v>
                </c:pt>
                <c:pt idx="7">
                  <c:v>728</c:v>
                </c:pt>
                <c:pt idx="8">
                  <c:v>679</c:v>
                </c:pt>
                <c:pt idx="9">
                  <c:v>708</c:v>
                </c:pt>
                <c:pt idx="10">
                  <c:v>714</c:v>
                </c:pt>
                <c:pt idx="11">
                  <c:v>724</c:v>
                </c:pt>
                <c:pt idx="12">
                  <c:v>692</c:v>
                </c:pt>
                <c:pt idx="13">
                  <c:v>730</c:v>
                </c:pt>
                <c:pt idx="14">
                  <c:v>770</c:v>
                </c:pt>
                <c:pt idx="15">
                  <c:v>754</c:v>
                </c:pt>
                <c:pt idx="16">
                  <c:v>790</c:v>
                </c:pt>
                <c:pt idx="17">
                  <c:v>784</c:v>
                </c:pt>
                <c:pt idx="18">
                  <c:v>773</c:v>
                </c:pt>
                <c:pt idx="19">
                  <c:v>763</c:v>
                </c:pt>
                <c:pt idx="20">
                  <c:v>735</c:v>
                </c:pt>
                <c:pt idx="21">
                  <c:v>753</c:v>
                </c:pt>
                <c:pt idx="22">
                  <c:v>741</c:v>
                </c:pt>
                <c:pt idx="23">
                  <c:v>731</c:v>
                </c:pt>
                <c:pt idx="24">
                  <c:v>757</c:v>
                </c:pt>
                <c:pt idx="25">
                  <c:v>723</c:v>
                </c:pt>
                <c:pt idx="26">
                  <c:v>710</c:v>
                </c:pt>
                <c:pt idx="27">
                  <c:v>694</c:v>
                </c:pt>
                <c:pt idx="28">
                  <c:v>702</c:v>
                </c:pt>
                <c:pt idx="29">
                  <c:v>713</c:v>
                </c:pt>
                <c:pt idx="30">
                  <c:v>734</c:v>
                </c:pt>
                <c:pt idx="31">
                  <c:v>732</c:v>
                </c:pt>
                <c:pt idx="32">
                  <c:v>720</c:v>
                </c:pt>
                <c:pt idx="33">
                  <c:v>723</c:v>
                </c:pt>
                <c:pt idx="34">
                  <c:v>751</c:v>
                </c:pt>
                <c:pt idx="35">
                  <c:v>736</c:v>
                </c:pt>
                <c:pt idx="36">
                  <c:v>734</c:v>
                </c:pt>
                <c:pt idx="37">
                  <c:v>752</c:v>
                </c:pt>
                <c:pt idx="38">
                  <c:v>776</c:v>
                </c:pt>
                <c:pt idx="39">
                  <c:v>749</c:v>
                </c:pt>
                <c:pt idx="40">
                  <c:v>778</c:v>
                </c:pt>
                <c:pt idx="41">
                  <c:v>750</c:v>
                </c:pt>
                <c:pt idx="42">
                  <c:v>722</c:v>
                </c:pt>
                <c:pt idx="43">
                  <c:v>731</c:v>
                </c:pt>
                <c:pt idx="44">
                  <c:v>696</c:v>
                </c:pt>
                <c:pt idx="45">
                  <c:v>703</c:v>
                </c:pt>
                <c:pt idx="46">
                  <c:v>701</c:v>
                </c:pt>
                <c:pt idx="47">
                  <c:v>680</c:v>
                </c:pt>
                <c:pt idx="48">
                  <c:v>703</c:v>
                </c:pt>
                <c:pt idx="49">
                  <c:v>683</c:v>
                </c:pt>
                <c:pt idx="50">
                  <c:v>681</c:v>
                </c:pt>
                <c:pt idx="51">
                  <c:v>640</c:v>
                </c:pt>
                <c:pt idx="52">
                  <c:v>633</c:v>
                </c:pt>
                <c:pt idx="53">
                  <c:v>653</c:v>
                </c:pt>
                <c:pt idx="54">
                  <c:v>672</c:v>
                </c:pt>
                <c:pt idx="55">
                  <c:v>667</c:v>
                </c:pt>
                <c:pt idx="56">
                  <c:v>608</c:v>
                </c:pt>
                <c:pt idx="57">
                  <c:v>629</c:v>
                </c:pt>
                <c:pt idx="58">
                  <c:v>635</c:v>
                </c:pt>
                <c:pt idx="59">
                  <c:v>644</c:v>
                </c:pt>
                <c:pt idx="60">
                  <c:v>640</c:v>
                </c:pt>
                <c:pt idx="61">
                  <c:v>648</c:v>
                </c:pt>
                <c:pt idx="62">
                  <c:v>628</c:v>
                </c:pt>
                <c:pt idx="63">
                  <c:v>616</c:v>
                </c:pt>
                <c:pt idx="64">
                  <c:v>635</c:v>
                </c:pt>
                <c:pt idx="65">
                  <c:v>626</c:v>
                </c:pt>
                <c:pt idx="66">
                  <c:v>600</c:v>
                </c:pt>
                <c:pt idx="67">
                  <c:v>587</c:v>
                </c:pt>
                <c:pt idx="68">
                  <c:v>561</c:v>
                </c:pt>
                <c:pt idx="69">
                  <c:v>567</c:v>
                </c:pt>
                <c:pt idx="70">
                  <c:v>566</c:v>
                </c:pt>
                <c:pt idx="71">
                  <c:v>603</c:v>
                </c:pt>
                <c:pt idx="72">
                  <c:v>567</c:v>
                </c:pt>
                <c:pt idx="73">
                  <c:v>576</c:v>
                </c:pt>
                <c:pt idx="74">
                  <c:v>583</c:v>
                </c:pt>
                <c:pt idx="75">
                  <c:v>563</c:v>
                </c:pt>
                <c:pt idx="76">
                  <c:v>593</c:v>
                </c:pt>
                <c:pt idx="77">
                  <c:v>593</c:v>
                </c:pt>
                <c:pt idx="78">
                  <c:v>573</c:v>
                </c:pt>
                <c:pt idx="79">
                  <c:v>569</c:v>
                </c:pt>
                <c:pt idx="80">
                  <c:v>544</c:v>
                </c:pt>
                <c:pt idx="81">
                  <c:v>558</c:v>
                </c:pt>
                <c:pt idx="82">
                  <c:v>530</c:v>
                </c:pt>
                <c:pt idx="83">
                  <c:v>483</c:v>
                </c:pt>
                <c:pt idx="84">
                  <c:v>656</c:v>
                </c:pt>
                <c:pt idx="85">
                  <c:v>629</c:v>
                </c:pt>
                <c:pt idx="86">
                  <c:v>628</c:v>
                </c:pt>
                <c:pt idx="87">
                  <c:v>607</c:v>
                </c:pt>
                <c:pt idx="88">
                  <c:v>592</c:v>
                </c:pt>
                <c:pt idx="89">
                  <c:v>590</c:v>
                </c:pt>
                <c:pt idx="90">
                  <c:v>605</c:v>
                </c:pt>
                <c:pt idx="91">
                  <c:v>570</c:v>
                </c:pt>
                <c:pt idx="92">
                  <c:v>530</c:v>
                </c:pt>
                <c:pt idx="93">
                  <c:v>522</c:v>
                </c:pt>
                <c:pt idx="94">
                  <c:v>511</c:v>
                </c:pt>
                <c:pt idx="95">
                  <c:v>493</c:v>
                </c:pt>
                <c:pt idx="96">
                  <c:v>507</c:v>
                </c:pt>
                <c:pt idx="97">
                  <c:v>502</c:v>
                </c:pt>
                <c:pt idx="98">
                  <c:v>486</c:v>
                </c:pt>
                <c:pt idx="99">
                  <c:v>507</c:v>
                </c:pt>
                <c:pt idx="100">
                  <c:v>487</c:v>
                </c:pt>
                <c:pt idx="101">
                  <c:v>494</c:v>
                </c:pt>
                <c:pt idx="102">
                  <c:v>493</c:v>
                </c:pt>
                <c:pt idx="103">
                  <c:v>493</c:v>
                </c:pt>
                <c:pt idx="104">
                  <c:v>457</c:v>
                </c:pt>
                <c:pt idx="105">
                  <c:v>466</c:v>
                </c:pt>
                <c:pt idx="106">
                  <c:v>464</c:v>
                </c:pt>
                <c:pt idx="107">
                  <c:v>466</c:v>
                </c:pt>
                <c:pt idx="108">
                  <c:v>431</c:v>
                </c:pt>
                <c:pt idx="109">
                  <c:v>419</c:v>
                </c:pt>
                <c:pt idx="110">
                  <c:v>437</c:v>
                </c:pt>
                <c:pt idx="111">
                  <c:v>442</c:v>
                </c:pt>
                <c:pt idx="112">
                  <c:v>418</c:v>
                </c:pt>
                <c:pt idx="113">
                  <c:v>414</c:v>
                </c:pt>
                <c:pt idx="114">
                  <c:v>408</c:v>
                </c:pt>
                <c:pt idx="115">
                  <c:v>398</c:v>
                </c:pt>
                <c:pt idx="116">
                  <c:v>374</c:v>
                </c:pt>
                <c:pt idx="117">
                  <c:v>375</c:v>
                </c:pt>
                <c:pt idx="118">
                  <c:v>382</c:v>
                </c:pt>
                <c:pt idx="119">
                  <c:v>413</c:v>
                </c:pt>
                <c:pt idx="120">
                  <c:v>414</c:v>
                </c:pt>
                <c:pt idx="121">
                  <c:v>410</c:v>
                </c:pt>
                <c:pt idx="122">
                  <c:v>417</c:v>
                </c:pt>
                <c:pt idx="123">
                  <c:v>419</c:v>
                </c:pt>
                <c:pt idx="124">
                  <c:v>395</c:v>
                </c:pt>
                <c:pt idx="125">
                  <c:v>394</c:v>
                </c:pt>
                <c:pt idx="126">
                  <c:v>398</c:v>
                </c:pt>
                <c:pt idx="127">
                  <c:v>406</c:v>
                </c:pt>
                <c:pt idx="128">
                  <c:v>379</c:v>
                </c:pt>
                <c:pt idx="129">
                  <c:v>382</c:v>
                </c:pt>
                <c:pt idx="130">
                  <c:v>372</c:v>
                </c:pt>
                <c:pt idx="131">
                  <c:v>388</c:v>
                </c:pt>
                <c:pt idx="132">
                  <c:v>405</c:v>
                </c:pt>
                <c:pt idx="133">
                  <c:v>391</c:v>
                </c:pt>
                <c:pt idx="134">
                  <c:v>411</c:v>
                </c:pt>
                <c:pt idx="135">
                  <c:v>399</c:v>
                </c:pt>
                <c:pt idx="136">
                  <c:v>373</c:v>
                </c:pt>
                <c:pt idx="137">
                  <c:v>385</c:v>
                </c:pt>
                <c:pt idx="138">
                  <c:v>393</c:v>
                </c:pt>
                <c:pt idx="139">
                  <c:v>366</c:v>
                </c:pt>
                <c:pt idx="140">
                  <c:v>349</c:v>
                </c:pt>
                <c:pt idx="141">
                  <c:v>381</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2"/>
          <c:tx>
            <c:strRef>
              <c:f>'Charts Source Data'!$A$18</c:f>
              <c:strCache>
                <c:ptCount val="1"/>
                <c:pt idx="0">
                  <c:v>White</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
                <c:rich>
                  <a:bodyPr vert="horz" rot="0" anchor="ctr"/>
                  <a:lstStyle/>
                  <a:p>
                    <a:pPr algn="ctr">
                      <a:defRPr/>
                    </a:pPr>
                    <a:r>
                      <a:rPr lang="en-US" cap="none" sz="1050" b="0" i="0" u="none" baseline="0">
                        <a:solidFill>
                          <a:srgbClr val="FF00FF"/>
                        </a:solidFill>
                        <a:latin typeface="Arial"/>
                        <a:ea typeface="Arial"/>
                        <a:cs typeface="Arial"/>
                      </a:rPr>
                      <a:t>White</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Data'!$B$16:$IS$16</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Data'!$B$18:$IS$18</c:f>
              <c:numCache>
                <c:ptCount val="252"/>
                <c:pt idx="0">
                  <c:v>1945</c:v>
                </c:pt>
                <c:pt idx="1">
                  <c:v>2014</c:v>
                </c:pt>
                <c:pt idx="2">
                  <c:v>2047</c:v>
                </c:pt>
                <c:pt idx="3">
                  <c:v>2110</c:v>
                </c:pt>
                <c:pt idx="4">
                  <c:v>2114</c:v>
                </c:pt>
                <c:pt idx="5">
                  <c:v>2189</c:v>
                </c:pt>
                <c:pt idx="6">
                  <c:v>2140</c:v>
                </c:pt>
                <c:pt idx="7">
                  <c:v>2067</c:v>
                </c:pt>
                <c:pt idx="8">
                  <c:v>1880</c:v>
                </c:pt>
                <c:pt idx="9">
                  <c:v>1953</c:v>
                </c:pt>
                <c:pt idx="10">
                  <c:v>1938</c:v>
                </c:pt>
                <c:pt idx="11">
                  <c:v>1976</c:v>
                </c:pt>
                <c:pt idx="12">
                  <c:v>1991</c:v>
                </c:pt>
                <c:pt idx="13">
                  <c:v>2026</c:v>
                </c:pt>
                <c:pt idx="14">
                  <c:v>2041</c:v>
                </c:pt>
                <c:pt idx="15">
                  <c:v>2106</c:v>
                </c:pt>
                <c:pt idx="16">
                  <c:v>2170</c:v>
                </c:pt>
                <c:pt idx="17">
                  <c:v>2168</c:v>
                </c:pt>
                <c:pt idx="18">
                  <c:v>2125</c:v>
                </c:pt>
                <c:pt idx="19">
                  <c:v>2119</c:v>
                </c:pt>
                <c:pt idx="20">
                  <c:v>1951</c:v>
                </c:pt>
                <c:pt idx="21">
                  <c:v>1975</c:v>
                </c:pt>
                <c:pt idx="22">
                  <c:v>1996</c:v>
                </c:pt>
                <c:pt idx="23">
                  <c:v>2002</c:v>
                </c:pt>
                <c:pt idx="24">
                  <c:v>1979</c:v>
                </c:pt>
                <c:pt idx="25">
                  <c:v>2081</c:v>
                </c:pt>
                <c:pt idx="26">
                  <c:v>2090</c:v>
                </c:pt>
                <c:pt idx="27">
                  <c:v>2157</c:v>
                </c:pt>
                <c:pt idx="28">
                  <c:v>2175</c:v>
                </c:pt>
                <c:pt idx="29">
                  <c:v>2181</c:v>
                </c:pt>
                <c:pt idx="30">
                  <c:v>2147</c:v>
                </c:pt>
                <c:pt idx="31">
                  <c:v>2113</c:v>
                </c:pt>
                <c:pt idx="32">
                  <c:v>1951</c:v>
                </c:pt>
                <c:pt idx="33">
                  <c:v>1996</c:v>
                </c:pt>
                <c:pt idx="34">
                  <c:v>2059</c:v>
                </c:pt>
                <c:pt idx="35">
                  <c:v>2118</c:v>
                </c:pt>
                <c:pt idx="36">
                  <c:v>2094</c:v>
                </c:pt>
                <c:pt idx="37">
                  <c:v>2055</c:v>
                </c:pt>
                <c:pt idx="38">
                  <c:v>2061</c:v>
                </c:pt>
                <c:pt idx="39">
                  <c:v>2017</c:v>
                </c:pt>
                <c:pt idx="40">
                  <c:v>1978</c:v>
                </c:pt>
                <c:pt idx="41">
                  <c:v>1926</c:v>
                </c:pt>
                <c:pt idx="42">
                  <c:v>1930</c:v>
                </c:pt>
                <c:pt idx="43">
                  <c:v>1915</c:v>
                </c:pt>
                <c:pt idx="44">
                  <c:v>1766</c:v>
                </c:pt>
                <c:pt idx="45">
                  <c:v>1759</c:v>
                </c:pt>
                <c:pt idx="46">
                  <c:v>1694</c:v>
                </c:pt>
                <c:pt idx="47">
                  <c:v>1708</c:v>
                </c:pt>
                <c:pt idx="48">
                  <c:v>1720</c:v>
                </c:pt>
                <c:pt idx="49">
                  <c:v>1710</c:v>
                </c:pt>
                <c:pt idx="50">
                  <c:v>1770</c:v>
                </c:pt>
                <c:pt idx="51">
                  <c:v>1776</c:v>
                </c:pt>
                <c:pt idx="52">
                  <c:v>1754</c:v>
                </c:pt>
                <c:pt idx="53">
                  <c:v>1772</c:v>
                </c:pt>
                <c:pt idx="54">
                  <c:v>1738</c:v>
                </c:pt>
                <c:pt idx="55">
                  <c:v>1651</c:v>
                </c:pt>
                <c:pt idx="56">
                  <c:v>1463</c:v>
                </c:pt>
                <c:pt idx="57">
                  <c:v>1462</c:v>
                </c:pt>
                <c:pt idx="58">
                  <c:v>1447</c:v>
                </c:pt>
                <c:pt idx="59">
                  <c:v>1432</c:v>
                </c:pt>
                <c:pt idx="60">
                  <c:v>1399</c:v>
                </c:pt>
                <c:pt idx="61">
                  <c:v>1378</c:v>
                </c:pt>
                <c:pt idx="62">
                  <c:v>1365</c:v>
                </c:pt>
                <c:pt idx="63">
                  <c:v>1345</c:v>
                </c:pt>
                <c:pt idx="64">
                  <c:v>1342</c:v>
                </c:pt>
                <c:pt idx="65">
                  <c:v>1326</c:v>
                </c:pt>
                <c:pt idx="66">
                  <c:v>1319</c:v>
                </c:pt>
                <c:pt idx="67">
                  <c:v>1274</c:v>
                </c:pt>
                <c:pt idx="68">
                  <c:v>1176</c:v>
                </c:pt>
                <c:pt idx="69">
                  <c:v>1189</c:v>
                </c:pt>
                <c:pt idx="70">
                  <c:v>1259</c:v>
                </c:pt>
                <c:pt idx="71">
                  <c:v>1260</c:v>
                </c:pt>
                <c:pt idx="72">
                  <c:v>1231</c:v>
                </c:pt>
                <c:pt idx="73">
                  <c:v>1268</c:v>
                </c:pt>
                <c:pt idx="74">
                  <c:v>1286</c:v>
                </c:pt>
                <c:pt idx="75">
                  <c:v>1243</c:v>
                </c:pt>
                <c:pt idx="76">
                  <c:v>1281</c:v>
                </c:pt>
                <c:pt idx="77">
                  <c:v>1268</c:v>
                </c:pt>
                <c:pt idx="78">
                  <c:v>1230</c:v>
                </c:pt>
                <c:pt idx="79">
                  <c:v>1248</c:v>
                </c:pt>
                <c:pt idx="80">
                  <c:v>1140</c:v>
                </c:pt>
                <c:pt idx="81">
                  <c:v>1149</c:v>
                </c:pt>
                <c:pt idx="82">
                  <c:v>1133</c:v>
                </c:pt>
                <c:pt idx="83">
                  <c:v>1116</c:v>
                </c:pt>
                <c:pt idx="84">
                  <c:v>1100</c:v>
                </c:pt>
                <c:pt idx="85">
                  <c:v>1045</c:v>
                </c:pt>
                <c:pt idx="86">
                  <c:v>1015</c:v>
                </c:pt>
                <c:pt idx="87">
                  <c:v>1002</c:v>
                </c:pt>
                <c:pt idx="88">
                  <c:v>963</c:v>
                </c:pt>
                <c:pt idx="89">
                  <c:v>935</c:v>
                </c:pt>
                <c:pt idx="90">
                  <c:v>915</c:v>
                </c:pt>
                <c:pt idx="91">
                  <c:v>906</c:v>
                </c:pt>
                <c:pt idx="92">
                  <c:v>781</c:v>
                </c:pt>
                <c:pt idx="93">
                  <c:v>790</c:v>
                </c:pt>
                <c:pt idx="94">
                  <c:v>743</c:v>
                </c:pt>
                <c:pt idx="95">
                  <c:v>748</c:v>
                </c:pt>
                <c:pt idx="96">
                  <c:v>755</c:v>
                </c:pt>
                <c:pt idx="97">
                  <c:v>751</c:v>
                </c:pt>
                <c:pt idx="98">
                  <c:v>741</c:v>
                </c:pt>
                <c:pt idx="99">
                  <c:v>752</c:v>
                </c:pt>
                <c:pt idx="100">
                  <c:v>745</c:v>
                </c:pt>
                <c:pt idx="101">
                  <c:v>751</c:v>
                </c:pt>
                <c:pt idx="102">
                  <c:v>741</c:v>
                </c:pt>
                <c:pt idx="103">
                  <c:v>724</c:v>
                </c:pt>
                <c:pt idx="104">
                  <c:v>692</c:v>
                </c:pt>
                <c:pt idx="105">
                  <c:v>717</c:v>
                </c:pt>
                <c:pt idx="106">
                  <c:v>699</c:v>
                </c:pt>
                <c:pt idx="107">
                  <c:v>690</c:v>
                </c:pt>
                <c:pt idx="108">
                  <c:v>646</c:v>
                </c:pt>
                <c:pt idx="109">
                  <c:v>649</c:v>
                </c:pt>
                <c:pt idx="110">
                  <c:v>662</c:v>
                </c:pt>
                <c:pt idx="111">
                  <c:v>668</c:v>
                </c:pt>
                <c:pt idx="112">
                  <c:v>633</c:v>
                </c:pt>
                <c:pt idx="113">
                  <c:v>630</c:v>
                </c:pt>
                <c:pt idx="114">
                  <c:v>625</c:v>
                </c:pt>
                <c:pt idx="115">
                  <c:v>641</c:v>
                </c:pt>
                <c:pt idx="116">
                  <c:v>580</c:v>
                </c:pt>
                <c:pt idx="117">
                  <c:v>600</c:v>
                </c:pt>
                <c:pt idx="118">
                  <c:v>605</c:v>
                </c:pt>
                <c:pt idx="119">
                  <c:v>588</c:v>
                </c:pt>
                <c:pt idx="120">
                  <c:v>579</c:v>
                </c:pt>
                <c:pt idx="121">
                  <c:v>573</c:v>
                </c:pt>
                <c:pt idx="122">
                  <c:v>573</c:v>
                </c:pt>
                <c:pt idx="123">
                  <c:v>580</c:v>
                </c:pt>
                <c:pt idx="124">
                  <c:v>569</c:v>
                </c:pt>
                <c:pt idx="125">
                  <c:v>575</c:v>
                </c:pt>
                <c:pt idx="126">
                  <c:v>592</c:v>
                </c:pt>
                <c:pt idx="127">
                  <c:v>573</c:v>
                </c:pt>
                <c:pt idx="128">
                  <c:v>540</c:v>
                </c:pt>
                <c:pt idx="129">
                  <c:v>531</c:v>
                </c:pt>
                <c:pt idx="130">
                  <c:v>497</c:v>
                </c:pt>
                <c:pt idx="131">
                  <c:v>486</c:v>
                </c:pt>
                <c:pt idx="132">
                  <c:v>493</c:v>
                </c:pt>
                <c:pt idx="133">
                  <c:v>472</c:v>
                </c:pt>
                <c:pt idx="134">
                  <c:v>471</c:v>
                </c:pt>
                <c:pt idx="135">
                  <c:v>438</c:v>
                </c:pt>
                <c:pt idx="136">
                  <c:v>486</c:v>
                </c:pt>
                <c:pt idx="137">
                  <c:v>473</c:v>
                </c:pt>
                <c:pt idx="138">
                  <c:v>463</c:v>
                </c:pt>
                <c:pt idx="139">
                  <c:v>473</c:v>
                </c:pt>
                <c:pt idx="140">
                  <c:v>467</c:v>
                </c:pt>
                <c:pt idx="141">
                  <c:v>472</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20984775"/>
        <c:axId val="54645248"/>
      </c:lineChart>
      <c:catAx>
        <c:axId val="2098477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45248"/>
        <c:crosses val="autoZero"/>
        <c:auto val="1"/>
        <c:lblOffset val="100"/>
        <c:noMultiLvlLbl val="0"/>
      </c:catAx>
      <c:valAx>
        <c:axId val="5464524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847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8. Under 18 Secure Population by Gender, Males, 
2005/06 - 2016/17*</a:t>
            </a:r>
          </a:p>
        </c:rich>
      </c:tx>
      <c:layout>
        <c:manualLayout>
          <c:xMode val="factor"/>
          <c:yMode val="factor"/>
          <c:x val="0.0025"/>
          <c:y val="-0.00375"/>
        </c:manualLayout>
      </c:layout>
      <c:spPr>
        <a:noFill/>
        <a:ln w="3175">
          <a:noFill/>
        </a:ln>
      </c:spPr>
    </c:title>
    <c:plotArea>
      <c:layout>
        <c:manualLayout>
          <c:xMode val="edge"/>
          <c:yMode val="edge"/>
          <c:x val="0.005"/>
          <c:y val="0.1715"/>
          <c:w val="0.97725"/>
          <c:h val="0.947"/>
        </c:manualLayout>
      </c:layout>
      <c:lineChart>
        <c:grouping val="standard"/>
        <c:varyColors val="0"/>
        <c:ser>
          <c:idx val="1"/>
          <c:order val="0"/>
          <c:tx>
            <c:strRef>
              <c:f>'Charts Source Data'!$A$23</c:f>
              <c:strCache>
                <c:ptCount val="1"/>
                <c:pt idx="0">
                  <c:v>Male</c:v>
                </c:pt>
              </c:strCache>
            </c:strRef>
          </c:tx>
          <c:spPr>
            <a:ln w="381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Data'!$B$22:$IS$22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Data'!$B$23:$IS$23</c:f>
              <c:numCache>
                <c:ptCount val="252"/>
                <c:pt idx="0">
                  <c:v>2512</c:v>
                </c:pt>
                <c:pt idx="1">
                  <c:v>2576</c:v>
                </c:pt>
                <c:pt idx="2">
                  <c:v>2613</c:v>
                </c:pt>
                <c:pt idx="3">
                  <c:v>2648</c:v>
                </c:pt>
                <c:pt idx="4">
                  <c:v>2690</c:v>
                </c:pt>
                <c:pt idx="5">
                  <c:v>2790</c:v>
                </c:pt>
                <c:pt idx="6">
                  <c:v>2730</c:v>
                </c:pt>
                <c:pt idx="7">
                  <c:v>2668</c:v>
                </c:pt>
                <c:pt idx="8">
                  <c:v>2444</c:v>
                </c:pt>
                <c:pt idx="9">
                  <c:v>2549</c:v>
                </c:pt>
                <c:pt idx="10">
                  <c:v>2559</c:v>
                </c:pt>
                <c:pt idx="11">
                  <c:v>2615</c:v>
                </c:pt>
                <c:pt idx="12">
                  <c:v>2583</c:v>
                </c:pt>
                <c:pt idx="13">
                  <c:v>2661</c:v>
                </c:pt>
                <c:pt idx="14">
                  <c:v>2711</c:v>
                </c:pt>
                <c:pt idx="15">
                  <c:v>2768</c:v>
                </c:pt>
                <c:pt idx="16">
                  <c:v>2842</c:v>
                </c:pt>
                <c:pt idx="17">
                  <c:v>2830</c:v>
                </c:pt>
                <c:pt idx="18">
                  <c:v>2783</c:v>
                </c:pt>
                <c:pt idx="19">
                  <c:v>2774</c:v>
                </c:pt>
                <c:pt idx="20">
                  <c:v>2593</c:v>
                </c:pt>
                <c:pt idx="21">
                  <c:v>2627</c:v>
                </c:pt>
                <c:pt idx="22">
                  <c:v>2640</c:v>
                </c:pt>
                <c:pt idx="23">
                  <c:v>2634</c:v>
                </c:pt>
                <c:pt idx="24">
                  <c:v>2643</c:v>
                </c:pt>
                <c:pt idx="25">
                  <c:v>2696</c:v>
                </c:pt>
                <c:pt idx="26">
                  <c:v>2693</c:v>
                </c:pt>
                <c:pt idx="27">
                  <c:v>2728</c:v>
                </c:pt>
                <c:pt idx="28">
                  <c:v>2750</c:v>
                </c:pt>
                <c:pt idx="29">
                  <c:v>2776</c:v>
                </c:pt>
                <c:pt idx="30">
                  <c:v>2767</c:v>
                </c:pt>
                <c:pt idx="31">
                  <c:v>2758</c:v>
                </c:pt>
                <c:pt idx="32">
                  <c:v>2580</c:v>
                </c:pt>
                <c:pt idx="33">
                  <c:v>2656</c:v>
                </c:pt>
                <c:pt idx="34">
                  <c:v>2748</c:v>
                </c:pt>
                <c:pt idx="35">
                  <c:v>2798</c:v>
                </c:pt>
                <c:pt idx="36">
                  <c:v>2791</c:v>
                </c:pt>
                <c:pt idx="37">
                  <c:v>2793</c:v>
                </c:pt>
                <c:pt idx="38">
                  <c:v>2848</c:v>
                </c:pt>
                <c:pt idx="39">
                  <c:v>2799</c:v>
                </c:pt>
                <c:pt idx="40">
                  <c:v>2818</c:v>
                </c:pt>
                <c:pt idx="41">
                  <c:v>2745</c:v>
                </c:pt>
                <c:pt idx="42">
                  <c:v>2704</c:v>
                </c:pt>
                <c:pt idx="43">
                  <c:v>2707</c:v>
                </c:pt>
                <c:pt idx="44">
                  <c:v>2557</c:v>
                </c:pt>
                <c:pt idx="45">
                  <c:v>2552</c:v>
                </c:pt>
                <c:pt idx="46">
                  <c:v>2491</c:v>
                </c:pt>
                <c:pt idx="47">
                  <c:v>2459</c:v>
                </c:pt>
                <c:pt idx="48">
                  <c:v>2437</c:v>
                </c:pt>
                <c:pt idx="49">
                  <c:v>2378</c:v>
                </c:pt>
                <c:pt idx="50">
                  <c:v>2424</c:v>
                </c:pt>
                <c:pt idx="51">
                  <c:v>2378</c:v>
                </c:pt>
                <c:pt idx="52">
                  <c:v>2338</c:v>
                </c:pt>
                <c:pt idx="53">
                  <c:v>2385</c:v>
                </c:pt>
                <c:pt idx="54">
                  <c:v>2371</c:v>
                </c:pt>
                <c:pt idx="55">
                  <c:v>2286</c:v>
                </c:pt>
                <c:pt idx="56">
                  <c:v>2044</c:v>
                </c:pt>
                <c:pt idx="57">
                  <c:v>2084</c:v>
                </c:pt>
                <c:pt idx="58">
                  <c:v>2069</c:v>
                </c:pt>
                <c:pt idx="59">
                  <c:v>2059</c:v>
                </c:pt>
                <c:pt idx="60">
                  <c:v>2041</c:v>
                </c:pt>
                <c:pt idx="61">
                  <c:v>2027</c:v>
                </c:pt>
                <c:pt idx="62">
                  <c:v>2009</c:v>
                </c:pt>
                <c:pt idx="63">
                  <c:v>1977</c:v>
                </c:pt>
                <c:pt idx="64">
                  <c:v>1993</c:v>
                </c:pt>
                <c:pt idx="65">
                  <c:v>1975</c:v>
                </c:pt>
                <c:pt idx="66">
                  <c:v>1944</c:v>
                </c:pt>
                <c:pt idx="67">
                  <c:v>1877</c:v>
                </c:pt>
                <c:pt idx="68">
                  <c:v>1755</c:v>
                </c:pt>
                <c:pt idx="69">
                  <c:v>1799</c:v>
                </c:pt>
                <c:pt idx="70">
                  <c:v>1886</c:v>
                </c:pt>
                <c:pt idx="71">
                  <c:v>1915</c:v>
                </c:pt>
                <c:pt idx="72">
                  <c:v>1850</c:v>
                </c:pt>
                <c:pt idx="73">
                  <c:v>1905</c:v>
                </c:pt>
                <c:pt idx="74">
                  <c:v>1940</c:v>
                </c:pt>
                <c:pt idx="75">
                  <c:v>1862</c:v>
                </c:pt>
                <c:pt idx="76">
                  <c:v>1957</c:v>
                </c:pt>
                <c:pt idx="77">
                  <c:v>1928</c:v>
                </c:pt>
                <c:pt idx="78">
                  <c:v>1880</c:v>
                </c:pt>
                <c:pt idx="79">
                  <c:v>1915</c:v>
                </c:pt>
                <c:pt idx="80">
                  <c:v>1766</c:v>
                </c:pt>
                <c:pt idx="81">
                  <c:v>1802</c:v>
                </c:pt>
                <c:pt idx="82">
                  <c:v>1754</c:v>
                </c:pt>
                <c:pt idx="83">
                  <c:v>1689</c:v>
                </c:pt>
                <c:pt idx="84">
                  <c:v>1714</c:v>
                </c:pt>
                <c:pt idx="85">
                  <c:v>1647</c:v>
                </c:pt>
                <c:pt idx="86">
                  <c:v>1625</c:v>
                </c:pt>
                <c:pt idx="87">
                  <c:v>1598</c:v>
                </c:pt>
                <c:pt idx="88">
                  <c:v>1544</c:v>
                </c:pt>
                <c:pt idx="89">
                  <c:v>1502</c:v>
                </c:pt>
                <c:pt idx="90">
                  <c:v>1506</c:v>
                </c:pt>
                <c:pt idx="91">
                  <c:v>1469</c:v>
                </c:pt>
                <c:pt idx="92">
                  <c:v>1291</c:v>
                </c:pt>
                <c:pt idx="93">
                  <c:v>1299</c:v>
                </c:pt>
                <c:pt idx="94">
                  <c:v>1239</c:v>
                </c:pt>
                <c:pt idx="95">
                  <c:v>1225</c:v>
                </c:pt>
                <c:pt idx="96">
                  <c:v>1213</c:v>
                </c:pt>
                <c:pt idx="97">
                  <c:v>1205</c:v>
                </c:pt>
                <c:pt idx="98">
                  <c:v>1177</c:v>
                </c:pt>
                <c:pt idx="99">
                  <c:v>1209</c:v>
                </c:pt>
                <c:pt idx="100">
                  <c:v>1184</c:v>
                </c:pt>
                <c:pt idx="101">
                  <c:v>1186</c:v>
                </c:pt>
                <c:pt idx="102">
                  <c:v>1167</c:v>
                </c:pt>
                <c:pt idx="103">
                  <c:v>1154</c:v>
                </c:pt>
                <c:pt idx="104">
                  <c:v>1091</c:v>
                </c:pt>
                <c:pt idx="105">
                  <c:v>1125</c:v>
                </c:pt>
                <c:pt idx="106">
                  <c:v>1102</c:v>
                </c:pt>
                <c:pt idx="107">
                  <c:v>1104</c:v>
                </c:pt>
                <c:pt idx="108">
                  <c:v>1030</c:v>
                </c:pt>
                <c:pt idx="109">
                  <c:v>1020</c:v>
                </c:pt>
                <c:pt idx="110">
                  <c:v>1047</c:v>
                </c:pt>
                <c:pt idx="111">
                  <c:v>1066</c:v>
                </c:pt>
                <c:pt idx="112">
                  <c:v>1007</c:v>
                </c:pt>
                <c:pt idx="113">
                  <c:v>995</c:v>
                </c:pt>
                <c:pt idx="114">
                  <c:v>989</c:v>
                </c:pt>
                <c:pt idx="115">
                  <c:v>1001</c:v>
                </c:pt>
                <c:pt idx="116">
                  <c:v>922</c:v>
                </c:pt>
                <c:pt idx="117">
                  <c:v>943</c:v>
                </c:pt>
                <c:pt idx="118">
                  <c:v>957</c:v>
                </c:pt>
                <c:pt idx="119">
                  <c:v>964</c:v>
                </c:pt>
                <c:pt idx="120">
                  <c:v>953</c:v>
                </c:pt>
                <c:pt idx="121">
                  <c:v>942</c:v>
                </c:pt>
                <c:pt idx="122">
                  <c:v>954</c:v>
                </c:pt>
                <c:pt idx="123">
                  <c:v>964</c:v>
                </c:pt>
                <c:pt idx="124">
                  <c:v>937</c:v>
                </c:pt>
                <c:pt idx="125">
                  <c:v>943</c:v>
                </c:pt>
                <c:pt idx="126">
                  <c:v>963</c:v>
                </c:pt>
                <c:pt idx="127">
                  <c:v>950</c:v>
                </c:pt>
                <c:pt idx="128">
                  <c:v>886</c:v>
                </c:pt>
                <c:pt idx="129">
                  <c:v>881</c:v>
                </c:pt>
                <c:pt idx="130">
                  <c:v>841</c:v>
                </c:pt>
                <c:pt idx="131">
                  <c:v>856</c:v>
                </c:pt>
                <c:pt idx="132">
                  <c:v>875</c:v>
                </c:pt>
                <c:pt idx="133">
                  <c:v>843</c:v>
                </c:pt>
                <c:pt idx="134">
                  <c:v>867</c:v>
                </c:pt>
                <c:pt idx="135">
                  <c:v>838</c:v>
                </c:pt>
                <c:pt idx="136">
                  <c:v>853</c:v>
                </c:pt>
                <c:pt idx="137">
                  <c:v>850</c:v>
                </c:pt>
                <c:pt idx="138">
                  <c:v>845</c:v>
                </c:pt>
                <c:pt idx="139">
                  <c:v>830</c:v>
                </c:pt>
                <c:pt idx="140">
                  <c:v>806</c:v>
                </c:pt>
                <c:pt idx="141">
                  <c:v>839</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22045185"/>
        <c:axId val="64188938"/>
      </c:lineChart>
      <c:catAx>
        <c:axId val="2204518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88938"/>
        <c:crosses val="autoZero"/>
        <c:auto val="1"/>
        <c:lblOffset val="100"/>
        <c:noMultiLvlLbl val="0"/>
      </c:catAx>
      <c:valAx>
        <c:axId val="6418893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451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9. Under 18 Secure Population by Gender, Females, 
</a:t>
            </a:r>
            <a:r>
              <a:rPr lang="en-US" cap="none" sz="1400" b="1" i="0" u="none" baseline="0">
                <a:solidFill>
                  <a:srgbClr val="000000"/>
                </a:solidFill>
                <a:latin typeface="Arial"/>
                <a:ea typeface="Arial"/>
                <a:cs typeface="Arial"/>
              </a:rPr>
              <a:t>2005/06 - 2016/17*</a:t>
            </a:r>
          </a:p>
        </c:rich>
      </c:tx>
      <c:layout>
        <c:manualLayout>
          <c:xMode val="factor"/>
          <c:yMode val="factor"/>
          <c:x val="0.0145"/>
          <c:y val="-0.01525"/>
        </c:manualLayout>
      </c:layout>
      <c:spPr>
        <a:noFill/>
        <a:ln w="3175">
          <a:noFill/>
        </a:ln>
      </c:spPr>
    </c:title>
    <c:plotArea>
      <c:layout>
        <c:manualLayout>
          <c:xMode val="edge"/>
          <c:yMode val="edge"/>
          <c:x val="0.01"/>
          <c:y val="0.162"/>
          <c:w val="0.97125"/>
          <c:h val="0.942"/>
        </c:manualLayout>
      </c:layout>
      <c:lineChart>
        <c:grouping val="standard"/>
        <c:varyColors val="0"/>
        <c:ser>
          <c:idx val="0"/>
          <c:order val="0"/>
          <c:tx>
            <c:strRef>
              <c:f>'Charts Source Data'!$A$24</c:f>
              <c:strCache>
                <c:ptCount val="1"/>
                <c:pt idx="0">
                  <c:v>Female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1000" b="0" i="0" u="none" baseline="0">
                      <a:solidFill>
                        <a:srgbClr val="CC99FF"/>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Data'!$B$22:$IS$22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Data'!$B$24:$IS$24</c:f>
              <c:numCache>
                <c:ptCount val="252"/>
                <c:pt idx="0">
                  <c:v>181</c:v>
                </c:pt>
                <c:pt idx="1">
                  <c:v>192</c:v>
                </c:pt>
                <c:pt idx="2">
                  <c:v>214</c:v>
                </c:pt>
                <c:pt idx="3">
                  <c:v>244</c:v>
                </c:pt>
                <c:pt idx="4">
                  <c:v>240</c:v>
                </c:pt>
                <c:pt idx="5">
                  <c:v>241</c:v>
                </c:pt>
                <c:pt idx="6">
                  <c:v>232</c:v>
                </c:pt>
                <c:pt idx="7">
                  <c:v>225</c:v>
                </c:pt>
                <c:pt idx="8">
                  <c:v>200</c:v>
                </c:pt>
                <c:pt idx="9">
                  <c:v>212</c:v>
                </c:pt>
                <c:pt idx="10">
                  <c:v>204</c:v>
                </c:pt>
                <c:pt idx="11">
                  <c:v>200</c:v>
                </c:pt>
                <c:pt idx="12">
                  <c:v>202</c:v>
                </c:pt>
                <c:pt idx="13">
                  <c:v>207</c:v>
                </c:pt>
                <c:pt idx="14">
                  <c:v>211</c:v>
                </c:pt>
                <c:pt idx="15">
                  <c:v>195</c:v>
                </c:pt>
                <c:pt idx="16">
                  <c:v>225</c:v>
                </c:pt>
                <c:pt idx="17">
                  <c:v>222</c:v>
                </c:pt>
                <c:pt idx="18">
                  <c:v>216</c:v>
                </c:pt>
                <c:pt idx="19">
                  <c:v>226</c:v>
                </c:pt>
                <c:pt idx="20">
                  <c:v>203</c:v>
                </c:pt>
                <c:pt idx="21">
                  <c:v>205</c:v>
                </c:pt>
                <c:pt idx="22">
                  <c:v>211</c:v>
                </c:pt>
                <c:pt idx="23">
                  <c:v>205</c:v>
                </c:pt>
                <c:pt idx="24">
                  <c:v>197</c:v>
                </c:pt>
                <c:pt idx="25">
                  <c:v>202</c:v>
                </c:pt>
                <c:pt idx="26">
                  <c:v>216</c:v>
                </c:pt>
                <c:pt idx="27">
                  <c:v>236</c:v>
                </c:pt>
                <c:pt idx="28">
                  <c:v>241</c:v>
                </c:pt>
                <c:pt idx="29">
                  <c:v>234</c:v>
                </c:pt>
                <c:pt idx="30">
                  <c:v>232</c:v>
                </c:pt>
                <c:pt idx="31">
                  <c:v>222</c:v>
                </c:pt>
                <c:pt idx="32">
                  <c:v>215</c:v>
                </c:pt>
                <c:pt idx="33">
                  <c:v>190</c:v>
                </c:pt>
                <c:pt idx="34">
                  <c:v>205</c:v>
                </c:pt>
                <c:pt idx="35">
                  <c:v>206</c:v>
                </c:pt>
                <c:pt idx="36">
                  <c:v>221</c:v>
                </c:pt>
                <c:pt idx="37">
                  <c:v>213</c:v>
                </c:pt>
                <c:pt idx="38">
                  <c:v>224</c:v>
                </c:pt>
                <c:pt idx="39">
                  <c:v>207</c:v>
                </c:pt>
                <c:pt idx="40">
                  <c:v>201</c:v>
                </c:pt>
                <c:pt idx="41">
                  <c:v>189</c:v>
                </c:pt>
                <c:pt idx="42">
                  <c:v>201</c:v>
                </c:pt>
                <c:pt idx="43">
                  <c:v>198</c:v>
                </c:pt>
                <c:pt idx="44">
                  <c:v>158</c:v>
                </c:pt>
                <c:pt idx="45">
                  <c:v>174</c:v>
                </c:pt>
                <c:pt idx="46">
                  <c:v>157</c:v>
                </c:pt>
                <c:pt idx="47">
                  <c:v>166</c:v>
                </c:pt>
                <c:pt idx="48">
                  <c:v>158</c:v>
                </c:pt>
                <c:pt idx="49">
                  <c:v>163</c:v>
                </c:pt>
                <c:pt idx="50">
                  <c:v>172</c:v>
                </c:pt>
                <c:pt idx="51">
                  <c:v>168</c:v>
                </c:pt>
                <c:pt idx="52">
                  <c:v>166</c:v>
                </c:pt>
                <c:pt idx="53">
                  <c:v>151</c:v>
                </c:pt>
                <c:pt idx="54">
                  <c:v>157</c:v>
                </c:pt>
                <c:pt idx="55">
                  <c:v>146</c:v>
                </c:pt>
                <c:pt idx="56">
                  <c:v>134</c:v>
                </c:pt>
                <c:pt idx="57">
                  <c:v>112</c:v>
                </c:pt>
                <c:pt idx="58">
                  <c:v>118</c:v>
                </c:pt>
                <c:pt idx="59">
                  <c:v>121</c:v>
                </c:pt>
                <c:pt idx="60">
                  <c:v>108</c:v>
                </c:pt>
                <c:pt idx="61">
                  <c:v>109</c:v>
                </c:pt>
                <c:pt idx="62">
                  <c:v>104</c:v>
                </c:pt>
                <c:pt idx="63">
                  <c:v>106</c:v>
                </c:pt>
                <c:pt idx="64">
                  <c:v>106</c:v>
                </c:pt>
                <c:pt idx="65">
                  <c:v>111</c:v>
                </c:pt>
                <c:pt idx="66">
                  <c:v>102</c:v>
                </c:pt>
                <c:pt idx="67">
                  <c:v>109</c:v>
                </c:pt>
                <c:pt idx="68">
                  <c:v>107</c:v>
                </c:pt>
                <c:pt idx="69">
                  <c:v>93</c:v>
                </c:pt>
                <c:pt idx="70">
                  <c:v>110</c:v>
                </c:pt>
                <c:pt idx="71">
                  <c:v>112</c:v>
                </c:pt>
                <c:pt idx="72">
                  <c:v>105</c:v>
                </c:pt>
                <c:pt idx="73">
                  <c:v>109</c:v>
                </c:pt>
                <c:pt idx="74">
                  <c:v>101</c:v>
                </c:pt>
                <c:pt idx="75">
                  <c:v>97</c:v>
                </c:pt>
                <c:pt idx="76">
                  <c:v>109</c:v>
                </c:pt>
                <c:pt idx="77">
                  <c:v>116</c:v>
                </c:pt>
                <c:pt idx="78">
                  <c:v>111</c:v>
                </c:pt>
                <c:pt idx="79">
                  <c:v>107</c:v>
                </c:pt>
                <c:pt idx="80">
                  <c:v>105</c:v>
                </c:pt>
                <c:pt idx="81">
                  <c:v>117</c:v>
                </c:pt>
                <c:pt idx="82">
                  <c:v>119</c:v>
                </c:pt>
                <c:pt idx="83">
                  <c:v>114</c:v>
                </c:pt>
                <c:pt idx="84">
                  <c:v>115</c:v>
                </c:pt>
                <c:pt idx="85">
                  <c:v>94</c:v>
                </c:pt>
                <c:pt idx="86">
                  <c:v>82</c:v>
                </c:pt>
                <c:pt idx="87">
                  <c:v>80</c:v>
                </c:pt>
                <c:pt idx="88">
                  <c:v>78</c:v>
                </c:pt>
                <c:pt idx="89">
                  <c:v>76</c:v>
                </c:pt>
                <c:pt idx="90">
                  <c:v>69</c:v>
                </c:pt>
                <c:pt idx="91">
                  <c:v>60</c:v>
                </c:pt>
                <c:pt idx="92">
                  <c:v>58</c:v>
                </c:pt>
                <c:pt idx="93">
                  <c:v>50</c:v>
                </c:pt>
                <c:pt idx="94">
                  <c:v>52</c:v>
                </c:pt>
                <c:pt idx="95">
                  <c:v>54</c:v>
                </c:pt>
                <c:pt idx="96">
                  <c:v>50</c:v>
                </c:pt>
                <c:pt idx="97">
                  <c:v>49</c:v>
                </c:pt>
                <c:pt idx="98">
                  <c:v>51</c:v>
                </c:pt>
                <c:pt idx="99">
                  <c:v>52</c:v>
                </c:pt>
                <c:pt idx="100">
                  <c:v>48</c:v>
                </c:pt>
                <c:pt idx="101">
                  <c:v>59</c:v>
                </c:pt>
                <c:pt idx="102">
                  <c:v>67</c:v>
                </c:pt>
                <c:pt idx="103">
                  <c:v>63</c:v>
                </c:pt>
                <c:pt idx="104">
                  <c:v>59</c:v>
                </c:pt>
                <c:pt idx="105">
                  <c:v>59</c:v>
                </c:pt>
                <c:pt idx="106">
                  <c:v>62</c:v>
                </c:pt>
                <c:pt idx="107">
                  <c:v>53</c:v>
                </c:pt>
                <c:pt idx="108">
                  <c:v>48</c:v>
                </c:pt>
                <c:pt idx="109">
                  <c:v>49</c:v>
                </c:pt>
                <c:pt idx="110">
                  <c:v>53</c:v>
                </c:pt>
                <c:pt idx="111">
                  <c:v>45</c:v>
                </c:pt>
                <c:pt idx="112">
                  <c:v>44</c:v>
                </c:pt>
                <c:pt idx="113">
                  <c:v>49</c:v>
                </c:pt>
                <c:pt idx="114">
                  <c:v>44</c:v>
                </c:pt>
                <c:pt idx="115">
                  <c:v>39</c:v>
                </c:pt>
                <c:pt idx="116">
                  <c:v>34</c:v>
                </c:pt>
                <c:pt idx="117">
                  <c:v>33</c:v>
                </c:pt>
                <c:pt idx="118">
                  <c:v>31</c:v>
                </c:pt>
                <c:pt idx="119">
                  <c:v>38</c:v>
                </c:pt>
                <c:pt idx="120">
                  <c:v>42</c:v>
                </c:pt>
                <c:pt idx="121">
                  <c:v>42</c:v>
                </c:pt>
                <c:pt idx="122">
                  <c:v>38</c:v>
                </c:pt>
                <c:pt idx="123">
                  <c:v>37</c:v>
                </c:pt>
                <c:pt idx="124">
                  <c:v>32</c:v>
                </c:pt>
                <c:pt idx="125">
                  <c:v>32</c:v>
                </c:pt>
                <c:pt idx="126">
                  <c:v>32</c:v>
                </c:pt>
                <c:pt idx="127">
                  <c:v>37</c:v>
                </c:pt>
                <c:pt idx="128">
                  <c:v>41</c:v>
                </c:pt>
                <c:pt idx="129">
                  <c:v>40</c:v>
                </c:pt>
                <c:pt idx="130">
                  <c:v>36</c:v>
                </c:pt>
                <c:pt idx="131">
                  <c:v>25</c:v>
                </c:pt>
                <c:pt idx="132">
                  <c:v>31</c:v>
                </c:pt>
                <c:pt idx="133">
                  <c:v>27</c:v>
                </c:pt>
                <c:pt idx="134">
                  <c:v>23</c:v>
                </c:pt>
                <c:pt idx="135">
                  <c:v>23</c:v>
                </c:pt>
                <c:pt idx="136">
                  <c:v>28</c:v>
                </c:pt>
                <c:pt idx="137">
                  <c:v>27</c:v>
                </c:pt>
                <c:pt idx="138">
                  <c:v>30</c:v>
                </c:pt>
                <c:pt idx="139">
                  <c:v>25</c:v>
                </c:pt>
                <c:pt idx="140">
                  <c:v>23</c:v>
                </c:pt>
                <c:pt idx="141">
                  <c:v>23</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40829531"/>
        <c:axId val="31921460"/>
      </c:lineChart>
      <c:catAx>
        <c:axId val="4082953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921460"/>
        <c:crosses val="autoZero"/>
        <c:auto val="1"/>
        <c:lblOffset val="100"/>
        <c:noMultiLvlLbl val="0"/>
      </c:catAx>
      <c:valAx>
        <c:axId val="3192146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082953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10. Secure Population by Age, 15 - 17 years, 
2005/06 - 2016/17*</a:t>
            </a:r>
          </a:p>
        </c:rich>
      </c:tx>
      <c:layout>
        <c:manualLayout>
          <c:xMode val="factor"/>
          <c:yMode val="factor"/>
          <c:x val="0.0275"/>
          <c:y val="-0.02175"/>
        </c:manualLayout>
      </c:layout>
      <c:spPr>
        <a:noFill/>
        <a:ln w="3175">
          <a:noFill/>
        </a:ln>
      </c:spPr>
    </c:title>
    <c:plotArea>
      <c:layout>
        <c:manualLayout>
          <c:xMode val="edge"/>
          <c:yMode val="edge"/>
          <c:x val="0.016"/>
          <c:y val="0.166"/>
          <c:w val="0.97725"/>
          <c:h val="0.90725"/>
        </c:manualLayout>
      </c:layout>
      <c:lineChart>
        <c:grouping val="standard"/>
        <c:varyColors val="0"/>
        <c:ser>
          <c:idx val="0"/>
          <c:order val="0"/>
          <c:tx>
            <c:strRef>
              <c:f>'Charts Source Data'!$A$29</c:f>
              <c:strCache>
                <c:ptCount val="1"/>
                <c:pt idx="0">
                  <c:v>15 - 17</c:v>
                </c:pt>
              </c:strCache>
            </c:strRef>
          </c:tx>
          <c:spPr>
            <a:ln w="381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1150" b="0" i="0" u="none" baseline="0">
                      <a:solidFill>
                        <a:srgbClr val="660066"/>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Data'!$B$27:$IS$27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Data'!$B$29:$IS$29</c:f>
              <c:numCache>
                <c:ptCount val="252"/>
                <c:pt idx="0">
                  <c:v>2505</c:v>
                </c:pt>
                <c:pt idx="1">
                  <c:v>2571</c:v>
                </c:pt>
                <c:pt idx="2">
                  <c:v>2623</c:v>
                </c:pt>
                <c:pt idx="3">
                  <c:v>2656</c:v>
                </c:pt>
                <c:pt idx="4">
                  <c:v>2699</c:v>
                </c:pt>
                <c:pt idx="5">
                  <c:v>2800</c:v>
                </c:pt>
                <c:pt idx="6">
                  <c:v>2733</c:v>
                </c:pt>
                <c:pt idx="7">
                  <c:v>2690</c:v>
                </c:pt>
                <c:pt idx="8">
                  <c:v>2469</c:v>
                </c:pt>
                <c:pt idx="9">
                  <c:v>2553</c:v>
                </c:pt>
                <c:pt idx="10">
                  <c:v>2567</c:v>
                </c:pt>
                <c:pt idx="11">
                  <c:v>2616</c:v>
                </c:pt>
                <c:pt idx="12">
                  <c:v>2582</c:v>
                </c:pt>
                <c:pt idx="13">
                  <c:v>2657</c:v>
                </c:pt>
                <c:pt idx="14">
                  <c:v>2713</c:v>
                </c:pt>
                <c:pt idx="15">
                  <c:v>2763</c:v>
                </c:pt>
                <c:pt idx="16">
                  <c:v>2847</c:v>
                </c:pt>
                <c:pt idx="17">
                  <c:v>2835</c:v>
                </c:pt>
                <c:pt idx="18">
                  <c:v>2805</c:v>
                </c:pt>
                <c:pt idx="19">
                  <c:v>2804</c:v>
                </c:pt>
                <c:pt idx="20">
                  <c:v>2621</c:v>
                </c:pt>
                <c:pt idx="21">
                  <c:v>2636</c:v>
                </c:pt>
                <c:pt idx="22">
                  <c:v>2679</c:v>
                </c:pt>
                <c:pt idx="23">
                  <c:v>2677</c:v>
                </c:pt>
                <c:pt idx="24">
                  <c:v>2651</c:v>
                </c:pt>
                <c:pt idx="25">
                  <c:v>2696</c:v>
                </c:pt>
                <c:pt idx="26">
                  <c:v>2715</c:v>
                </c:pt>
                <c:pt idx="27">
                  <c:v>2764</c:v>
                </c:pt>
                <c:pt idx="28">
                  <c:v>2806</c:v>
                </c:pt>
                <c:pt idx="29">
                  <c:v>2818</c:v>
                </c:pt>
                <c:pt idx="30">
                  <c:v>2816</c:v>
                </c:pt>
                <c:pt idx="31">
                  <c:v>2781</c:v>
                </c:pt>
                <c:pt idx="32">
                  <c:v>2618</c:v>
                </c:pt>
                <c:pt idx="33">
                  <c:v>2662</c:v>
                </c:pt>
                <c:pt idx="34">
                  <c:v>2766</c:v>
                </c:pt>
                <c:pt idx="35">
                  <c:v>2813</c:v>
                </c:pt>
                <c:pt idx="36">
                  <c:v>2811</c:v>
                </c:pt>
                <c:pt idx="37">
                  <c:v>2823</c:v>
                </c:pt>
                <c:pt idx="38">
                  <c:v>2885</c:v>
                </c:pt>
                <c:pt idx="39">
                  <c:v>2831</c:v>
                </c:pt>
                <c:pt idx="40">
                  <c:v>2848</c:v>
                </c:pt>
                <c:pt idx="41">
                  <c:v>2778</c:v>
                </c:pt>
                <c:pt idx="42">
                  <c:v>2732</c:v>
                </c:pt>
                <c:pt idx="43">
                  <c:v>2735</c:v>
                </c:pt>
                <c:pt idx="44">
                  <c:v>2572</c:v>
                </c:pt>
                <c:pt idx="45">
                  <c:v>2570</c:v>
                </c:pt>
                <c:pt idx="46">
                  <c:v>2501</c:v>
                </c:pt>
                <c:pt idx="47">
                  <c:v>2455</c:v>
                </c:pt>
                <c:pt idx="48">
                  <c:v>2427</c:v>
                </c:pt>
                <c:pt idx="49">
                  <c:v>2385</c:v>
                </c:pt>
                <c:pt idx="50">
                  <c:v>2443</c:v>
                </c:pt>
                <c:pt idx="51">
                  <c:v>2392</c:v>
                </c:pt>
                <c:pt idx="52">
                  <c:v>2373</c:v>
                </c:pt>
                <c:pt idx="53">
                  <c:v>2399</c:v>
                </c:pt>
                <c:pt idx="54">
                  <c:v>2400</c:v>
                </c:pt>
                <c:pt idx="55">
                  <c:v>2298</c:v>
                </c:pt>
                <c:pt idx="56">
                  <c:v>2071</c:v>
                </c:pt>
                <c:pt idx="57">
                  <c:v>2089</c:v>
                </c:pt>
                <c:pt idx="58">
                  <c:v>2079</c:v>
                </c:pt>
                <c:pt idx="59">
                  <c:v>2071</c:v>
                </c:pt>
                <c:pt idx="60">
                  <c:v>2042</c:v>
                </c:pt>
                <c:pt idx="61">
                  <c:v>2024</c:v>
                </c:pt>
                <c:pt idx="62">
                  <c:v>2002</c:v>
                </c:pt>
                <c:pt idx="63">
                  <c:v>1970</c:v>
                </c:pt>
                <c:pt idx="64">
                  <c:v>1992</c:v>
                </c:pt>
                <c:pt idx="65">
                  <c:v>1986</c:v>
                </c:pt>
                <c:pt idx="66">
                  <c:v>1951</c:v>
                </c:pt>
                <c:pt idx="67">
                  <c:v>1897</c:v>
                </c:pt>
                <c:pt idx="68">
                  <c:v>1782</c:v>
                </c:pt>
                <c:pt idx="69">
                  <c:v>1802</c:v>
                </c:pt>
                <c:pt idx="70">
                  <c:v>1911</c:v>
                </c:pt>
                <c:pt idx="71">
                  <c:v>1935</c:v>
                </c:pt>
                <c:pt idx="72">
                  <c:v>1868</c:v>
                </c:pt>
                <c:pt idx="73">
                  <c:v>1917</c:v>
                </c:pt>
                <c:pt idx="74">
                  <c:v>1948</c:v>
                </c:pt>
                <c:pt idx="75">
                  <c:v>1872</c:v>
                </c:pt>
                <c:pt idx="76">
                  <c:v>1975</c:v>
                </c:pt>
                <c:pt idx="77">
                  <c:v>1949</c:v>
                </c:pt>
                <c:pt idx="78">
                  <c:v>1905</c:v>
                </c:pt>
                <c:pt idx="79">
                  <c:v>1935</c:v>
                </c:pt>
                <c:pt idx="80">
                  <c:v>1790</c:v>
                </c:pt>
                <c:pt idx="81">
                  <c:v>1828</c:v>
                </c:pt>
                <c:pt idx="82">
                  <c:v>1787</c:v>
                </c:pt>
                <c:pt idx="83">
                  <c:v>1725</c:v>
                </c:pt>
                <c:pt idx="84">
                  <c:v>1744</c:v>
                </c:pt>
                <c:pt idx="85">
                  <c:v>1664</c:v>
                </c:pt>
                <c:pt idx="86">
                  <c:v>1645</c:v>
                </c:pt>
                <c:pt idx="87">
                  <c:v>1607</c:v>
                </c:pt>
                <c:pt idx="88">
                  <c:v>1558</c:v>
                </c:pt>
                <c:pt idx="89">
                  <c:v>1510</c:v>
                </c:pt>
                <c:pt idx="90">
                  <c:v>1503</c:v>
                </c:pt>
                <c:pt idx="91">
                  <c:v>1463</c:v>
                </c:pt>
                <c:pt idx="92">
                  <c:v>1287</c:v>
                </c:pt>
                <c:pt idx="93">
                  <c:v>1287</c:v>
                </c:pt>
                <c:pt idx="94">
                  <c:v>1237</c:v>
                </c:pt>
                <c:pt idx="95">
                  <c:v>1228</c:v>
                </c:pt>
                <c:pt idx="96">
                  <c:v>1218</c:v>
                </c:pt>
                <c:pt idx="97">
                  <c:v>1206</c:v>
                </c:pt>
                <c:pt idx="98">
                  <c:v>1181</c:v>
                </c:pt>
                <c:pt idx="99">
                  <c:v>1212</c:v>
                </c:pt>
                <c:pt idx="100">
                  <c:v>1189</c:v>
                </c:pt>
                <c:pt idx="101">
                  <c:v>1192</c:v>
                </c:pt>
                <c:pt idx="102">
                  <c:v>1177</c:v>
                </c:pt>
                <c:pt idx="103">
                  <c:v>1166</c:v>
                </c:pt>
                <c:pt idx="104">
                  <c:v>1098</c:v>
                </c:pt>
                <c:pt idx="105">
                  <c:v>1125</c:v>
                </c:pt>
                <c:pt idx="106">
                  <c:v>1110</c:v>
                </c:pt>
                <c:pt idx="107">
                  <c:v>1108</c:v>
                </c:pt>
                <c:pt idx="108">
                  <c:v>1027</c:v>
                </c:pt>
                <c:pt idx="109">
                  <c:v>1018</c:v>
                </c:pt>
                <c:pt idx="110">
                  <c:v>1049</c:v>
                </c:pt>
                <c:pt idx="111">
                  <c:v>1064</c:v>
                </c:pt>
                <c:pt idx="112">
                  <c:v>1014</c:v>
                </c:pt>
                <c:pt idx="113">
                  <c:v>1005</c:v>
                </c:pt>
                <c:pt idx="114">
                  <c:v>989</c:v>
                </c:pt>
                <c:pt idx="115">
                  <c:v>995</c:v>
                </c:pt>
                <c:pt idx="116">
                  <c:v>910</c:v>
                </c:pt>
                <c:pt idx="117">
                  <c:v>931</c:v>
                </c:pt>
                <c:pt idx="118">
                  <c:v>954</c:v>
                </c:pt>
                <c:pt idx="119">
                  <c:v>958</c:v>
                </c:pt>
                <c:pt idx="120">
                  <c:v>949</c:v>
                </c:pt>
                <c:pt idx="121">
                  <c:v>938</c:v>
                </c:pt>
                <c:pt idx="122">
                  <c:v>947</c:v>
                </c:pt>
                <c:pt idx="123">
                  <c:v>960</c:v>
                </c:pt>
                <c:pt idx="124">
                  <c:v>935</c:v>
                </c:pt>
                <c:pt idx="125">
                  <c:v>937</c:v>
                </c:pt>
                <c:pt idx="126">
                  <c:v>951</c:v>
                </c:pt>
                <c:pt idx="127">
                  <c:v>945</c:v>
                </c:pt>
                <c:pt idx="128">
                  <c:v>894</c:v>
                </c:pt>
                <c:pt idx="129">
                  <c:v>890</c:v>
                </c:pt>
                <c:pt idx="130">
                  <c:v>851</c:v>
                </c:pt>
                <c:pt idx="131">
                  <c:v>848</c:v>
                </c:pt>
                <c:pt idx="132">
                  <c:v>868</c:v>
                </c:pt>
                <c:pt idx="133">
                  <c:v>836</c:v>
                </c:pt>
                <c:pt idx="134">
                  <c:v>857</c:v>
                </c:pt>
                <c:pt idx="135">
                  <c:v>823</c:v>
                </c:pt>
                <c:pt idx="136">
                  <c:v>846</c:v>
                </c:pt>
                <c:pt idx="137">
                  <c:v>841</c:v>
                </c:pt>
                <c:pt idx="138">
                  <c:v>836</c:v>
                </c:pt>
                <c:pt idx="139">
                  <c:v>824</c:v>
                </c:pt>
                <c:pt idx="140">
                  <c:v>792</c:v>
                </c:pt>
                <c:pt idx="141">
                  <c:v>822</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18857685"/>
        <c:axId val="35501438"/>
      </c:lineChart>
      <c:catAx>
        <c:axId val="1885768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01438"/>
        <c:crosses val="autoZero"/>
        <c:auto val="1"/>
        <c:lblOffset val="100"/>
        <c:noMultiLvlLbl val="0"/>
      </c:catAx>
      <c:valAx>
        <c:axId val="3550143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88576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7975"/>
          <c:w val="0.9255"/>
          <c:h val="0.748"/>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9105083"/>
        <c:axId val="60619156"/>
      </c:lineChart>
      <c:catAx>
        <c:axId val="2910508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619156"/>
        <c:crosses val="autoZero"/>
        <c:auto val="1"/>
        <c:lblOffset val="100"/>
        <c:tickLblSkip val="1"/>
        <c:noMultiLvlLbl val="0"/>
      </c:catAx>
      <c:valAx>
        <c:axId val="60619156"/>
        <c:scaling>
          <c:orientation val="minMax"/>
          <c:min val="19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105083"/>
        <c:crossesAt val="1"/>
        <c:crossBetween val="between"/>
        <c:dispUnits/>
      </c:valAx>
      <c:spPr>
        <a:solidFill>
          <a:srgbClr val="FFFFFF"/>
        </a:solidFill>
        <a:ln w="12700">
          <a:solidFill>
            <a:srgbClr val="808080"/>
          </a:solidFill>
        </a:ln>
      </c:spPr>
    </c:plotArea>
    <c:legend>
      <c:legendPos val="r"/>
      <c:layout>
        <c:manualLayout>
          <c:xMode val="edge"/>
          <c:yMode val="edge"/>
          <c:x val="0.0175"/>
          <c:y val="0.90125"/>
          <c:w val="0.9715"/>
          <c:h val="0.09875"/>
        </c:manualLayout>
      </c:layout>
      <c:overlay val="0"/>
      <c:spPr>
        <a:noFill/>
        <a:ln w="3175">
          <a:noFill/>
        </a:ln>
      </c:spPr>
      <c:txPr>
        <a:bodyPr vert="horz" rot="0"/>
        <a:lstStyle/>
        <a:p>
          <a:pPr>
            <a:defRPr lang="en-US" cap="none" sz="2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11. Secure Population by Age, 10 - 14 years, 
2005/06 - 2016/17*</a:t>
            </a:r>
          </a:p>
        </c:rich>
      </c:tx>
      <c:layout>
        <c:manualLayout>
          <c:xMode val="factor"/>
          <c:yMode val="factor"/>
          <c:x val="0.056"/>
          <c:y val="-0.01775"/>
        </c:manualLayout>
      </c:layout>
      <c:spPr>
        <a:noFill/>
        <a:ln w="3175">
          <a:noFill/>
        </a:ln>
      </c:spPr>
    </c:title>
    <c:plotArea>
      <c:layout>
        <c:manualLayout>
          <c:xMode val="edge"/>
          <c:yMode val="edge"/>
          <c:x val="0.008"/>
          <c:y val="0.1455"/>
          <c:w val="0.9745"/>
          <c:h val="0.96875"/>
        </c:manualLayout>
      </c:layout>
      <c:lineChart>
        <c:grouping val="standard"/>
        <c:varyColors val="0"/>
        <c:ser>
          <c:idx val="6"/>
          <c:order val="0"/>
          <c:tx>
            <c:strRef>
              <c:f>'Charts Source Data'!$A$28</c:f>
              <c:strCache>
                <c:ptCount val="1"/>
                <c:pt idx="0">
                  <c:v>10 - 14</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Data'!$B$27:$IS$27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pt idx="135">
                  <c:v>Jul-16</c:v>
                </c:pt>
                <c:pt idx="136">
                  <c:v>Aug-16</c:v>
                </c:pt>
                <c:pt idx="137">
                  <c:v>Sep-16</c:v>
                </c:pt>
                <c:pt idx="138">
                  <c:v>Oct-16</c:v>
                </c:pt>
                <c:pt idx="139">
                  <c:v>Nov-16</c:v>
                </c:pt>
                <c:pt idx="140">
                  <c:v>Dec-16</c:v>
                </c:pt>
                <c:pt idx="141">
                  <c:v>Jan-17</c:v>
                </c:pt>
              </c:strCache>
            </c:strRef>
          </c:cat>
          <c:val>
            <c:numRef>
              <c:f>'Charts Source Data'!$B$28:$IS$28</c:f>
              <c:numCache>
                <c:ptCount val="252"/>
                <c:pt idx="0">
                  <c:v>188</c:v>
                </c:pt>
                <c:pt idx="1">
                  <c:v>197</c:v>
                </c:pt>
                <c:pt idx="2">
                  <c:v>204</c:v>
                </c:pt>
                <c:pt idx="3">
                  <c:v>236</c:v>
                </c:pt>
                <c:pt idx="4">
                  <c:v>231</c:v>
                </c:pt>
                <c:pt idx="5">
                  <c:v>231</c:v>
                </c:pt>
                <c:pt idx="6">
                  <c:v>229</c:v>
                </c:pt>
                <c:pt idx="7">
                  <c:v>203</c:v>
                </c:pt>
                <c:pt idx="8">
                  <c:v>175</c:v>
                </c:pt>
                <c:pt idx="9">
                  <c:v>208</c:v>
                </c:pt>
                <c:pt idx="10">
                  <c:v>196</c:v>
                </c:pt>
                <c:pt idx="11">
                  <c:v>199</c:v>
                </c:pt>
                <c:pt idx="12">
                  <c:v>203</c:v>
                </c:pt>
                <c:pt idx="13">
                  <c:v>211</c:v>
                </c:pt>
                <c:pt idx="14">
                  <c:v>209</c:v>
                </c:pt>
                <c:pt idx="15">
                  <c:v>200</c:v>
                </c:pt>
                <c:pt idx="16">
                  <c:v>220</c:v>
                </c:pt>
                <c:pt idx="17">
                  <c:v>217</c:v>
                </c:pt>
                <c:pt idx="18">
                  <c:v>194</c:v>
                </c:pt>
                <c:pt idx="19">
                  <c:v>196</c:v>
                </c:pt>
                <c:pt idx="20">
                  <c:v>175</c:v>
                </c:pt>
                <c:pt idx="21">
                  <c:v>196</c:v>
                </c:pt>
                <c:pt idx="22">
                  <c:v>172</c:v>
                </c:pt>
                <c:pt idx="23">
                  <c:v>162</c:v>
                </c:pt>
                <c:pt idx="24">
                  <c:v>189</c:v>
                </c:pt>
                <c:pt idx="25">
                  <c:v>202</c:v>
                </c:pt>
                <c:pt idx="26">
                  <c:v>194</c:v>
                </c:pt>
                <c:pt idx="27">
                  <c:v>200</c:v>
                </c:pt>
                <c:pt idx="28">
                  <c:v>185</c:v>
                </c:pt>
                <c:pt idx="29">
                  <c:v>192</c:v>
                </c:pt>
                <c:pt idx="30">
                  <c:v>183</c:v>
                </c:pt>
                <c:pt idx="31">
                  <c:v>199</c:v>
                </c:pt>
                <c:pt idx="32">
                  <c:v>177</c:v>
                </c:pt>
                <c:pt idx="33">
                  <c:v>184</c:v>
                </c:pt>
                <c:pt idx="34">
                  <c:v>187</c:v>
                </c:pt>
                <c:pt idx="35">
                  <c:v>191</c:v>
                </c:pt>
                <c:pt idx="36">
                  <c:v>201</c:v>
                </c:pt>
                <c:pt idx="37">
                  <c:v>183</c:v>
                </c:pt>
                <c:pt idx="38">
                  <c:v>187</c:v>
                </c:pt>
                <c:pt idx="39">
                  <c:v>175</c:v>
                </c:pt>
                <c:pt idx="40">
                  <c:v>171</c:v>
                </c:pt>
                <c:pt idx="41">
                  <c:v>156</c:v>
                </c:pt>
                <c:pt idx="42">
                  <c:v>173</c:v>
                </c:pt>
                <c:pt idx="43">
                  <c:v>170</c:v>
                </c:pt>
                <c:pt idx="44">
                  <c:v>143</c:v>
                </c:pt>
                <c:pt idx="45">
                  <c:v>156</c:v>
                </c:pt>
                <c:pt idx="46">
                  <c:v>147</c:v>
                </c:pt>
                <c:pt idx="47">
                  <c:v>170</c:v>
                </c:pt>
                <c:pt idx="48">
                  <c:v>168</c:v>
                </c:pt>
                <c:pt idx="49">
                  <c:v>156</c:v>
                </c:pt>
                <c:pt idx="50">
                  <c:v>153</c:v>
                </c:pt>
                <c:pt idx="51">
                  <c:v>154</c:v>
                </c:pt>
                <c:pt idx="52">
                  <c:v>131</c:v>
                </c:pt>
                <c:pt idx="53">
                  <c:v>137</c:v>
                </c:pt>
                <c:pt idx="54">
                  <c:v>128</c:v>
                </c:pt>
                <c:pt idx="55">
                  <c:v>134</c:v>
                </c:pt>
                <c:pt idx="56">
                  <c:v>107</c:v>
                </c:pt>
                <c:pt idx="57">
                  <c:v>107</c:v>
                </c:pt>
                <c:pt idx="58">
                  <c:v>108</c:v>
                </c:pt>
                <c:pt idx="59">
                  <c:v>109</c:v>
                </c:pt>
                <c:pt idx="60">
                  <c:v>107</c:v>
                </c:pt>
                <c:pt idx="61">
                  <c:v>112</c:v>
                </c:pt>
                <c:pt idx="62">
                  <c:v>111</c:v>
                </c:pt>
                <c:pt idx="63">
                  <c:v>113</c:v>
                </c:pt>
                <c:pt idx="64">
                  <c:v>107</c:v>
                </c:pt>
                <c:pt idx="65">
                  <c:v>100</c:v>
                </c:pt>
                <c:pt idx="66">
                  <c:v>95</c:v>
                </c:pt>
                <c:pt idx="67">
                  <c:v>89</c:v>
                </c:pt>
                <c:pt idx="68">
                  <c:v>80</c:v>
                </c:pt>
                <c:pt idx="69">
                  <c:v>90</c:v>
                </c:pt>
                <c:pt idx="70">
                  <c:v>85</c:v>
                </c:pt>
                <c:pt idx="71">
                  <c:v>92</c:v>
                </c:pt>
                <c:pt idx="72">
                  <c:v>87</c:v>
                </c:pt>
                <c:pt idx="73">
                  <c:v>97</c:v>
                </c:pt>
                <c:pt idx="74">
                  <c:v>93</c:v>
                </c:pt>
                <c:pt idx="75">
                  <c:v>87</c:v>
                </c:pt>
                <c:pt idx="76">
                  <c:v>91</c:v>
                </c:pt>
                <c:pt idx="77">
                  <c:v>95</c:v>
                </c:pt>
                <c:pt idx="78">
                  <c:v>86</c:v>
                </c:pt>
                <c:pt idx="79">
                  <c:v>87</c:v>
                </c:pt>
                <c:pt idx="80">
                  <c:v>81</c:v>
                </c:pt>
                <c:pt idx="81">
                  <c:v>91</c:v>
                </c:pt>
                <c:pt idx="82">
                  <c:v>86</c:v>
                </c:pt>
                <c:pt idx="83">
                  <c:v>78</c:v>
                </c:pt>
                <c:pt idx="84">
                  <c:v>85</c:v>
                </c:pt>
                <c:pt idx="85">
                  <c:v>77</c:v>
                </c:pt>
                <c:pt idx="86">
                  <c:v>62</c:v>
                </c:pt>
                <c:pt idx="87">
                  <c:v>71</c:v>
                </c:pt>
                <c:pt idx="88">
                  <c:v>64</c:v>
                </c:pt>
                <c:pt idx="89">
                  <c:v>68</c:v>
                </c:pt>
                <c:pt idx="90">
                  <c:v>72</c:v>
                </c:pt>
                <c:pt idx="91">
                  <c:v>66</c:v>
                </c:pt>
                <c:pt idx="92">
                  <c:v>62</c:v>
                </c:pt>
                <c:pt idx="93">
                  <c:v>62</c:v>
                </c:pt>
                <c:pt idx="94">
                  <c:v>54</c:v>
                </c:pt>
                <c:pt idx="95">
                  <c:v>51</c:v>
                </c:pt>
                <c:pt idx="96">
                  <c:v>45</c:v>
                </c:pt>
                <c:pt idx="97">
                  <c:v>48</c:v>
                </c:pt>
                <c:pt idx="98">
                  <c:v>47</c:v>
                </c:pt>
                <c:pt idx="99">
                  <c:v>49</c:v>
                </c:pt>
                <c:pt idx="100">
                  <c:v>43</c:v>
                </c:pt>
                <c:pt idx="101">
                  <c:v>53</c:v>
                </c:pt>
                <c:pt idx="102">
                  <c:v>57</c:v>
                </c:pt>
                <c:pt idx="103">
                  <c:v>51</c:v>
                </c:pt>
                <c:pt idx="104">
                  <c:v>52</c:v>
                </c:pt>
                <c:pt idx="105">
                  <c:v>59</c:v>
                </c:pt>
                <c:pt idx="106">
                  <c:v>54</c:v>
                </c:pt>
                <c:pt idx="107">
                  <c:v>49</c:v>
                </c:pt>
                <c:pt idx="108">
                  <c:v>51</c:v>
                </c:pt>
                <c:pt idx="109">
                  <c:v>51</c:v>
                </c:pt>
                <c:pt idx="110">
                  <c:v>51</c:v>
                </c:pt>
                <c:pt idx="111">
                  <c:v>47</c:v>
                </c:pt>
                <c:pt idx="112">
                  <c:v>37</c:v>
                </c:pt>
                <c:pt idx="113">
                  <c:v>39</c:v>
                </c:pt>
                <c:pt idx="114">
                  <c:v>44</c:v>
                </c:pt>
                <c:pt idx="115">
                  <c:v>45</c:v>
                </c:pt>
                <c:pt idx="116">
                  <c:v>46</c:v>
                </c:pt>
                <c:pt idx="117">
                  <c:v>45</c:v>
                </c:pt>
                <c:pt idx="118">
                  <c:v>34</c:v>
                </c:pt>
                <c:pt idx="119">
                  <c:v>44</c:v>
                </c:pt>
                <c:pt idx="120">
                  <c:v>46</c:v>
                </c:pt>
                <c:pt idx="121">
                  <c:v>46</c:v>
                </c:pt>
                <c:pt idx="122">
                  <c:v>45</c:v>
                </c:pt>
                <c:pt idx="123">
                  <c:v>41</c:v>
                </c:pt>
                <c:pt idx="124">
                  <c:v>34</c:v>
                </c:pt>
                <c:pt idx="125">
                  <c:v>38</c:v>
                </c:pt>
                <c:pt idx="126">
                  <c:v>44</c:v>
                </c:pt>
                <c:pt idx="127">
                  <c:v>42</c:v>
                </c:pt>
                <c:pt idx="128">
                  <c:v>33</c:v>
                </c:pt>
                <c:pt idx="129">
                  <c:v>31</c:v>
                </c:pt>
                <c:pt idx="130">
                  <c:v>26</c:v>
                </c:pt>
                <c:pt idx="131">
                  <c:v>33</c:v>
                </c:pt>
                <c:pt idx="132">
                  <c:v>38</c:v>
                </c:pt>
                <c:pt idx="133">
                  <c:v>34</c:v>
                </c:pt>
                <c:pt idx="134">
                  <c:v>33</c:v>
                </c:pt>
                <c:pt idx="135">
                  <c:v>38</c:v>
                </c:pt>
                <c:pt idx="136">
                  <c:v>35</c:v>
                </c:pt>
                <c:pt idx="137">
                  <c:v>36</c:v>
                </c:pt>
                <c:pt idx="138">
                  <c:v>39</c:v>
                </c:pt>
                <c:pt idx="139">
                  <c:v>31</c:v>
                </c:pt>
                <c:pt idx="140">
                  <c:v>37</c:v>
                </c:pt>
                <c:pt idx="141">
                  <c:v>40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1077487"/>
        <c:axId val="57044200"/>
      </c:lineChart>
      <c:catAx>
        <c:axId val="5107748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44200"/>
        <c:crosses val="autoZero"/>
        <c:auto val="1"/>
        <c:lblOffset val="100"/>
        <c:noMultiLvlLbl val="0"/>
      </c:catAx>
      <c:valAx>
        <c:axId val="5704420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10774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Accommodation Type</a:t>
            </a:r>
          </a:p>
        </c:rich>
      </c:tx>
      <c:layout>
        <c:manualLayout>
          <c:xMode val="factor"/>
          <c:yMode val="factor"/>
          <c:x val="0.05825"/>
          <c:y val="-0.02075"/>
        </c:manualLayout>
      </c:layout>
      <c:spPr>
        <a:noFill/>
        <a:ln w="3175">
          <a:noFill/>
        </a:ln>
      </c:spPr>
    </c:title>
    <c:plotArea>
      <c:layout>
        <c:manualLayout>
          <c:xMode val="edge"/>
          <c:yMode val="edge"/>
          <c:x val="0.03025"/>
          <c:y val="0.137"/>
          <c:w val="0.866"/>
          <c:h val="0.83225"/>
        </c:manualLayout>
      </c:layout>
      <c:barChart>
        <c:barDir val="col"/>
        <c:grouping val="clustered"/>
        <c:varyColors val="0"/>
        <c:ser>
          <c:idx val="0"/>
          <c:order val="0"/>
          <c:tx>
            <c:strRef>
              <c:f>'Monthly Snapshot Data'!$A$5:$A$7</c:f>
              <c:strCache>
                <c:ptCount val="1"/>
                <c:pt idx="0">
                  <c:v>SCH STC YOI</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80"/>
              </a:solidFill>
              <a:ln w="3175">
                <a:noFill/>
              </a:ln>
            </c:spPr>
          </c:dPt>
          <c:dPt>
            <c:idx val="1"/>
            <c:invertIfNegative val="0"/>
            <c:spPr>
              <a:solidFill>
                <a:srgbClr val="800080"/>
              </a:solidFill>
              <a:ln w="3175">
                <a:noFill/>
              </a:ln>
            </c:spPr>
          </c:dPt>
          <c:dLbls>
            <c:dLbl>
              <c:idx val="0"/>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25" b="1"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3"/>
              <c:pt idx="0">
                <c:v>SCH</c:v>
              </c:pt>
              <c:pt idx="1">
                <c:v>STC</c:v>
              </c:pt>
              <c:pt idx="2">
                <c:v>YOI</c:v>
              </c:pt>
            </c:strLit>
          </c:cat>
          <c:val>
            <c:numRef>
              <c:f>'Monthly Snapshot Data'!$B$5:$B$7</c:f>
              <c:numCache>
                <c:ptCount val="3"/>
                <c:pt idx="0">
                  <c:v>110</c:v>
                </c:pt>
                <c:pt idx="1">
                  <c:v>144</c:v>
                </c:pt>
                <c:pt idx="2">
                  <c:v>608</c:v>
                </c:pt>
              </c:numCache>
            </c:numRef>
          </c:val>
        </c:ser>
        <c:axId val="8701493"/>
        <c:axId val="11204574"/>
      </c:barChart>
      <c:catAx>
        <c:axId val="87014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175" b="0" i="0" u="none" baseline="0">
                <a:solidFill>
                  <a:srgbClr val="000000"/>
                </a:solidFill>
                <a:latin typeface="Arial"/>
                <a:ea typeface="Arial"/>
                <a:cs typeface="Arial"/>
              </a:defRPr>
            </a:pPr>
          </a:p>
        </c:txPr>
        <c:crossAx val="11204574"/>
        <c:crosses val="autoZero"/>
        <c:auto val="1"/>
        <c:lblOffset val="100"/>
        <c:tickLblSkip val="1"/>
        <c:noMultiLvlLbl val="0"/>
      </c:catAx>
      <c:valAx>
        <c:axId val="1120457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crossAx val="87014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Ethnicity</a:t>
            </a:r>
          </a:p>
        </c:rich>
      </c:tx>
      <c:layout>
        <c:manualLayout>
          <c:xMode val="factor"/>
          <c:yMode val="factor"/>
          <c:x val="0.014"/>
          <c:y val="0.009"/>
        </c:manualLayout>
      </c:layout>
      <c:spPr>
        <a:noFill/>
        <a:ln w="3175">
          <a:noFill/>
        </a:ln>
      </c:spPr>
    </c:title>
    <c:plotArea>
      <c:layout>
        <c:manualLayout>
          <c:xMode val="edge"/>
          <c:yMode val="edge"/>
          <c:x val="0.01475"/>
          <c:y val="0.13725"/>
          <c:w val="0.939"/>
          <c:h val="0.817"/>
        </c:manualLayout>
      </c:layout>
      <c:barChart>
        <c:barDir val="col"/>
        <c:grouping val="clustered"/>
        <c:varyColors val="0"/>
        <c:ser>
          <c:idx val="0"/>
          <c:order val="0"/>
          <c:spPr>
            <a:solidFill>
              <a:srgbClr val="FF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FF"/>
              </a:solidFill>
              <a:ln w="3175">
                <a:noFill/>
              </a:ln>
            </c:spPr>
          </c:dPt>
          <c:dPt>
            <c:idx val="1"/>
            <c:invertIfNegative val="0"/>
            <c:spPr>
              <a:solidFill>
                <a:srgbClr val="FFCCFF"/>
              </a:solidFill>
              <a:ln w="3175">
                <a:noFill/>
              </a:ln>
            </c:spPr>
          </c:dPt>
          <c:dPt>
            <c:idx val="2"/>
            <c:invertIfNegative val="0"/>
            <c:spPr>
              <a:solidFill>
                <a:srgbClr val="FFCCFF"/>
              </a:solidFill>
              <a:ln w="3175">
                <a:noFill/>
              </a:ln>
            </c:spPr>
          </c:dPt>
          <c:dPt>
            <c:idx val="3"/>
            <c:invertIfNegative val="0"/>
            <c:spPr>
              <a:solidFill>
                <a:srgbClr val="FFCCFF"/>
              </a:solidFill>
              <a:ln w="3175">
                <a:noFill/>
              </a:ln>
            </c:spPr>
          </c:dPt>
          <c:dLbls>
            <c:dLbl>
              <c:idx val="0"/>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3"/>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4"/>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5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'Monthly Snapshot Data'!$A$34:$A$38</c:f>
              <c:strCache>
                <c:ptCount val="5"/>
                <c:pt idx="0">
                  <c:v>Asian and other</c:v>
                </c:pt>
                <c:pt idx="1">
                  <c:v>Black</c:v>
                </c:pt>
                <c:pt idx="2">
                  <c:v>Mixed</c:v>
                </c:pt>
                <c:pt idx="3">
                  <c:v>Not Known</c:v>
                </c:pt>
                <c:pt idx="4">
                  <c:v>White</c:v>
                </c:pt>
              </c:strCache>
            </c:strRef>
          </c:cat>
          <c:val>
            <c:numRef>
              <c:f>'Monthly Snapshot Data'!$B$34:$B$38</c:f>
              <c:numCache>
                <c:ptCount val="5"/>
                <c:pt idx="0">
                  <c:v>89</c:v>
                </c:pt>
                <c:pt idx="1">
                  <c:v>196</c:v>
                </c:pt>
                <c:pt idx="2">
                  <c:v>96</c:v>
                </c:pt>
                <c:pt idx="3">
                  <c:v>9</c:v>
                </c:pt>
                <c:pt idx="4">
                  <c:v>472</c:v>
                </c:pt>
              </c:numCache>
            </c:numRef>
          </c:val>
        </c:ser>
        <c:gapWidth val="110"/>
        <c:axId val="33732303"/>
        <c:axId val="35155272"/>
      </c:barChart>
      <c:catAx>
        <c:axId val="337323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crossAx val="35155272"/>
        <c:crosses val="autoZero"/>
        <c:auto val="1"/>
        <c:lblOffset val="100"/>
        <c:tickLblSkip val="1"/>
        <c:noMultiLvlLbl val="0"/>
      </c:catAx>
      <c:valAx>
        <c:axId val="35155272"/>
        <c:scaling>
          <c:orientation val="minMax"/>
        </c:scaling>
        <c:axPos val="l"/>
        <c:delete val="0"/>
        <c:numFmt formatCode="#,##0" sourceLinked="0"/>
        <c:majorTickMark val="out"/>
        <c:minorTickMark val="none"/>
        <c:tickLblPos val="nextTo"/>
        <c:spPr>
          <a:ln w="3175">
            <a:solidFill>
              <a:srgbClr val="000000"/>
            </a:solidFill>
          </a:ln>
        </c:spPr>
        <c:crossAx val="3373230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a:t>
            </a:r>
            <a:r>
              <a:rPr lang="en-US" cap="none" sz="2225" b="1" i="0" u="none" baseline="0">
                <a:solidFill>
                  <a:srgbClr val="000000"/>
                </a:solidFill>
                <a:latin typeface="Arial"/>
                <a:ea typeface="Arial"/>
                <a:cs typeface="Arial"/>
              </a:rPr>
              <a:t>Legal Basis for Detention</a:t>
            </a:r>
            <a:r>
              <a:rPr lang="en-US" cap="none" sz="2225" b="1" i="0" u="none" baseline="30000">
                <a:solidFill>
                  <a:srgbClr val="000000"/>
                </a:solidFill>
                <a:latin typeface="Arial"/>
                <a:ea typeface="Arial"/>
                <a:cs typeface="Arial"/>
              </a:rPr>
              <a:t>(1)</a:t>
            </a:r>
          </a:p>
        </c:rich>
      </c:tx>
      <c:layout>
        <c:manualLayout>
          <c:xMode val="factor"/>
          <c:yMode val="factor"/>
          <c:x val="0.02275"/>
          <c:y val="-0.01925"/>
        </c:manualLayout>
      </c:layout>
      <c:spPr>
        <a:noFill/>
        <a:ln w="3175">
          <a:noFill/>
        </a:ln>
      </c:spPr>
    </c:title>
    <c:plotArea>
      <c:layout>
        <c:manualLayout>
          <c:xMode val="edge"/>
          <c:yMode val="edge"/>
          <c:x val="0.044"/>
          <c:y val="0.13225"/>
          <c:w val="0.8815"/>
          <c:h val="0.864"/>
        </c:manualLayout>
      </c:layout>
      <c:barChart>
        <c:barDir val="col"/>
        <c:grouping val="clustered"/>
        <c:varyColors val="0"/>
        <c:ser>
          <c:idx val="0"/>
          <c:order val="0"/>
          <c:spPr>
            <a:solidFill>
              <a:srgbClr val="CC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66FF"/>
              </a:solidFill>
              <a:ln w="3175">
                <a:noFill/>
              </a:ln>
            </c:spPr>
          </c:dPt>
          <c:dPt>
            <c:idx val="2"/>
            <c:invertIfNegative val="0"/>
            <c:spPr>
              <a:solidFill>
                <a:srgbClr val="CC66FF"/>
              </a:solidFill>
              <a:ln w="3175">
                <a:noFill/>
              </a:ln>
            </c:spPr>
          </c:dPt>
          <c:dPt>
            <c:idx val="3"/>
            <c:invertIfNegative val="0"/>
            <c:spPr>
              <a:solidFill>
                <a:srgbClr val="CC66FF"/>
              </a:solidFill>
              <a:ln w="3175">
                <a:noFill/>
              </a:ln>
            </c:spPr>
          </c:dPt>
          <c:dPt>
            <c:idx val="4"/>
            <c:invertIfNegative val="0"/>
            <c:spPr>
              <a:solidFill>
                <a:srgbClr val="CC66FF"/>
              </a:solidFill>
              <a:ln w="3175">
                <a:noFill/>
              </a:ln>
            </c:spPr>
          </c:dPt>
          <c:dPt>
            <c:idx val="5"/>
            <c:invertIfNegative val="0"/>
            <c:spPr>
              <a:solidFill>
                <a:srgbClr val="CC66FF"/>
              </a:solidFill>
              <a:ln w="3175">
                <a:noFill/>
              </a:ln>
            </c:spPr>
          </c:dPt>
          <c:dLbls>
            <c:numFmt formatCode="#,##0" sourceLinked="0"/>
            <c:spPr>
              <a:noFill/>
              <a:ln w="3175">
                <a:noFill/>
              </a:ln>
            </c:spPr>
            <c:txPr>
              <a:bodyPr vert="horz" rot="0" anchor="ctr"/>
              <a:lstStyle/>
              <a:p>
                <a:pPr algn="ctr">
                  <a:defRPr lang="en-US" cap="none" sz="27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4"/>
              <c:pt idx="0">
                <c:v>DTO</c:v>
              </c:pt>
              <c:pt idx="1">
                <c:v>Remand</c:v>
              </c:pt>
              <c:pt idx="2">
                <c:v>Section 91</c:v>
              </c:pt>
              <c:pt idx="3">
                <c:v>Other sentences</c:v>
              </c:pt>
            </c:strLit>
          </c:cat>
          <c:val>
            <c:numRef>
              <c:f>'Monthly Snapshot Data'!$B$21:$B$24</c:f>
              <c:numCache>
                <c:ptCount val="4"/>
                <c:pt idx="0">
                  <c:v>431</c:v>
                </c:pt>
                <c:pt idx="1">
                  <c:v>189</c:v>
                </c:pt>
                <c:pt idx="2">
                  <c:v>195</c:v>
                </c:pt>
                <c:pt idx="3">
                  <c:v>47</c:v>
                </c:pt>
              </c:numCache>
            </c:numRef>
          </c:val>
        </c:ser>
        <c:gapWidth val="110"/>
        <c:axId val="47961993"/>
        <c:axId val="29004754"/>
      </c:barChart>
      <c:catAx>
        <c:axId val="479619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29004754"/>
        <c:crosses val="autoZero"/>
        <c:auto val="1"/>
        <c:lblOffset val="100"/>
        <c:tickLblSkip val="1"/>
        <c:noMultiLvlLbl val="0"/>
      </c:catAx>
      <c:valAx>
        <c:axId val="2900475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150" b="0" i="0" u="none" baseline="0">
                <a:solidFill>
                  <a:srgbClr val="000000"/>
                </a:solidFill>
                <a:latin typeface="Arial"/>
                <a:ea typeface="Arial"/>
                <a:cs typeface="Arial"/>
              </a:defRPr>
            </a:pPr>
          </a:p>
        </c:txPr>
        <c:crossAx val="479619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6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Gender</a:t>
            </a:r>
          </a:p>
        </c:rich>
      </c:tx>
      <c:layout>
        <c:manualLayout>
          <c:xMode val="factor"/>
          <c:yMode val="factor"/>
          <c:x val="-0.0055"/>
          <c:y val="-0.01925"/>
        </c:manualLayout>
      </c:layout>
      <c:spPr>
        <a:noFill/>
        <a:ln w="3175">
          <a:noFill/>
        </a:ln>
      </c:spPr>
    </c:title>
    <c:plotArea>
      <c:layout>
        <c:manualLayout>
          <c:xMode val="edge"/>
          <c:yMode val="edge"/>
          <c:x val="0.03225"/>
          <c:y val="0.1305"/>
          <c:w val="0.913"/>
          <c:h val="0.85"/>
        </c:manualLayout>
      </c:layout>
      <c:barChart>
        <c:barDir val="col"/>
        <c:grouping val="clustered"/>
        <c:varyColors val="0"/>
        <c:ser>
          <c:idx val="0"/>
          <c:order val="0"/>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CCFF"/>
              </a:solidFill>
              <a:ln w="3175">
                <a:noFill/>
              </a:ln>
            </c:spPr>
          </c:dPt>
          <c:dLbls>
            <c:dLbl>
              <c:idx val="0"/>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5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2"/>
              <c:pt idx="0">
                <c:v>Female</c:v>
              </c:pt>
              <c:pt idx="1">
                <c:v>Male</c:v>
              </c:pt>
            </c:strLit>
          </c:cat>
          <c:val>
            <c:numRef>
              <c:f>'Monthly Snapshot Data'!$B$41:$B$42</c:f>
              <c:numCache>
                <c:ptCount val="2"/>
                <c:pt idx="0">
                  <c:v>23</c:v>
                </c:pt>
                <c:pt idx="1">
                  <c:v>839</c:v>
                </c:pt>
              </c:numCache>
            </c:numRef>
          </c:val>
        </c:ser>
        <c:gapWidth val="350"/>
        <c:axId val="59716195"/>
        <c:axId val="574844"/>
      </c:barChart>
      <c:catAx>
        <c:axId val="597161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75" b="0" i="0" u="none" baseline="0">
                <a:solidFill>
                  <a:srgbClr val="000000"/>
                </a:solidFill>
                <a:latin typeface="Arial"/>
                <a:ea typeface="Arial"/>
                <a:cs typeface="Arial"/>
              </a:defRPr>
            </a:pPr>
          </a:p>
        </c:txPr>
        <c:crossAx val="574844"/>
        <c:crosses val="autoZero"/>
        <c:auto val="1"/>
        <c:lblOffset val="100"/>
        <c:tickLblSkip val="1"/>
        <c:noMultiLvlLbl val="0"/>
      </c:catAx>
      <c:valAx>
        <c:axId val="57484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25" b="0" i="0" u="none" baseline="0">
                <a:solidFill>
                  <a:srgbClr val="000000"/>
                </a:solidFill>
                <a:latin typeface="Arial"/>
                <a:ea typeface="Arial"/>
                <a:cs typeface="Arial"/>
              </a:defRPr>
            </a:pPr>
          </a:p>
        </c:txPr>
        <c:crossAx val="597161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Age</a:t>
            </a:r>
          </a:p>
        </c:rich>
      </c:tx>
      <c:layout>
        <c:manualLayout>
          <c:xMode val="factor"/>
          <c:yMode val="factor"/>
          <c:x val="-0.0025"/>
          <c:y val="-0.01925"/>
        </c:manualLayout>
      </c:layout>
      <c:spPr>
        <a:noFill/>
        <a:ln w="3175">
          <a:noFill/>
        </a:ln>
      </c:spPr>
    </c:title>
    <c:plotArea>
      <c:layout>
        <c:manualLayout>
          <c:xMode val="edge"/>
          <c:yMode val="edge"/>
          <c:x val="0.00475"/>
          <c:y val="0.0885"/>
          <c:w val="0.9895"/>
          <c:h val="0.84875"/>
        </c:manualLayout>
      </c:layout>
      <c:barChart>
        <c:barDir val="col"/>
        <c:grouping val="clustered"/>
        <c:varyColors val="0"/>
        <c:ser>
          <c:idx val="0"/>
          <c:order val="0"/>
          <c:tx>
            <c:strRef>
              <c:f>'Monthly Snapshot Data'!$A$14:$A$17</c:f>
              <c:strCache>
                <c:ptCount val="1"/>
                <c:pt idx="0">
                  <c:v>10-14 15 16 17</c:v>
                </c:pt>
              </c:strCache>
            </c:strRef>
          </c:tx>
          <c:spPr>
            <a:solidFill>
              <a:srgbClr val="B17E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17ED8"/>
              </a:solidFill>
              <a:ln w="3175">
                <a:noFill/>
              </a:ln>
            </c:spPr>
          </c:dPt>
          <c:dPt>
            <c:idx val="1"/>
            <c:invertIfNegative val="0"/>
            <c:spPr>
              <a:solidFill>
                <a:srgbClr val="B17ED8"/>
              </a:solidFill>
              <a:ln w="3175">
                <a:noFill/>
              </a:ln>
            </c:spPr>
          </c:dPt>
          <c:dPt>
            <c:idx val="2"/>
            <c:invertIfNegative val="0"/>
            <c:spPr>
              <a:solidFill>
                <a:srgbClr val="B17ED8"/>
              </a:solidFill>
              <a:ln w="3175">
                <a:noFill/>
              </a:ln>
            </c:spPr>
          </c:dPt>
          <c:dPt>
            <c:idx val="3"/>
            <c:invertIfNegative val="0"/>
            <c:spPr>
              <a:solidFill>
                <a:srgbClr val="B17ED8"/>
              </a:solidFill>
              <a:ln w="3175">
                <a:noFill/>
              </a:ln>
            </c:spPr>
          </c:dPt>
          <c:dPt>
            <c:idx val="4"/>
            <c:invertIfNegative val="0"/>
            <c:spPr>
              <a:solidFill>
                <a:srgbClr val="B17ED8"/>
              </a:solidFill>
              <a:ln w="3175">
                <a:noFill/>
              </a:ln>
            </c:spPr>
          </c:dPt>
          <c:dPt>
            <c:idx val="5"/>
            <c:invertIfNegative val="0"/>
            <c:spPr>
              <a:solidFill>
                <a:srgbClr val="B17ED8"/>
              </a:solidFill>
              <a:ln w="3175">
                <a:noFill/>
              </a:ln>
            </c:spPr>
          </c:dPt>
          <c:dLbls>
            <c:dLbl>
              <c:idx val="3"/>
              <c:layout>
                <c:manualLayout>
                  <c:x val="0"/>
                  <c:y val="0"/>
                </c:manualLayout>
              </c:layout>
              <c:txPr>
                <a:bodyPr vert="horz" rot="0" anchor="ctr"/>
                <a:lstStyle/>
                <a:p>
                  <a:pPr algn="ctr">
                    <a:defRPr lang="en-US" cap="none" sz="2675" b="0" i="0" u="none" baseline="0">
                      <a:solidFill>
                        <a:srgbClr val="000000"/>
                      </a:solidFill>
                      <a:latin typeface="Arial"/>
                      <a:ea typeface="Arial"/>
                      <a:cs typeface="Arial"/>
                    </a:defRPr>
                  </a:pPr>
                </a:p>
              </c:txPr>
              <c:numFmt formatCode="_-* #,##0_-;\-* #,##0_-;_-* &quot;-&quot;??_-;_-@_-" sourceLinked="0"/>
              <c:spPr>
                <a:noFill/>
                <a:ln w="3175">
                  <a:noFill/>
                </a:ln>
              </c:spPr>
              <c:showLegendKey val="0"/>
              <c:showVal val="1"/>
              <c:showBubbleSize val="0"/>
              <c:showCatName val="0"/>
              <c:showSerName val="0"/>
              <c:showPercent val="0"/>
            </c:dLbl>
            <c:numFmt formatCode="_-* #,##0_-;\-* #,##0_-;_-* &quot;-&quot;??_-;_-@_-" sourceLinked="0"/>
            <c:spPr>
              <a:noFill/>
              <a:ln w="3175">
                <a:noFill/>
              </a:ln>
            </c:spPr>
            <c:txPr>
              <a:bodyPr vert="horz" rot="0" anchor="ctr"/>
              <a:lstStyle/>
              <a:p>
                <a:pPr algn="ctr">
                  <a:defRPr lang="en-US" cap="none" sz="2675"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4"/>
              <c:pt idx="0">
                <c:v>10-14</c:v>
              </c:pt>
              <c:pt idx="1">
                <c:v>15</c:v>
              </c:pt>
              <c:pt idx="2">
                <c:v>16</c:v>
              </c:pt>
              <c:pt idx="3">
                <c:v>17</c:v>
              </c:pt>
            </c:strLit>
          </c:cat>
          <c:val>
            <c:numRef>
              <c:f>'Monthly Snapshot Data'!$B$14:$B$17</c:f>
              <c:numCache>
                <c:ptCount val="4"/>
                <c:pt idx="0">
                  <c:v>40</c:v>
                </c:pt>
                <c:pt idx="1">
                  <c:v>101</c:v>
                </c:pt>
                <c:pt idx="2">
                  <c:v>297</c:v>
                </c:pt>
                <c:pt idx="3">
                  <c:v>424</c:v>
                </c:pt>
              </c:numCache>
            </c:numRef>
          </c:val>
        </c:ser>
        <c:gapWidth val="110"/>
        <c:axId val="5173597"/>
        <c:axId val="46562374"/>
      </c:barChart>
      <c:catAx>
        <c:axId val="51735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400" b="0" i="0" u="none" baseline="0">
                <a:solidFill>
                  <a:srgbClr val="000000"/>
                </a:solidFill>
                <a:latin typeface="Arial"/>
                <a:ea typeface="Arial"/>
                <a:cs typeface="Arial"/>
              </a:defRPr>
            </a:pPr>
          </a:p>
        </c:txPr>
        <c:crossAx val="46562374"/>
        <c:crosses val="autoZero"/>
        <c:auto val="1"/>
        <c:lblOffset val="100"/>
        <c:tickLblSkip val="1"/>
        <c:noMultiLvlLbl val="0"/>
      </c:catAx>
      <c:valAx>
        <c:axId val="4656237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crossAx val="51735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4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Comparison of Young People in Custody by Region of Origin and Establishment</a:t>
            </a:r>
          </a:p>
        </c:rich>
      </c:tx>
      <c:layout>
        <c:manualLayout>
          <c:xMode val="factor"/>
          <c:yMode val="factor"/>
          <c:x val="-0.0035"/>
          <c:y val="0"/>
        </c:manualLayout>
      </c:layout>
      <c:spPr>
        <a:noFill/>
        <a:ln w="3175">
          <a:noFill/>
        </a:ln>
      </c:spPr>
    </c:title>
    <c:plotArea>
      <c:layout>
        <c:manualLayout>
          <c:xMode val="edge"/>
          <c:yMode val="edge"/>
          <c:x val="0.00075"/>
          <c:y val="0.06425"/>
          <c:w val="0.99875"/>
          <c:h val="0.79625"/>
        </c:manualLayout>
      </c:layout>
      <c:barChart>
        <c:barDir val="col"/>
        <c:grouping val="clustered"/>
        <c:varyColors val="0"/>
        <c:ser>
          <c:idx val="0"/>
          <c:order val="0"/>
          <c:tx>
            <c:strRef>
              <c:f>'Monthly Snapshot Data'!$B$49</c:f>
              <c:strCache>
                <c:ptCount val="1"/>
                <c:pt idx="0">
                  <c:v>Number of Young People in Custody by Region of Origin </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6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'Monthly Snapshot Data'!$A$50:$A$59</c:f>
              <c:strCache>
                <c:ptCount val="10"/>
                <c:pt idx="0">
                  <c:v>East Midlands</c:v>
                </c:pt>
                <c:pt idx="1">
                  <c:v>Eastern</c:v>
                </c:pt>
                <c:pt idx="2">
                  <c:v>London</c:v>
                </c:pt>
                <c:pt idx="3">
                  <c:v>North East</c:v>
                </c:pt>
                <c:pt idx="4">
                  <c:v>North West</c:v>
                </c:pt>
                <c:pt idx="5">
                  <c:v>South East</c:v>
                </c:pt>
                <c:pt idx="6">
                  <c:v>South West</c:v>
                </c:pt>
                <c:pt idx="7">
                  <c:v>Wales</c:v>
                </c:pt>
                <c:pt idx="8">
                  <c:v>West Midlands</c:v>
                </c:pt>
                <c:pt idx="9">
                  <c:v>Yorkshire</c:v>
                </c:pt>
              </c:strCache>
            </c:strRef>
          </c:cat>
          <c:val>
            <c:numRef>
              <c:f>'Monthly Snapshot Data'!$B$50:$B$59</c:f>
              <c:numCache>
                <c:ptCount val="10"/>
                <c:pt idx="0">
                  <c:v>57</c:v>
                </c:pt>
                <c:pt idx="1">
                  <c:v>66</c:v>
                </c:pt>
                <c:pt idx="2">
                  <c:v>250</c:v>
                </c:pt>
                <c:pt idx="3">
                  <c:v>40</c:v>
                </c:pt>
                <c:pt idx="4">
                  <c:v>133</c:v>
                </c:pt>
                <c:pt idx="5">
                  <c:v>65</c:v>
                </c:pt>
                <c:pt idx="6">
                  <c:v>24</c:v>
                </c:pt>
                <c:pt idx="7">
                  <c:v>33</c:v>
                </c:pt>
                <c:pt idx="8">
                  <c:v>114</c:v>
                </c:pt>
                <c:pt idx="9">
                  <c:v>80</c:v>
                </c:pt>
              </c:numCache>
            </c:numRef>
          </c:val>
        </c:ser>
        <c:ser>
          <c:idx val="1"/>
          <c:order val="1"/>
          <c:tx>
            <c:strRef>
              <c:f>'Monthly Snapshot Data'!$C$49</c:f>
              <c:strCache>
                <c:ptCount val="1"/>
                <c:pt idx="0">
                  <c:v>Number of Young People in Custody by Region of Establishment</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6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'Monthly Snapshot Data'!$A$50:$A$59</c:f>
              <c:strCache>
                <c:ptCount val="10"/>
                <c:pt idx="0">
                  <c:v>East Midlands</c:v>
                </c:pt>
                <c:pt idx="1">
                  <c:v>Eastern</c:v>
                </c:pt>
                <c:pt idx="2">
                  <c:v>London</c:v>
                </c:pt>
                <c:pt idx="3">
                  <c:v>North East</c:v>
                </c:pt>
                <c:pt idx="4">
                  <c:v>North West</c:v>
                </c:pt>
                <c:pt idx="5">
                  <c:v>South East</c:v>
                </c:pt>
                <c:pt idx="6">
                  <c:v>South West</c:v>
                </c:pt>
                <c:pt idx="7">
                  <c:v>Wales</c:v>
                </c:pt>
                <c:pt idx="8">
                  <c:v>West Midlands</c:v>
                </c:pt>
                <c:pt idx="9">
                  <c:v>Yorkshire</c:v>
                </c:pt>
              </c:strCache>
            </c:strRef>
          </c:cat>
          <c:val>
            <c:numRef>
              <c:f>'Monthly Snapshot Data'!$C$50:$C$59</c:f>
              <c:numCache>
                <c:ptCount val="10"/>
                <c:pt idx="0">
                  <c:v>67</c:v>
                </c:pt>
                <c:pt idx="1">
                  <c:v>0</c:v>
                </c:pt>
                <c:pt idx="2">
                  <c:v>111</c:v>
                </c:pt>
                <c:pt idx="3">
                  <c:v>12</c:v>
                </c:pt>
                <c:pt idx="4">
                  <c:v>24</c:v>
                </c:pt>
                <c:pt idx="5">
                  <c:v>241</c:v>
                </c:pt>
                <c:pt idx="6">
                  <c:v>22</c:v>
                </c:pt>
                <c:pt idx="7">
                  <c:v>48</c:v>
                </c:pt>
                <c:pt idx="8">
                  <c:v>102</c:v>
                </c:pt>
                <c:pt idx="9">
                  <c:v>235</c:v>
                </c:pt>
              </c:numCache>
            </c:numRef>
          </c:val>
        </c:ser>
        <c:axId val="16408183"/>
        <c:axId val="13455920"/>
      </c:barChart>
      <c:catAx>
        <c:axId val="164081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13455920"/>
        <c:crosses val="autoZero"/>
        <c:auto val="1"/>
        <c:lblOffset val="100"/>
        <c:tickLblSkip val="1"/>
        <c:noMultiLvlLbl val="0"/>
      </c:catAx>
      <c:valAx>
        <c:axId val="134559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16408183"/>
        <c:crossesAt val="1"/>
        <c:crossBetween val="between"/>
        <c:dispUnits/>
      </c:valAx>
      <c:spPr>
        <a:noFill/>
        <a:ln>
          <a:noFill/>
        </a:ln>
      </c:spPr>
    </c:plotArea>
    <c:legend>
      <c:legendPos val="r"/>
      <c:layout>
        <c:manualLayout>
          <c:xMode val="edge"/>
          <c:yMode val="edge"/>
          <c:x val="0.07375"/>
          <c:y val="0.87375"/>
          <c:w val="0.83275"/>
          <c:h val="0.11925"/>
        </c:manualLayout>
      </c:layout>
      <c:overlay val="0"/>
      <c:spPr>
        <a:noFill/>
        <a:ln w="3175">
          <a:noFill/>
        </a:ln>
      </c:spPr>
      <c:txPr>
        <a:bodyPr vert="horz" rot="0"/>
        <a:lstStyle/>
        <a:p>
          <a:pPr>
            <a:defRPr lang="en-US" cap="none" sz="1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Occupancy Rates by Accommodation Type (inc 18 year olds)</a:t>
            </a:r>
          </a:p>
        </c:rich>
      </c:tx>
      <c:layout>
        <c:manualLayout>
          <c:xMode val="factor"/>
          <c:yMode val="factor"/>
          <c:x val="0.0485"/>
          <c:y val="-0.01775"/>
        </c:manualLayout>
      </c:layout>
      <c:spPr>
        <a:noFill/>
        <a:ln w="3175">
          <a:noFill/>
        </a:ln>
      </c:spPr>
    </c:title>
    <c:plotArea>
      <c:layout>
        <c:manualLayout>
          <c:xMode val="edge"/>
          <c:yMode val="edge"/>
          <c:x val="0.02825"/>
          <c:y val="0.16425"/>
          <c:w val="0.87875"/>
          <c:h val="0.80975"/>
        </c:manualLayout>
      </c:layout>
      <c:barChart>
        <c:barDir val="col"/>
        <c:grouping val="clustered"/>
        <c:varyColors val="0"/>
        <c:ser>
          <c:idx val="0"/>
          <c:order val="0"/>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3175">
                <a:noFill/>
              </a:ln>
            </c:spPr>
          </c:dPt>
          <c:dPt>
            <c:idx val="1"/>
            <c:invertIfNegative val="0"/>
            <c:spPr>
              <a:solidFill>
                <a:srgbClr val="7030A0"/>
              </a:solidFill>
              <a:ln w="3175">
                <a:noFill/>
              </a:ln>
            </c:spPr>
          </c:dPt>
          <c:dLbls>
            <c:numFmt formatCode="0.0%" sourceLinked="0"/>
            <c:spPr>
              <a:noFill/>
              <a:ln w="3175">
                <a:noFill/>
              </a:ln>
            </c:spPr>
            <c:txPr>
              <a:bodyPr vert="horz" rot="0" anchor="ctr"/>
              <a:lstStyle/>
              <a:p>
                <a:pPr algn="ctr">
                  <a:defRPr lang="en-US" cap="none" sz="25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'Monthly Snapshot Data'!$A$45:$A$47</c:f>
              <c:strCache>
                <c:ptCount val="3"/>
                <c:pt idx="0">
                  <c:v>SCH</c:v>
                </c:pt>
                <c:pt idx="1">
                  <c:v>STC</c:v>
                </c:pt>
                <c:pt idx="2">
                  <c:v>YOI</c:v>
                </c:pt>
              </c:strCache>
            </c:strRef>
          </c:cat>
          <c:val>
            <c:numRef>
              <c:f>'Monthly Snapshot Data'!$B$45:$B$47</c:f>
              <c:numCache>
                <c:ptCount val="3"/>
                <c:pt idx="0">
                  <c:v>0.9186991869918699</c:v>
                </c:pt>
                <c:pt idx="1">
                  <c:v>0.84</c:v>
                </c:pt>
                <c:pt idx="2">
                  <c:v>0.7878787878787878</c:v>
                </c:pt>
              </c:numCache>
            </c:numRef>
          </c:val>
        </c:ser>
        <c:axId val="53994417"/>
        <c:axId val="16187706"/>
      </c:barChart>
      <c:catAx>
        <c:axId val="53994417"/>
        <c:scaling>
          <c:orientation val="minMax"/>
        </c:scaling>
        <c:axPos val="b"/>
        <c:delete val="0"/>
        <c:numFmt formatCode="General" sourceLinked="1"/>
        <c:majorTickMark val="out"/>
        <c:minorTickMark val="none"/>
        <c:tickLblPos val="nextTo"/>
        <c:spPr>
          <a:ln w="3175">
            <a:solidFill>
              <a:srgbClr val="000000"/>
            </a:solidFill>
          </a:ln>
        </c:spPr>
        <c:crossAx val="16187706"/>
        <c:crosses val="autoZero"/>
        <c:auto val="1"/>
        <c:lblOffset val="100"/>
        <c:tickLblSkip val="1"/>
        <c:noMultiLvlLbl val="0"/>
      </c:catAx>
      <c:valAx>
        <c:axId val="16187706"/>
        <c:scaling>
          <c:orientation val="minMax"/>
          <c:max val="1"/>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crossAx val="5399441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2.xml.rels><?xml version="1.0" encoding="utf-8" standalone="yes"?><Relationships xmlns="http://schemas.openxmlformats.org/package/2006/relationships"><Relationship Id="rId1" Type="http://schemas.openxmlformats.org/officeDocument/2006/relationships/hyperlink" Target="mailto:comms@yjb.gsi.gov.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11</xdr:col>
      <xdr:colOff>0</xdr:colOff>
      <xdr:row>47</xdr:row>
      <xdr:rowOff>9525</xdr:rowOff>
    </xdr:to>
    <xdr:graphicFrame>
      <xdr:nvGraphicFramePr>
        <xdr:cNvPr id="1" name="Chart 2"/>
        <xdr:cNvGraphicFramePr/>
      </xdr:nvGraphicFramePr>
      <xdr:xfrm>
        <a:off x="0" y="7381875"/>
        <a:ext cx="7743825" cy="3124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114300</xdr:rowOff>
    </xdr:from>
    <xdr:to>
      <xdr:col>10</xdr:col>
      <xdr:colOff>619125</xdr:colOff>
      <xdr:row>84</xdr:row>
      <xdr:rowOff>161925</xdr:rowOff>
    </xdr:to>
    <xdr:sp>
      <xdr:nvSpPr>
        <xdr:cNvPr id="2" name="Text Box 4"/>
        <xdr:cNvSpPr txBox="1">
          <a:spLocks noChangeArrowheads="1"/>
        </xdr:cNvSpPr>
      </xdr:nvSpPr>
      <xdr:spPr>
        <a:xfrm>
          <a:off x="0" y="14601825"/>
          <a:ext cx="7677150" cy="2762250"/>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final 2010/11 figures will be finalised in the 2010/11 Youth Justice statistics.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about secure training centres (STCs) and secure children’s homes (SCHs) comes from the YJB's Secure Accommodation Clearing House System (SACHS) database. The under 18 year olds in YOIs is also from SACHS, whereas information about young people aged 18 and held in YOIs is supplied by the Prison Service and private YOIs.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a:t>
          </a:r>
        </a:p>
      </xdr:txBody>
    </xdr:sp>
    <xdr:clientData/>
  </xdr:twoCellAnchor>
  <xdr:twoCellAnchor>
    <xdr:from>
      <xdr:col>0</xdr:col>
      <xdr:colOff>0</xdr:colOff>
      <xdr:row>50</xdr:row>
      <xdr:rowOff>9525</xdr:rowOff>
    </xdr:from>
    <xdr:to>
      <xdr:col>11</xdr:col>
      <xdr:colOff>0</xdr:colOff>
      <xdr:row>67</xdr:row>
      <xdr:rowOff>9525</xdr:rowOff>
    </xdr:to>
    <xdr:graphicFrame>
      <xdr:nvGraphicFramePr>
        <xdr:cNvPr id="3" name="Chart 6"/>
        <xdr:cNvGraphicFramePr/>
      </xdr:nvGraphicFramePr>
      <xdr:xfrm>
        <a:off x="0" y="11058525"/>
        <a:ext cx="7743825" cy="30765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12</xdr:col>
      <xdr:colOff>600075</xdr:colOff>
      <xdr:row>17</xdr:row>
      <xdr:rowOff>66675</xdr:rowOff>
    </xdr:to>
    <xdr:graphicFrame>
      <xdr:nvGraphicFramePr>
        <xdr:cNvPr id="1" name="Chart 2049"/>
        <xdr:cNvGraphicFramePr/>
      </xdr:nvGraphicFramePr>
      <xdr:xfrm>
        <a:off x="0" y="219075"/>
        <a:ext cx="7991475" cy="28765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18</xdr:row>
      <xdr:rowOff>19050</xdr:rowOff>
    </xdr:from>
    <xdr:to>
      <xdr:col>13</xdr:col>
      <xdr:colOff>0</xdr:colOff>
      <xdr:row>34</xdr:row>
      <xdr:rowOff>19050</xdr:rowOff>
    </xdr:to>
    <xdr:graphicFrame>
      <xdr:nvGraphicFramePr>
        <xdr:cNvPr id="2" name="Chart 2050"/>
        <xdr:cNvGraphicFramePr/>
      </xdr:nvGraphicFramePr>
      <xdr:xfrm>
        <a:off x="0" y="3219450"/>
        <a:ext cx="8001000" cy="2876550"/>
      </xdr:xfrm>
      <a:graphic>
        <a:graphicData uri="http://schemas.openxmlformats.org/drawingml/2006/chart">
          <c:chart xmlns:c="http://schemas.openxmlformats.org/drawingml/2006/chart" r:id="rId2"/>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12</xdr:col>
      <xdr:colOff>600075</xdr:colOff>
      <xdr:row>18</xdr:row>
      <xdr:rowOff>28575</xdr:rowOff>
    </xdr:to>
    <xdr:graphicFrame>
      <xdr:nvGraphicFramePr>
        <xdr:cNvPr id="1" name="Chart 4"/>
        <xdr:cNvGraphicFramePr/>
      </xdr:nvGraphicFramePr>
      <xdr:xfrm>
        <a:off x="0" y="238125"/>
        <a:ext cx="8067675" cy="30289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19</xdr:row>
      <xdr:rowOff>19050</xdr:rowOff>
    </xdr:from>
    <xdr:to>
      <xdr:col>12</xdr:col>
      <xdr:colOff>600075</xdr:colOff>
      <xdr:row>36</xdr:row>
      <xdr:rowOff>19050</xdr:rowOff>
    </xdr:to>
    <xdr:graphicFrame>
      <xdr:nvGraphicFramePr>
        <xdr:cNvPr id="2" name="Chart 5"/>
        <xdr:cNvGraphicFramePr/>
      </xdr:nvGraphicFramePr>
      <xdr:xfrm>
        <a:off x="0" y="3419475"/>
        <a:ext cx="8067675" cy="3057525"/>
      </xdr:xfrm>
      <a:graphic>
        <a:graphicData uri="http://schemas.openxmlformats.org/drawingml/2006/chart">
          <c:chart xmlns:c="http://schemas.openxmlformats.org/drawingml/2006/chart" r:id="rId2"/>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38100</xdr:rowOff>
    </xdr:from>
    <xdr:to>
      <xdr:col>15</xdr:col>
      <xdr:colOff>38100</xdr:colOff>
      <xdr:row>106</xdr:row>
      <xdr:rowOff>85725</xdr:rowOff>
    </xdr:to>
    <xdr:sp>
      <xdr:nvSpPr>
        <xdr:cNvPr id="1" name="Text Box 4">
          <a:hlinkClick r:id="rId1"/>
        </xdr:cNvPr>
        <xdr:cNvSpPr txBox="1">
          <a:spLocks noChangeArrowheads="1"/>
        </xdr:cNvSpPr>
      </xdr:nvSpPr>
      <xdr:spPr>
        <a:xfrm>
          <a:off x="47625" y="219075"/>
          <a:ext cx="10277475" cy="19059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100" b="1" i="0" u="none" baseline="0">
              <a:solidFill>
                <a:srgbClr val="000000"/>
              </a:solidFill>
              <a:latin typeface="Calibri"/>
              <a:ea typeface="Calibri"/>
              <a:cs typeface="Calibri"/>
            </a:rPr>
            <a:t>Explanatory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Monthly Youth Custody Report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England and Wales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of data snapshot: 03/02/2017
</a:t>
          </a:r>
          <a:r>
            <a:rPr lang="en-US" cap="none" sz="1100" b="0" i="0" u="none" baseline="0">
              <a:solidFill>
                <a:srgbClr val="000000"/>
              </a:solidFill>
              <a:latin typeface="Calibri"/>
              <a:ea typeface="Calibri"/>
              <a:cs typeface="Calibri"/>
            </a:rPr>
            <a:t>Date of publication: 10/03/2017 
</a:t>
          </a:r>
          <a:r>
            <a:rPr lang="en-US" cap="none" sz="1100" b="0" i="0" u="none" baseline="0">
              <a:solidFill>
                <a:srgbClr val="000000"/>
              </a:solidFill>
              <a:latin typeface="Calibri"/>
              <a:ea typeface="Calibri"/>
              <a:cs typeface="Calibri"/>
            </a:rPr>
            <a:t>Next publication date:</a:t>
          </a:r>
          <a:r>
            <a:rPr lang="en-US" cap="none" sz="1100" b="0" i="0" u="none" baseline="0">
              <a:solidFill>
                <a:srgbClr val="000000"/>
              </a:solidFill>
              <a:latin typeface="Calibri"/>
              <a:ea typeface="Calibri"/>
              <a:cs typeface="Calibri"/>
            </a:rPr>
            <a:t> 14/04/2017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sources and quality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these figures are a monthly snapshot of the custodial population in the secure estate for children and young people, taken on the last Friday of the month or first Friday of the following month, depending on which is nearer to the actual month 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April 2012, the under 18 custody population data comes from the eAsset database. This is the booking system the Youth Justice Board's (YJB) Placements Service uses to place young people into the secure estate.
</a:t>
          </a:r>
          <a:r>
            <a:rPr lang="en-US" cap="none" sz="1100" b="0" i="0" u="none" baseline="0">
              <a:solidFill>
                <a:srgbClr val="000000"/>
              </a:solidFill>
              <a:latin typeface="Calibri"/>
              <a:ea typeface="Calibri"/>
              <a:cs typeface="Calibri"/>
            </a:rPr>
            <a:t>The information prior to April 2012 comes from the YJB's Secure Accommodation Clearing House System (SACHS) database.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Beds available - the number of beds available to place children and young people who are remanded or sentenced to custody within the secure estate. This figure takes into account rooms out of use due to damage/refurbishment for Secure Children's Homes (SCHs), Secure Training Centres (STCs) and YOIs and also any spot purchases for SCHs.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Occupancy rate - this is based on the beds available data. Where occupancy rates were over 100 per cent in earlier years, spot purchases were made in SCHs and extra provisions via contingency places in YOIs were used to accommodate all children and young people within the secure estate.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have been drawn from administrative IT systems, which, as with any large scale recording system, are subject to possible errors with data entry and processing and can be subject to change over time.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Revisions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Previously, information about young people aged 18 and held in Young Offender Institutions (YOIs) was supplied by the Prison Service and private YOIs.  Since the YJB’s withdrawal of female placements in YOIs, data on 18 year old females has been sourced from the YJB’s eAsset rather than the NOMS. This information has been included from July 2014. 
</a:t>
          </a:r>
          <a:r>
            <a:rPr lang="en-US" cap="none" sz="1100" b="0" i="0" u="none" baseline="0">
              <a:solidFill>
                <a:srgbClr val="000000"/>
              </a:solidFill>
              <a:latin typeface="Calibri"/>
              <a:ea typeface="Calibri"/>
              <a:cs typeface="Calibri"/>
            </a:rPr>
            <a:t>From April 2016, data on 18 year old males has been brought in line with the information on young females, to be sourced from the YJB’s eAsset system.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2015/16 figures have been finalised in accordance with the 2015/16 Youth Justice Statistics publication.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These figures are provisional,  the 2016/17 figures will be finalised in the 2016/17 Youth Justice statistics. Earlier years reflect published data where available, however some data may not exactly match the published data due to extraction from the live database being done at different times.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Glossary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Detention and Training Order (DTOs)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Detention and Training Orders (DTOs) may be from four months to two years in length. The order is split between a young person spending the first half of the order in custody and the second half released on licence. Should they offend while on licence, they may be returned to custody.
</a:t>
          </a:r>
          <a:r>
            <a:rPr lang="en-US" cap="none" sz="1100" b="1" i="0" u="none" baseline="0">
              <a:solidFill>
                <a:srgbClr val="000000"/>
              </a:solidFill>
              <a:latin typeface="Calibri"/>
              <a:ea typeface="Calibri"/>
              <a:cs typeface="Calibri"/>
            </a:rPr>
            <a:t>Section 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Children and young people from 10 – 17 years convicted of murder will be given a life sentence under this section under Section 90 of the Powers of Criminal Courts (Sentencing) Act 2000. The court sets a minimum term which must be served in custody, starting at 12 years.
</a:t>
          </a:r>
          <a:r>
            <a:rPr lang="en-US" cap="none" sz="1100" b="1" i="0" u="none" baseline="0">
              <a:solidFill>
                <a:srgbClr val="000000"/>
              </a:solidFill>
              <a:latin typeface="Calibri"/>
              <a:ea typeface="Calibri"/>
              <a:cs typeface="Calibri"/>
            </a:rPr>
            <a:t>Section 91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 young person is convicted of an offence for which an adult could receive at least 14 years in custody, they may be sentenced under Section 91 of the Powers of the Criminal Courts (Sentencing) Act 2000. The length of the sentence can be anywhere up to the adult maximum for the same offence, which for certain offences may be life.
</a:t>
          </a:r>
          <a:r>
            <a:rPr lang="en-US" cap="none" sz="1100" b="1" i="0" u="none" baseline="0">
              <a:solidFill>
                <a:srgbClr val="000000"/>
              </a:solidFill>
              <a:latin typeface="Calibri"/>
              <a:ea typeface="Calibri"/>
              <a:cs typeface="Calibri"/>
            </a:rPr>
            <a:t>Section 226</a:t>
          </a:r>
          <a:r>
            <a:rPr lang="en-US" cap="none" sz="1100" b="0" i="0" u="none" baseline="0">
              <a:solidFill>
                <a:srgbClr val="000000"/>
              </a:solidFill>
              <a:latin typeface="Calibri"/>
              <a:ea typeface="Calibri"/>
              <a:cs typeface="Calibri"/>
            </a:rPr>
            <a:t> (detention for life and detention for public protection)
</a:t>
          </a:r>
          <a:r>
            <a:rPr lang="en-US" cap="none" sz="1100" b="0" i="0" u="none" baseline="0">
              <a:solidFill>
                <a:srgbClr val="000000"/>
              </a:solidFill>
              <a:latin typeface="Calibri"/>
              <a:ea typeface="Calibri"/>
              <a:cs typeface="Calibri"/>
            </a:rPr>
            <a:t>This is a sentence of ‘detention for public protection’ imposed if the court decides that on the basis of the risk presented by the young person an extended sentence would be inadequate to protect the public. This sentence was abolished and replaced by the new extended sentence 226b on 3 December 2012.
</a:t>
          </a:r>
          <a:r>
            <a:rPr lang="en-US" cap="none" sz="1100" b="1" i="1" u="none" baseline="0">
              <a:solidFill>
                <a:srgbClr val="000000"/>
              </a:solidFill>
              <a:latin typeface="Calibri"/>
              <a:ea typeface="Calibri"/>
              <a:cs typeface="Calibri"/>
            </a:rPr>
            <a:t>Section 226B</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Extended sentence for certain violent or sexual offences) (Sections 123-5 LASPOA 2012 (amending sections 226 &amp; 228 Criminal Justice Act 2003) &amp; schedule 20 LASPOA 2012):</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people can be sentenced to an extended custodial sentence if they are convicted of a specified offence as listed in schedule 15 of the Criminal Justice Act 2003 and the court believes that they are dangerous.
</a:t>
          </a:r>
          <a:r>
            <a:rPr lang="en-US" cap="none" sz="1100" b="1" i="0" u="none" baseline="0">
              <a:solidFill>
                <a:srgbClr val="000000"/>
              </a:solidFill>
              <a:latin typeface="Calibri"/>
              <a:ea typeface="Calibri"/>
              <a:cs typeface="Calibri"/>
            </a:rPr>
            <a:t>Section 228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specified offences where the young person is assessed as dangerous the court must impose an extended sentence for public protection. The extension applies to the licence period and does not affect the length of the custodial term. This sentence was abolished and replaced by the new extended sentence 226b on 3 December 2012.
</a:t>
          </a:r>
          <a:r>
            <a:rPr lang="en-US" cap="none" sz="1100" b="1" i="0" u="none" baseline="0">
              <a:solidFill>
                <a:srgbClr val="000000"/>
              </a:solidFill>
              <a:latin typeface="Calibri"/>
              <a:ea typeface="Calibri"/>
              <a:cs typeface="Calibri"/>
            </a:rPr>
            <a:t>Gang Injunction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(Policing and Crime Act 2009 / Crime and Security Act 2010 – Gang Injunctions with civil breach detention orders)
</a:t>
          </a:r>
          <a:r>
            <a:rPr lang="en-US" cap="none" sz="1100" b="0" i="0" u="none" baseline="0">
              <a:solidFill>
                <a:srgbClr val="000000"/>
              </a:solidFill>
              <a:latin typeface="Calibri"/>
              <a:ea typeface="Calibri"/>
              <a:cs typeface="Calibri"/>
            </a:rPr>
            <a:t>An injunction to prevent gang-related violence is a civil tool that allows the police or a local authority to apply to a county court (or the High Court) for an injunction against an individual to prevent gang-related violence. Breach of an injunction of this type is dealt with by a civil contempt of court and is not a criminal offence.
</a:t>
          </a:r>
          <a:r>
            <a:rPr lang="en-US" cap="none" sz="1100" b="0" i="0" u="none" baseline="0">
              <a:solidFill>
                <a:srgbClr val="000000"/>
              </a:solidFill>
              <a:latin typeface="Calibri"/>
              <a:ea typeface="Calibri"/>
              <a:cs typeface="Calibri"/>
            </a:rPr>
            <a:t>The court is given two specific powers in Schedule 5A to the Policing and Crime Act 2009: a Supervision Order and a Detention Order. A detention order may last for not more than three months (beginning on the day when the order is made).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estate for children and young people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There are three strands of the secure estate for children and young people. These are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Children’s Homes (SCH)</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Training Centres (STC)</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Young Offender Institutions (YOI).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Children’s Home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Secure Children’s Homes (SCHs) in England are run by Local Authorities in conjunction with the Department for Education in England. There is one Secure Children’s Home in Wales run by Neath Port Talbot local authority in conjunction with the Welsh Assembly Government in Wales.
</a:t>
          </a:r>
          <a:r>
            <a:rPr lang="en-US" cap="none" sz="1100" b="0" i="0" u="none" baseline="0">
              <a:solidFill>
                <a:srgbClr val="000000"/>
              </a:solidFill>
              <a:latin typeface="Calibri"/>
              <a:ea typeface="Calibri"/>
              <a:cs typeface="Calibri"/>
            </a:rPr>
            <a:t>SCHs are utilised for the placement of the youngest, most ‘at risk’ young people within the estate and those with the more complex / holistic needs.
</a:t>
          </a:r>
          <a:r>
            <a:rPr lang="en-US" cap="none" sz="1100" b="0" i="0" u="none" baseline="0">
              <a:solidFill>
                <a:srgbClr val="000000"/>
              </a:solidFill>
              <a:latin typeface="Calibri"/>
              <a:ea typeface="Calibri"/>
              <a:cs typeface="Calibri"/>
            </a:rPr>
            <a:t>Secure Children’s Homes range from 5 to 36 beds and have high staff to young person ratios allowing focus on the emotional, physical and mental health needs of the young people they accommodate.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Training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three purpose built Secure Training Centres (STCs) in England offering secure provision to sentenced or remanded young people aged 12-17. STCs are available to place those young people who are a little older and perhaps more independent and more motivated to attend school, or have risk factors which would make a placement in a YOI inappropriate.
</a:t>
          </a:r>
          <a:r>
            <a:rPr lang="en-US" cap="none" sz="1100" b="0" i="0" u="none" baseline="0">
              <a:solidFill>
                <a:srgbClr val="000000"/>
              </a:solidFill>
              <a:latin typeface="Calibri"/>
              <a:ea typeface="Calibri"/>
              <a:cs typeface="Calibri"/>
            </a:rPr>
            <a:t>They are run by private operators under contracts which set out detailed operational requirements.
</a:t>
          </a:r>
          <a:r>
            <a:rPr lang="en-US" cap="none" sz="1100" b="0" i="0" u="none" baseline="0">
              <a:solidFill>
                <a:srgbClr val="000000"/>
              </a:solidFill>
              <a:latin typeface="Calibri"/>
              <a:ea typeface="Calibri"/>
              <a:cs typeface="Calibri"/>
            </a:rPr>
            <a:t>Broadly speaking, staffing levels are three members of custody staff to young people living in a group of eight, and two members of custody staff to young people living in a group of six.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Young Offender Institution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Offender Institutions (YOIs) can accommodate young people aged from 15-21. However, the YJB is only responsible for commissioning YOIs which hold young males aged from 15-18.  YOIs tend to be larger than SCHs and STCs with lower ratios of staff to young people. Consequently, Young people who are more resilient and older may be placed in a YOI. Also young people who predominantly externalise their risk may be placed within a YOI.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Contacts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Contacts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Press enquiries should be directed to the Ministry of Justice press office: Tel: 020 3334 3536
</a:t>
          </a:r>
          <a:r>
            <a:rPr lang="en-US" cap="none" sz="1100" b="0" i="0" u="none" baseline="0">
              <a:solidFill>
                <a:srgbClr val="000000"/>
              </a:solidFill>
              <a:latin typeface="Calibri"/>
              <a:ea typeface="Calibri"/>
              <a:cs typeface="Calibri"/>
            </a:rPr>
            <a:t> Email: </a:t>
          </a:r>
          <a:r>
            <a:rPr lang="en-US" cap="none" sz="1100" b="0" i="0" u="sng" baseline="0">
              <a:solidFill>
                <a:srgbClr val="000000"/>
              </a:solidFill>
              <a:latin typeface="Calibri"/>
              <a:ea typeface="Calibri"/>
              <a:cs typeface="Calibri"/>
            </a:rPr>
            <a:t>newsdesk@justice.gsi.gov.uk</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General enquiries about the statistical work of the Ministry of Justice can be e-mailed to: </a:t>
          </a:r>
          <a:r>
            <a:rPr lang="en-US" cap="none" sz="1100" b="0" i="0" u="sng" baseline="0">
              <a:solidFill>
                <a:srgbClr val="000000"/>
              </a:solidFill>
              <a:latin typeface="Calibri"/>
              <a:ea typeface="Calibri"/>
              <a:cs typeface="Calibri"/>
            </a:rPr>
            <a:t>statistics.enquiries@justice.gsi.gov.uk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Enquiries direct to the YJB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Press enquiries please email: </a:t>
          </a:r>
          <a:r>
            <a:rPr lang="en-US" cap="none" sz="1100" b="0" i="0" u="sng" baseline="0">
              <a:solidFill>
                <a:srgbClr val="0066CC"/>
              </a:solidFill>
              <a:latin typeface="Calibri"/>
              <a:ea typeface="Calibri"/>
              <a:cs typeface="Calibri"/>
            </a:rPr>
            <a:t>comms@yjb.gsi.gov.uk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enquiries about the statistical work of the YJB please email: </a:t>
          </a:r>
          <a:r>
            <a:rPr lang="en-US" cap="none" sz="1100" b="0" i="0" u="sng" baseline="0">
              <a:solidFill>
                <a:srgbClr val="000000"/>
              </a:solidFill>
              <a:latin typeface="Calibri"/>
              <a:ea typeface="Calibri"/>
              <a:cs typeface="Calibri"/>
            </a:rPr>
            <a:t>analysis@yjb.gsi.gov.uk</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85725</xdr:rowOff>
    </xdr:from>
    <xdr:to>
      <xdr:col>2</xdr:col>
      <xdr:colOff>19050</xdr:colOff>
      <xdr:row>6</xdr:row>
      <xdr:rowOff>95250</xdr:rowOff>
    </xdr:to>
    <xdr:pic>
      <xdr:nvPicPr>
        <xdr:cNvPr id="1" name="Picture 1" descr="YJB_2617"/>
        <xdr:cNvPicPr preferRelativeResize="1">
          <a:picLocks noChangeAspect="1"/>
        </xdr:cNvPicPr>
      </xdr:nvPicPr>
      <xdr:blipFill>
        <a:blip r:embed="rId1"/>
        <a:stretch>
          <a:fillRect/>
        </a:stretch>
      </xdr:blipFill>
      <xdr:spPr>
        <a:xfrm>
          <a:off x="28575" y="266700"/>
          <a:ext cx="1362075" cy="990600"/>
        </a:xfrm>
        <a:prstGeom prst="rect">
          <a:avLst/>
        </a:prstGeom>
        <a:noFill/>
        <a:ln w="9525" cmpd="sng">
          <a:noFill/>
        </a:ln>
      </xdr:spPr>
    </xdr:pic>
    <xdr:clientData/>
  </xdr:twoCellAnchor>
  <xdr:twoCellAnchor>
    <xdr:from>
      <xdr:col>0</xdr:col>
      <xdr:colOff>0</xdr:colOff>
      <xdr:row>28</xdr:row>
      <xdr:rowOff>0</xdr:rowOff>
    </xdr:from>
    <xdr:to>
      <xdr:col>10</xdr:col>
      <xdr:colOff>0</xdr:colOff>
      <xdr:row>40</xdr:row>
      <xdr:rowOff>161925</xdr:rowOff>
    </xdr:to>
    <xdr:sp>
      <xdr:nvSpPr>
        <xdr:cNvPr id="2" name="Text Box 2"/>
        <xdr:cNvSpPr txBox="1">
          <a:spLocks noChangeArrowheads="1"/>
        </xdr:cNvSpPr>
      </xdr:nvSpPr>
      <xdr:spPr>
        <a:xfrm>
          <a:off x="0" y="5781675"/>
          <a:ext cx="7524750" cy="2333625"/>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50" b="1" i="0" u="none" baseline="0">
              <a:solidFill>
                <a:srgbClr val="000000"/>
              </a:solidFill>
              <a:latin typeface="Arial"/>
              <a:ea typeface="Arial"/>
              <a:cs typeface="Arial"/>
            </a:rPr>
            <a:t>Background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2016/17 figures will be finalised in the 2016/17 Youth Justice Statistics publication. Earlier years reflect published data where available, however some data may not exactly match the published data due to extraction from the live database being done at different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address any questions or feedback to analysis@yjb.gsi.gov.uk</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45</xdr:row>
      <xdr:rowOff>0</xdr:rowOff>
    </xdr:from>
    <xdr:to>
      <xdr:col>28</xdr:col>
      <xdr:colOff>0</xdr:colOff>
      <xdr:row>81</xdr:row>
      <xdr:rowOff>0</xdr:rowOff>
    </xdr:to>
    <xdr:graphicFrame>
      <xdr:nvGraphicFramePr>
        <xdr:cNvPr id="1" name="Chart 1"/>
        <xdr:cNvGraphicFramePr/>
      </xdr:nvGraphicFramePr>
      <xdr:xfrm>
        <a:off x="9420225" y="8429625"/>
        <a:ext cx="8915400" cy="65151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82</xdr:row>
      <xdr:rowOff>28575</xdr:rowOff>
    </xdr:from>
    <xdr:to>
      <xdr:col>14</xdr:col>
      <xdr:colOff>0</xdr:colOff>
      <xdr:row>118</xdr:row>
      <xdr:rowOff>0</xdr:rowOff>
    </xdr:to>
    <xdr:graphicFrame>
      <xdr:nvGraphicFramePr>
        <xdr:cNvPr id="2" name="Chart 2"/>
        <xdr:cNvGraphicFramePr/>
      </xdr:nvGraphicFramePr>
      <xdr:xfrm>
        <a:off x="228600" y="15154275"/>
        <a:ext cx="8886825" cy="6486525"/>
      </xdr:xfrm>
      <a:graphic>
        <a:graphicData uri="http://schemas.openxmlformats.org/drawingml/2006/chart">
          <c:chart xmlns:c="http://schemas.openxmlformats.org/drawingml/2006/chart" r:id="rId2"/>
        </a:graphicData>
      </a:graphic>
    </xdr:graphicFrame>
    <xdr:clientData/>
  </xdr:twoCellAnchor>
  <xdr:twoCellAnchor>
    <xdr:from>
      <xdr:col>28</xdr:col>
      <xdr:colOff>285750</xdr:colOff>
      <xdr:row>45</xdr:row>
      <xdr:rowOff>28575</xdr:rowOff>
    </xdr:from>
    <xdr:to>
      <xdr:col>44</xdr:col>
      <xdr:colOff>657225</xdr:colOff>
      <xdr:row>81</xdr:row>
      <xdr:rowOff>19050</xdr:rowOff>
    </xdr:to>
    <xdr:graphicFrame>
      <xdr:nvGraphicFramePr>
        <xdr:cNvPr id="3" name="Chart 3"/>
        <xdr:cNvGraphicFramePr/>
      </xdr:nvGraphicFramePr>
      <xdr:xfrm>
        <a:off x="18621375" y="8458200"/>
        <a:ext cx="10963275" cy="65055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45</xdr:row>
      <xdr:rowOff>0</xdr:rowOff>
    </xdr:from>
    <xdr:to>
      <xdr:col>14</xdr:col>
      <xdr:colOff>0</xdr:colOff>
      <xdr:row>81</xdr:row>
      <xdr:rowOff>0</xdr:rowOff>
    </xdr:to>
    <xdr:graphicFrame>
      <xdr:nvGraphicFramePr>
        <xdr:cNvPr id="4" name="Chart 4"/>
        <xdr:cNvGraphicFramePr/>
      </xdr:nvGraphicFramePr>
      <xdr:xfrm>
        <a:off x="200025" y="8429625"/>
        <a:ext cx="8915400" cy="6515100"/>
      </xdr:xfrm>
      <a:graphic>
        <a:graphicData uri="http://schemas.openxmlformats.org/drawingml/2006/chart">
          <c:chart xmlns:c="http://schemas.openxmlformats.org/drawingml/2006/chart" r:id="rId4"/>
        </a:graphicData>
      </a:graphic>
    </xdr:graphicFrame>
    <xdr:clientData/>
  </xdr:twoCellAnchor>
  <xdr:twoCellAnchor>
    <xdr:from>
      <xdr:col>28</xdr:col>
      <xdr:colOff>238125</xdr:colOff>
      <xdr:row>82</xdr:row>
      <xdr:rowOff>76200</xdr:rowOff>
    </xdr:from>
    <xdr:to>
      <xdr:col>44</xdr:col>
      <xdr:colOff>619125</xdr:colOff>
      <xdr:row>118</xdr:row>
      <xdr:rowOff>47625</xdr:rowOff>
    </xdr:to>
    <xdr:graphicFrame>
      <xdr:nvGraphicFramePr>
        <xdr:cNvPr id="5" name="Chart 5"/>
        <xdr:cNvGraphicFramePr/>
      </xdr:nvGraphicFramePr>
      <xdr:xfrm>
        <a:off x="18573750" y="15201900"/>
        <a:ext cx="10972800" cy="64865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6</xdr:row>
      <xdr:rowOff>0</xdr:rowOff>
    </xdr:from>
    <xdr:to>
      <xdr:col>45</xdr:col>
      <xdr:colOff>0</xdr:colOff>
      <xdr:row>44</xdr:row>
      <xdr:rowOff>0</xdr:rowOff>
    </xdr:to>
    <xdr:graphicFrame>
      <xdr:nvGraphicFramePr>
        <xdr:cNvPr id="6" name="Chart 6"/>
        <xdr:cNvGraphicFramePr/>
      </xdr:nvGraphicFramePr>
      <xdr:xfrm>
        <a:off x="200025" y="1371600"/>
        <a:ext cx="29413200" cy="6877050"/>
      </xdr:xfrm>
      <a:graphic>
        <a:graphicData uri="http://schemas.openxmlformats.org/drawingml/2006/chart">
          <c:chart xmlns:c="http://schemas.openxmlformats.org/drawingml/2006/chart" r:id="rId6"/>
        </a:graphicData>
      </a:graphic>
    </xdr:graphicFrame>
    <xdr:clientData/>
  </xdr:twoCellAnchor>
  <xdr:twoCellAnchor>
    <xdr:from>
      <xdr:col>14</xdr:col>
      <xdr:colOff>285750</xdr:colOff>
      <xdr:row>82</xdr:row>
      <xdr:rowOff>76200</xdr:rowOff>
    </xdr:from>
    <xdr:to>
      <xdr:col>27</xdr:col>
      <xdr:colOff>666750</xdr:colOff>
      <xdr:row>118</xdr:row>
      <xdr:rowOff>76200</xdr:rowOff>
    </xdr:to>
    <xdr:graphicFrame>
      <xdr:nvGraphicFramePr>
        <xdr:cNvPr id="7" name="Chart 8"/>
        <xdr:cNvGraphicFramePr/>
      </xdr:nvGraphicFramePr>
      <xdr:xfrm>
        <a:off x="9401175" y="15201900"/>
        <a:ext cx="8915400" cy="65151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12</xdr:col>
      <xdr:colOff>561975</xdr:colOff>
      <xdr:row>22</xdr:row>
      <xdr:rowOff>161925</xdr:rowOff>
    </xdr:to>
    <xdr:graphicFrame>
      <xdr:nvGraphicFramePr>
        <xdr:cNvPr id="1" name="Chart 3"/>
        <xdr:cNvGraphicFramePr/>
      </xdr:nvGraphicFramePr>
      <xdr:xfrm>
        <a:off x="0" y="228600"/>
        <a:ext cx="9029700" cy="391477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66675</xdr:rowOff>
    </xdr:from>
    <xdr:ext cx="9029700" cy="3790950"/>
    <xdr:graphicFrame>
      <xdr:nvGraphicFramePr>
        <xdr:cNvPr id="1" name="Chart 1"/>
        <xdr:cNvGraphicFramePr/>
      </xdr:nvGraphicFramePr>
      <xdr:xfrm>
        <a:off x="0" y="247650"/>
        <a:ext cx="9029700" cy="3790950"/>
      </xdr:xfrm>
      <a:graphic>
        <a:graphicData uri="http://schemas.openxmlformats.org/drawingml/2006/chart">
          <c:chart xmlns:c="http://schemas.openxmlformats.org/drawingml/2006/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16</xdr:col>
      <xdr:colOff>485775</xdr:colOff>
      <xdr:row>20</xdr:row>
      <xdr:rowOff>133350</xdr:rowOff>
    </xdr:to>
    <xdr:graphicFrame>
      <xdr:nvGraphicFramePr>
        <xdr:cNvPr id="1" name="Chart 5"/>
        <xdr:cNvGraphicFramePr/>
      </xdr:nvGraphicFramePr>
      <xdr:xfrm>
        <a:off x="0" y="257175"/>
        <a:ext cx="9629775" cy="34956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114300</xdr:rowOff>
    </xdr:from>
    <xdr:to>
      <xdr:col>13</xdr:col>
      <xdr:colOff>0</xdr:colOff>
      <xdr:row>19</xdr:row>
      <xdr:rowOff>28575</xdr:rowOff>
    </xdr:to>
    <xdr:graphicFrame>
      <xdr:nvGraphicFramePr>
        <xdr:cNvPr id="1" name="Chart 1028"/>
        <xdr:cNvGraphicFramePr/>
      </xdr:nvGraphicFramePr>
      <xdr:xfrm>
        <a:off x="0" y="285750"/>
        <a:ext cx="9001125" cy="31623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20</xdr:row>
      <xdr:rowOff>28575</xdr:rowOff>
    </xdr:from>
    <xdr:to>
      <xdr:col>13</xdr:col>
      <xdr:colOff>0</xdr:colOff>
      <xdr:row>38</xdr:row>
      <xdr:rowOff>28575</xdr:rowOff>
    </xdr:to>
    <xdr:graphicFrame>
      <xdr:nvGraphicFramePr>
        <xdr:cNvPr id="2" name="Chart 1029"/>
        <xdr:cNvGraphicFramePr/>
      </xdr:nvGraphicFramePr>
      <xdr:xfrm>
        <a:off x="0" y="3609975"/>
        <a:ext cx="9001125"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12</xdr:col>
      <xdr:colOff>600075</xdr:colOff>
      <xdr:row>23</xdr:row>
      <xdr:rowOff>76200</xdr:rowOff>
    </xdr:to>
    <xdr:graphicFrame>
      <xdr:nvGraphicFramePr>
        <xdr:cNvPr id="1" name="Chart 1027"/>
        <xdr:cNvGraphicFramePr/>
      </xdr:nvGraphicFramePr>
      <xdr:xfrm>
        <a:off x="0" y="238125"/>
        <a:ext cx="8877300" cy="39719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12</xdr:col>
      <xdr:colOff>600075</xdr:colOff>
      <xdr:row>22</xdr:row>
      <xdr:rowOff>66675</xdr:rowOff>
    </xdr:to>
    <xdr:graphicFrame>
      <xdr:nvGraphicFramePr>
        <xdr:cNvPr id="1" name="Chart 2"/>
        <xdr:cNvGraphicFramePr/>
      </xdr:nvGraphicFramePr>
      <xdr:xfrm>
        <a:off x="0" y="200025"/>
        <a:ext cx="8496300" cy="3781425"/>
      </xdr:xfrm>
      <a:graphic>
        <a:graphicData uri="http://schemas.openxmlformats.org/drawingml/2006/chart">
          <c:chart xmlns:c="http://schemas.openxmlformats.org/drawingml/2006/chart" r:id="rId1"/>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Custody%20Data\Source%20Data%20for%20Custody%20Reports\Source%20Data%20for%20Custody%20Repor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Snapshot Data"/>
      <sheetName val="Summary Tab Text"/>
      <sheetName val="Beds Commissioned"/>
      <sheetName val="DATA"/>
      <sheetName val="Raw Data"/>
      <sheetName val="Lookup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youth-custody-dat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
    <tabColor indexed="51"/>
    <pageSetUpPr fitToPage="1"/>
  </sheetPr>
  <dimension ref="A1:AK81"/>
  <sheetViews>
    <sheetView zoomScalePageLayoutView="0" workbookViewId="0" topLeftCell="A1">
      <selection activeCell="A1" sqref="A1"/>
    </sheetView>
  </sheetViews>
  <sheetFormatPr defaultColWidth="9.00390625" defaultRowHeight="14.25"/>
  <cols>
    <col min="1" max="1" width="9.00390625" style="2" customWidth="1"/>
    <col min="2" max="3" width="8.00390625" style="2" bestFit="1" customWidth="1"/>
    <col min="4" max="4" width="9.00390625" style="2" customWidth="1"/>
    <col min="5" max="5" width="10.625" style="2" customWidth="1"/>
    <col min="6" max="7" width="9.00390625" style="2" customWidth="1"/>
    <col min="8" max="8" width="10.375" style="2" bestFit="1" customWidth="1"/>
    <col min="9" max="9" width="9.00390625" style="2" customWidth="1"/>
    <col min="10" max="10" width="10.625" style="2" bestFit="1" customWidth="1"/>
    <col min="11" max="16384" width="9.00390625" style="2" customWidth="1"/>
  </cols>
  <sheetData>
    <row r="1" spans="1:3" ht="21">
      <c r="A1" s="34" t="s">
        <v>48</v>
      </c>
      <c r="C1" s="31"/>
    </row>
    <row r="2" spans="1:3" ht="14.25">
      <c r="A2" s="35"/>
      <c r="C2" s="31"/>
    </row>
    <row r="3" spans="1:12" ht="137.25" customHeight="1">
      <c r="A3" s="220" t="s">
        <v>75</v>
      </c>
      <c r="B3" s="220"/>
      <c r="C3" s="220"/>
      <c r="D3" s="220"/>
      <c r="E3" s="220"/>
      <c r="F3" s="220"/>
      <c r="G3" s="220"/>
      <c r="H3" s="220"/>
      <c r="I3" s="220"/>
      <c r="J3" s="220"/>
      <c r="K3" s="220"/>
      <c r="L3" s="220"/>
    </row>
    <row r="4" spans="1:12" ht="14.25">
      <c r="A4" s="42"/>
      <c r="B4" s="43"/>
      <c r="C4" s="44"/>
      <c r="D4" s="43"/>
      <c r="E4" s="43"/>
      <c r="F4" s="43"/>
      <c r="G4" s="43"/>
      <c r="H4" s="43"/>
      <c r="I4" s="43"/>
      <c r="J4" s="43"/>
      <c r="K4" s="43"/>
      <c r="L4" s="43"/>
    </row>
    <row r="5" spans="1:37" ht="14.25" customHeight="1">
      <c r="A5" s="46" t="s">
        <v>77</v>
      </c>
      <c r="B5" s="43"/>
      <c r="C5" s="44"/>
      <c r="D5" s="43"/>
      <c r="E5" s="43"/>
      <c r="F5" s="43"/>
      <c r="G5" s="43"/>
      <c r="H5" s="43"/>
      <c r="I5" s="43"/>
      <c r="J5" s="43"/>
      <c r="K5" s="43"/>
      <c r="L5" s="43"/>
      <c r="AB5" s="68"/>
      <c r="AC5" s="68"/>
      <c r="AD5" s="68"/>
      <c r="AE5" s="68"/>
      <c r="AF5" s="68"/>
      <c r="AG5" s="68"/>
      <c r="AH5" s="68"/>
      <c r="AI5" s="68"/>
      <c r="AJ5" s="68"/>
      <c r="AK5" s="68"/>
    </row>
    <row r="6" spans="1:37" ht="14.25">
      <c r="A6" s="45"/>
      <c r="B6" s="45"/>
      <c r="C6" s="45"/>
      <c r="D6" s="45"/>
      <c r="E6" s="45"/>
      <c r="F6" s="45"/>
      <c r="G6" s="45"/>
      <c r="H6" s="45"/>
      <c r="I6" s="45"/>
      <c r="J6" s="45"/>
      <c r="K6" s="45"/>
      <c r="L6" s="45"/>
      <c r="AB6" s="68"/>
      <c r="AC6" s="68"/>
      <c r="AD6" s="68"/>
      <c r="AE6" s="68"/>
      <c r="AF6" s="68"/>
      <c r="AG6" s="68"/>
      <c r="AH6" s="68"/>
      <c r="AI6" s="68"/>
      <c r="AJ6" s="68"/>
      <c r="AK6" s="68"/>
    </row>
    <row r="7" spans="1:37" ht="15" thickBot="1">
      <c r="A7" s="32"/>
      <c r="C7" s="31"/>
      <c r="AB7" s="68"/>
      <c r="AC7" s="68"/>
      <c r="AD7" s="68"/>
      <c r="AE7" s="68"/>
      <c r="AF7" s="68"/>
      <c r="AG7" s="68"/>
      <c r="AH7" s="68"/>
      <c r="AI7" s="68"/>
      <c r="AJ7" s="68"/>
      <c r="AK7" s="68"/>
    </row>
    <row r="8" spans="3:37" ht="28.5">
      <c r="C8" s="221" t="s">
        <v>0</v>
      </c>
      <c r="D8" s="222"/>
      <c r="E8" s="223"/>
      <c r="F8" s="9" t="s">
        <v>1</v>
      </c>
      <c r="G8" s="227" t="s">
        <v>74</v>
      </c>
      <c r="H8" s="228"/>
      <c r="I8" s="229" t="s">
        <v>2</v>
      </c>
      <c r="J8" s="230"/>
      <c r="AB8" s="68"/>
      <c r="AC8" s="68"/>
      <c r="AD8" s="68"/>
      <c r="AE8" s="68"/>
      <c r="AF8" s="68"/>
      <c r="AG8" s="68"/>
      <c r="AH8" s="68"/>
      <c r="AI8" s="68"/>
      <c r="AJ8" s="68"/>
      <c r="AK8" s="68"/>
    </row>
    <row r="9" spans="3:16" ht="17.25" thickBot="1">
      <c r="C9" s="224"/>
      <c r="D9" s="225"/>
      <c r="E9" s="226"/>
      <c r="F9" s="10">
        <v>40848</v>
      </c>
      <c r="G9" s="11">
        <v>40817</v>
      </c>
      <c r="H9" s="12" t="s">
        <v>71</v>
      </c>
      <c r="I9" s="13">
        <v>40483</v>
      </c>
      <c r="J9" s="14" t="s">
        <v>72</v>
      </c>
      <c r="P9" s="67"/>
    </row>
    <row r="10" spans="3:10" ht="15.75" customHeight="1">
      <c r="C10" s="234" t="s">
        <v>66</v>
      </c>
      <c r="D10" s="235"/>
      <c r="E10" s="236"/>
      <c r="F10" s="15" t="e">
        <f>HLOOKUP(F9,#REF!,#REF!)</f>
        <v>#REF!</v>
      </c>
      <c r="G10" s="16" t="e">
        <f>HLOOKUP(G9,#REF!,#REF!)</f>
        <v>#REF!</v>
      </c>
      <c r="H10" s="20" t="e">
        <f>F10-G10</f>
        <v>#REF!</v>
      </c>
      <c r="I10" s="16" t="e">
        <f>HLOOKUP(I9,#REF!,#REF!)</f>
        <v>#REF!</v>
      </c>
      <c r="J10" s="17" t="e">
        <f>F10-I10</f>
        <v>#REF!</v>
      </c>
    </row>
    <row r="11" spans="3:10" ht="15" customHeight="1">
      <c r="C11" s="234" t="s">
        <v>67</v>
      </c>
      <c r="D11" s="235"/>
      <c r="E11" s="236"/>
      <c r="F11" s="18" t="e">
        <f>HLOOKUP(F9,#REF!,#REF!)</f>
        <v>#REF!</v>
      </c>
      <c r="G11" s="19" t="e">
        <f>HLOOKUP(G9,#REF!,#REF!)</f>
        <v>#REF!</v>
      </c>
      <c r="H11" s="20" t="e">
        <f>F11-G11</f>
        <v>#REF!</v>
      </c>
      <c r="I11" s="19" t="e">
        <f>HLOOKUP(I9,#REF!,#REF!)</f>
        <v>#REF!</v>
      </c>
      <c r="J11" s="20" t="e">
        <f>F11-I11</f>
        <v>#REF!</v>
      </c>
    </row>
    <row r="12" spans="3:10" ht="15">
      <c r="C12" s="234" t="s">
        <v>3</v>
      </c>
      <c r="D12" s="235"/>
      <c r="E12" s="236"/>
      <c r="F12" s="18" t="e">
        <f>HLOOKUP(F9,#REF!,#REF!)</f>
        <v>#REF!</v>
      </c>
      <c r="G12" s="19" t="e">
        <f>HLOOKUP(G9,#REF!,#REF!)</f>
        <v>#REF!</v>
      </c>
      <c r="H12" s="20" t="e">
        <f>F12-G12</f>
        <v>#REF!</v>
      </c>
      <c r="I12" s="19" t="e">
        <f>HLOOKUP(I9,#REF!,#REF!)</f>
        <v>#REF!</v>
      </c>
      <c r="J12" s="20" t="e">
        <f>F12-I12</f>
        <v>#REF!</v>
      </c>
    </row>
    <row r="13" spans="3:10" ht="15" customHeight="1">
      <c r="C13" s="234" t="s">
        <v>20</v>
      </c>
      <c r="D13" s="235"/>
      <c r="E13" s="236"/>
      <c r="F13" s="18" t="e">
        <f>HLOOKUP(F9,#REF!,#REF!)</f>
        <v>#REF!</v>
      </c>
      <c r="G13" s="19" t="e">
        <f>HLOOKUP(G9,#REF!,#REF!)</f>
        <v>#REF!</v>
      </c>
      <c r="H13" s="20" t="e">
        <f>F13-G13</f>
        <v>#REF!</v>
      </c>
      <c r="I13" s="19" t="e">
        <f>HLOOKUP(I9,#REF!,#REF!)</f>
        <v>#REF!</v>
      </c>
      <c r="J13" s="20" t="e">
        <f>F13-I13</f>
        <v>#REF!</v>
      </c>
    </row>
    <row r="14" spans="3:10" ht="15.75" thickBot="1">
      <c r="C14" s="231" t="s">
        <v>4</v>
      </c>
      <c r="D14" s="232"/>
      <c r="E14" s="233"/>
      <c r="F14" s="25" t="e">
        <f>F11/F12</f>
        <v>#REF!</v>
      </c>
      <c r="G14" s="26" t="e">
        <f>G11/G12</f>
        <v>#REF!</v>
      </c>
      <c r="H14" s="27" t="e">
        <f>F14-G14</f>
        <v>#REF!</v>
      </c>
      <c r="I14" s="26" t="e">
        <f>I11/I12</f>
        <v>#REF!</v>
      </c>
      <c r="J14" s="27" t="e">
        <f>F14-I14</f>
        <v>#REF!</v>
      </c>
    </row>
    <row r="15" spans="6:12" ht="14.25">
      <c r="F15" s="66"/>
      <c r="L15" s="66"/>
    </row>
    <row r="16" ht="14.25">
      <c r="F16" s="66"/>
    </row>
    <row r="17" ht="15.75">
      <c r="A17" s="33" t="s">
        <v>73</v>
      </c>
    </row>
    <row r="19" ht="15">
      <c r="A19" s="3" t="s">
        <v>68</v>
      </c>
    </row>
    <row r="20" ht="14.25">
      <c r="A20" s="2" t="e">
        <f>#REF!</f>
        <v>#REF!</v>
      </c>
    </row>
    <row r="21" ht="14.25">
      <c r="A21" s="2" t="e">
        <f>#REF!</f>
        <v>#REF!</v>
      </c>
    </row>
    <row r="23" ht="14.25">
      <c r="A23" s="2" t="e">
        <f>#REF!</f>
        <v>#REF!</v>
      </c>
    </row>
    <row r="24" ht="14.25">
      <c r="A24" s="2" t="e">
        <f>#REF!</f>
        <v>#REF!</v>
      </c>
    </row>
    <row r="25" ht="14.25">
      <c r="A25" s="23"/>
    </row>
    <row r="26" ht="15">
      <c r="A26" s="3" t="s">
        <v>36</v>
      </c>
    </row>
    <row r="27" ht="14.25">
      <c r="A27" s="2" t="e">
        <f>#REF!</f>
        <v>#REF!</v>
      </c>
    </row>
    <row r="29" ht="15">
      <c r="A29" s="3" t="s">
        <v>70</v>
      </c>
    </row>
    <row r="30" ht="14.25">
      <c r="A30" s="30"/>
    </row>
    <row r="31" ht="14.25">
      <c r="A31" s="30"/>
    </row>
    <row r="32" ht="14.25">
      <c r="A32" s="1"/>
    </row>
    <row r="33" ht="14.25">
      <c r="A33" s="1"/>
    </row>
    <row r="34" ht="14.25">
      <c r="A34" s="1"/>
    </row>
    <row r="35" ht="14.25">
      <c r="A35" s="1"/>
    </row>
    <row r="36" ht="14.25">
      <c r="A36" s="1"/>
    </row>
    <row r="49" ht="15">
      <c r="A49" s="3" t="s">
        <v>69</v>
      </c>
    </row>
    <row r="80" ht="14.25">
      <c r="A80" s="28"/>
    </row>
    <row r="81" ht="14.25">
      <c r="A81" s="29"/>
    </row>
  </sheetData>
  <sheetProtection/>
  <mergeCells count="9">
    <mergeCell ref="A3:L3"/>
    <mergeCell ref="C8:E9"/>
    <mergeCell ref="G8:H8"/>
    <mergeCell ref="I8:J8"/>
    <mergeCell ref="C14:E14"/>
    <mergeCell ref="C12:E12"/>
    <mergeCell ref="C11:E11"/>
    <mergeCell ref="C10:E10"/>
    <mergeCell ref="C13:E13"/>
  </mergeCells>
  <conditionalFormatting sqref="J10:J11 H10:H11">
    <cfRule type="cellIs" priority="1" dxfId="93" operator="greaterThan" stopIfTrue="1">
      <formula>0</formula>
    </cfRule>
    <cfRule type="cellIs" priority="2" dxfId="94" operator="lessThan" stopIfTrue="1">
      <formula>0</formula>
    </cfRule>
  </conditionalFormatting>
  <printOptions/>
  <pageMargins left="0.75" right="0.75" top="1" bottom="1" header="0.5" footer="0.5"/>
  <pageSetup fitToHeight="1" fitToWidth="1" horizontalDpi="600" verticalDpi="600" orientation="portrait" paperSize="9" scale="24" r:id="rId2"/>
  <ignoredErrors>
    <ignoredError sqref="H10:H14" formula="1"/>
  </ignoredErrors>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P189"/>
  <sheetViews>
    <sheetView zoomScalePageLayoutView="0" workbookViewId="0" topLeftCell="A1">
      <selection activeCell="O19" sqref="O19"/>
    </sheetView>
  </sheetViews>
  <sheetFormatPr defaultColWidth="9.00390625" defaultRowHeight="14.25"/>
  <cols>
    <col min="1" max="1" width="15.625" style="47" customWidth="1"/>
    <col min="2" max="13" width="8.00390625" style="47" customWidth="1"/>
    <col min="14" max="14" width="4.125" style="47" customWidth="1"/>
    <col min="15" max="16" width="9.00390625" style="73" customWidth="1"/>
    <col min="17" max="16384" width="9.00390625" style="47" customWidth="1"/>
  </cols>
  <sheetData>
    <row r="1" ht="11.25" customHeight="1">
      <c r="A1" s="2"/>
    </row>
    <row r="24" ht="15">
      <c r="A24" s="120" t="s">
        <v>158</v>
      </c>
    </row>
    <row r="25" ht="17.25" customHeight="1">
      <c r="A25" s="120"/>
    </row>
    <row r="26" spans="1:13" ht="12.75">
      <c r="A26" s="134"/>
      <c r="B26" s="247" t="s">
        <v>113</v>
      </c>
      <c r="C26" s="247"/>
      <c r="D26" s="247"/>
      <c r="E26" s="247"/>
      <c r="F26" s="247"/>
      <c r="G26" s="247"/>
      <c r="H26" s="247"/>
      <c r="I26" s="247"/>
      <c r="J26" s="247"/>
      <c r="K26" s="247"/>
      <c r="L26" s="247"/>
      <c r="M26" s="247"/>
    </row>
    <row r="27" spans="1:13" ht="12.75">
      <c r="A27" s="133" t="s">
        <v>99</v>
      </c>
      <c r="B27" s="135" t="s">
        <v>5</v>
      </c>
      <c r="C27" s="135" t="s">
        <v>6</v>
      </c>
      <c r="D27" s="135" t="s">
        <v>7</v>
      </c>
      <c r="E27" s="135" t="s">
        <v>8</v>
      </c>
      <c r="F27" s="135" t="s">
        <v>9</v>
      </c>
      <c r="G27" s="135" t="s">
        <v>10</v>
      </c>
      <c r="H27" s="135" t="s">
        <v>11</v>
      </c>
      <c r="I27" s="135" t="s">
        <v>12</v>
      </c>
      <c r="J27" s="135" t="s">
        <v>13</v>
      </c>
      <c r="K27" s="135" t="s">
        <v>14</v>
      </c>
      <c r="L27" s="135" t="s">
        <v>15</v>
      </c>
      <c r="M27" s="135" t="s">
        <v>16</v>
      </c>
    </row>
    <row r="28" spans="1:16" ht="12.75">
      <c r="A28" s="84" t="str">
        <f>'2.1 Population (under 18)'!A33</f>
        <v>2005/06</v>
      </c>
      <c r="B28" s="55">
        <v>156</v>
      </c>
      <c r="C28" s="55">
        <v>161</v>
      </c>
      <c r="D28" s="55">
        <v>152</v>
      </c>
      <c r="E28" s="55">
        <v>140</v>
      </c>
      <c r="F28" s="55">
        <v>139</v>
      </c>
      <c r="G28" s="55">
        <v>149</v>
      </c>
      <c r="H28" s="55">
        <v>153</v>
      </c>
      <c r="I28" s="55">
        <v>159</v>
      </c>
      <c r="J28" s="55">
        <v>141</v>
      </c>
      <c r="K28" s="55">
        <v>138</v>
      </c>
      <c r="L28" s="55">
        <v>138</v>
      </c>
      <c r="M28" s="55">
        <v>142</v>
      </c>
      <c r="O28" s="74"/>
      <c r="P28" s="75"/>
    </row>
    <row r="29" spans="1:16" ht="12.75">
      <c r="A29" s="84" t="str">
        <f>'2.1 Population (under 18)'!A34</f>
        <v>2006/07</v>
      </c>
      <c r="B29" s="55">
        <v>141</v>
      </c>
      <c r="C29" s="55">
        <v>145</v>
      </c>
      <c r="D29" s="55">
        <v>166</v>
      </c>
      <c r="E29" s="55">
        <v>166</v>
      </c>
      <c r="F29" s="55">
        <v>177</v>
      </c>
      <c r="G29" s="55">
        <v>169</v>
      </c>
      <c r="H29" s="55">
        <v>168</v>
      </c>
      <c r="I29" s="55">
        <v>149</v>
      </c>
      <c r="J29" s="55">
        <v>133</v>
      </c>
      <c r="K29" s="55">
        <v>149</v>
      </c>
      <c r="L29" s="55">
        <v>143</v>
      </c>
      <c r="M29" s="55">
        <v>141</v>
      </c>
      <c r="O29" s="74"/>
      <c r="P29" s="75"/>
    </row>
    <row r="30" spans="1:16" ht="12.75">
      <c r="A30" s="84" t="str">
        <f>'2.1 Population (under 18)'!A35</f>
        <v>2007/08</v>
      </c>
      <c r="B30" s="55">
        <v>130</v>
      </c>
      <c r="C30" s="55">
        <v>116</v>
      </c>
      <c r="D30" s="55">
        <v>116</v>
      </c>
      <c r="E30" s="55">
        <v>110</v>
      </c>
      <c r="F30" s="55">
        <v>101</v>
      </c>
      <c r="G30" s="55">
        <v>105</v>
      </c>
      <c r="H30" s="55">
        <v>105</v>
      </c>
      <c r="I30" s="55">
        <v>106</v>
      </c>
      <c r="J30" s="55">
        <v>110</v>
      </c>
      <c r="K30" s="55">
        <v>133</v>
      </c>
      <c r="L30" s="55">
        <v>146</v>
      </c>
      <c r="M30" s="55">
        <v>148</v>
      </c>
      <c r="O30" s="74"/>
      <c r="P30" s="75"/>
    </row>
    <row r="31" spans="1:16" ht="12.75">
      <c r="A31" s="84" t="str">
        <f>'2.1 Population (under 18)'!A36</f>
        <v>2008/09</v>
      </c>
      <c r="B31" s="55">
        <v>142</v>
      </c>
      <c r="C31" s="55">
        <v>145</v>
      </c>
      <c r="D31" s="55">
        <v>158</v>
      </c>
      <c r="E31" s="55">
        <v>143</v>
      </c>
      <c r="F31" s="55">
        <v>155</v>
      </c>
      <c r="G31" s="55">
        <v>147</v>
      </c>
      <c r="H31" s="55">
        <v>139</v>
      </c>
      <c r="I31" s="55">
        <v>137</v>
      </c>
      <c r="J31" s="55">
        <v>124</v>
      </c>
      <c r="K31" s="55">
        <v>133</v>
      </c>
      <c r="L31" s="55">
        <v>137</v>
      </c>
      <c r="M31" s="55">
        <v>138</v>
      </c>
      <c r="O31" s="74"/>
      <c r="P31" s="75"/>
    </row>
    <row r="32" spans="1:16" ht="12.75">
      <c r="A32" s="84" t="str">
        <f>'2.1 Population (under 18)'!A37</f>
        <v>2009/10</v>
      </c>
      <c r="B32" s="55">
        <v>145</v>
      </c>
      <c r="C32" s="55">
        <v>141</v>
      </c>
      <c r="D32" s="55">
        <v>151</v>
      </c>
      <c r="E32" s="55">
        <v>154</v>
      </c>
      <c r="F32" s="55">
        <v>157</v>
      </c>
      <c r="G32" s="55">
        <v>145</v>
      </c>
      <c r="H32" s="55">
        <v>145</v>
      </c>
      <c r="I32" s="55">
        <v>136</v>
      </c>
      <c r="J32" s="55">
        <v>132</v>
      </c>
      <c r="K32" s="55">
        <v>144</v>
      </c>
      <c r="L32" s="55">
        <v>145</v>
      </c>
      <c r="M32" s="55">
        <v>152</v>
      </c>
      <c r="O32" s="74"/>
      <c r="P32" s="75"/>
    </row>
    <row r="33" spans="1:16" ht="12.75">
      <c r="A33" s="84" t="str">
        <f>'2.1 Population (under 18)'!A38</f>
        <v>2010/11</v>
      </c>
      <c r="B33" s="55">
        <v>146</v>
      </c>
      <c r="C33" s="55">
        <v>145</v>
      </c>
      <c r="D33" s="55">
        <v>146</v>
      </c>
      <c r="E33" s="55">
        <v>128</v>
      </c>
      <c r="F33" s="55">
        <v>135</v>
      </c>
      <c r="G33" s="55">
        <v>123</v>
      </c>
      <c r="H33" s="55">
        <v>126</v>
      </c>
      <c r="I33" s="55">
        <v>126</v>
      </c>
      <c r="J33" s="55">
        <v>127</v>
      </c>
      <c r="K33" s="55">
        <v>121</v>
      </c>
      <c r="L33" s="55">
        <v>127</v>
      </c>
      <c r="M33" s="55">
        <v>144</v>
      </c>
      <c r="O33" s="74"/>
      <c r="P33" s="75"/>
    </row>
    <row r="34" spans="1:16" s="51" customFormat="1" ht="14.25">
      <c r="A34" s="84" t="str">
        <f>'2.1 Population (under 18)'!A39</f>
        <v>2011/12</v>
      </c>
      <c r="B34" s="55">
        <v>137</v>
      </c>
      <c r="C34" s="55">
        <v>136</v>
      </c>
      <c r="D34" s="55">
        <v>145</v>
      </c>
      <c r="E34" s="55">
        <v>133</v>
      </c>
      <c r="F34" s="55">
        <v>138</v>
      </c>
      <c r="G34" s="55">
        <v>149</v>
      </c>
      <c r="H34" s="55">
        <v>137</v>
      </c>
      <c r="I34" s="55">
        <v>136</v>
      </c>
      <c r="J34" s="55">
        <v>134</v>
      </c>
      <c r="K34" s="55">
        <v>133</v>
      </c>
      <c r="L34" s="55">
        <v>122</v>
      </c>
      <c r="M34" s="55">
        <v>111</v>
      </c>
      <c r="O34" s="74"/>
      <c r="P34" s="75"/>
    </row>
    <row r="35" spans="1:16" s="51" customFormat="1" ht="14.25">
      <c r="A35" s="84" t="str">
        <f>'2.1 Population (under 18)'!A40</f>
        <v>2012/13</v>
      </c>
      <c r="B35" s="55">
        <v>129</v>
      </c>
      <c r="C35" s="55">
        <v>123</v>
      </c>
      <c r="D35" s="55">
        <v>118</v>
      </c>
      <c r="E35" s="55">
        <v>125</v>
      </c>
      <c r="F35" s="55">
        <v>129</v>
      </c>
      <c r="G35" s="55">
        <v>121</v>
      </c>
      <c r="H35" s="55">
        <v>126</v>
      </c>
      <c r="I35" s="55">
        <v>123</v>
      </c>
      <c r="J35" s="55">
        <v>112</v>
      </c>
      <c r="K35" s="55">
        <v>111</v>
      </c>
      <c r="L35" s="55">
        <v>106</v>
      </c>
      <c r="M35" s="55">
        <v>91</v>
      </c>
      <c r="O35" s="74"/>
      <c r="P35" s="75"/>
    </row>
    <row r="36" spans="1:16" s="51" customFormat="1" ht="14.25">
      <c r="A36" s="84" t="str">
        <f>'2.1 Population (under 18)'!A41</f>
        <v>2013/14</v>
      </c>
      <c r="B36" s="55">
        <v>90</v>
      </c>
      <c r="C36" s="55">
        <v>94</v>
      </c>
      <c r="D36" s="55">
        <v>86</v>
      </c>
      <c r="E36" s="55">
        <v>111</v>
      </c>
      <c r="F36" s="55">
        <v>93</v>
      </c>
      <c r="G36" s="55">
        <v>99</v>
      </c>
      <c r="H36" s="55">
        <v>105</v>
      </c>
      <c r="I36" s="55">
        <v>118</v>
      </c>
      <c r="J36" s="55">
        <v>105</v>
      </c>
      <c r="K36" s="55">
        <v>103</v>
      </c>
      <c r="L36" s="55">
        <v>98</v>
      </c>
      <c r="M36" s="55">
        <v>106</v>
      </c>
      <c r="O36" s="74"/>
      <c r="P36" s="75"/>
    </row>
    <row r="37" spans="1:16" s="51" customFormat="1" ht="14.25">
      <c r="A37" s="84" t="str">
        <f>'2.1 Population (under 18)'!A42</f>
        <v>2014/15</v>
      </c>
      <c r="B37" s="55">
        <v>94</v>
      </c>
      <c r="C37" s="55">
        <v>93</v>
      </c>
      <c r="D37" s="55">
        <v>94</v>
      </c>
      <c r="E37" s="55">
        <v>100</v>
      </c>
      <c r="F37" s="55">
        <v>88</v>
      </c>
      <c r="G37" s="55">
        <v>92</v>
      </c>
      <c r="H37" s="55">
        <v>84</v>
      </c>
      <c r="I37" s="55">
        <v>82</v>
      </c>
      <c r="J37" s="55">
        <v>77</v>
      </c>
      <c r="K37" s="55">
        <v>77</v>
      </c>
      <c r="L37" s="55">
        <v>87</v>
      </c>
      <c r="M37" s="55">
        <v>106</v>
      </c>
      <c r="O37" s="74"/>
      <c r="P37" s="75"/>
    </row>
    <row r="38" spans="1:16" s="51" customFormat="1" ht="14.25">
      <c r="A38" s="84" t="str">
        <f>'2.1 Population (under 18)'!A43</f>
        <v>2015/16</v>
      </c>
      <c r="B38" s="55">
        <v>105</v>
      </c>
      <c r="C38" s="55">
        <v>101</v>
      </c>
      <c r="D38" s="55">
        <v>97</v>
      </c>
      <c r="E38" s="55">
        <v>98</v>
      </c>
      <c r="F38" s="55">
        <v>97</v>
      </c>
      <c r="G38" s="55">
        <v>97</v>
      </c>
      <c r="H38" s="55">
        <v>101</v>
      </c>
      <c r="I38" s="55">
        <v>99</v>
      </c>
      <c r="J38" s="55">
        <v>99</v>
      </c>
      <c r="K38" s="55">
        <v>99</v>
      </c>
      <c r="L38" s="55">
        <v>100</v>
      </c>
      <c r="M38" s="55">
        <v>102</v>
      </c>
      <c r="O38" s="74"/>
      <c r="P38" s="75"/>
    </row>
    <row r="39" spans="1:16" s="51" customFormat="1" ht="14.25">
      <c r="A39" s="126" t="str">
        <f>'2.1 Population (under 18)'!A44</f>
        <v>2016/17*</v>
      </c>
      <c r="B39" s="57">
        <v>104</v>
      </c>
      <c r="C39" s="57">
        <v>97</v>
      </c>
      <c r="D39" s="57">
        <v>90</v>
      </c>
      <c r="E39" s="57">
        <v>93</v>
      </c>
      <c r="F39" s="57">
        <v>90</v>
      </c>
      <c r="G39" s="57">
        <v>87</v>
      </c>
      <c r="H39" s="57">
        <v>88</v>
      </c>
      <c r="I39" s="57">
        <v>88</v>
      </c>
      <c r="J39" s="57">
        <v>86</v>
      </c>
      <c r="K39" s="57">
        <v>89</v>
      </c>
      <c r="L39" s="57" t="e">
        <v>#N/A</v>
      </c>
      <c r="M39" s="57" t="e">
        <v>#N/A</v>
      </c>
      <c r="O39" s="74"/>
      <c r="P39" s="75"/>
    </row>
    <row r="40" spans="1:16" s="51" customFormat="1" ht="14.25" hidden="1">
      <c r="A40" s="52" t="str">
        <f>'2.1 Population (under 18)'!A45</f>
        <v>2017/18*</v>
      </c>
      <c r="B40" s="54" t="e">
        <v>#N/A</v>
      </c>
      <c r="C40" s="55" t="e">
        <v>#N/A</v>
      </c>
      <c r="D40" s="55" t="e">
        <v>#N/A</v>
      </c>
      <c r="E40" s="55" t="e">
        <v>#N/A</v>
      </c>
      <c r="F40" s="55" t="e">
        <v>#N/A</v>
      </c>
      <c r="G40" s="55" t="e">
        <v>#N/A</v>
      </c>
      <c r="H40" s="55" t="e">
        <v>#N/A</v>
      </c>
      <c r="I40" s="55" t="e">
        <v>#N/A</v>
      </c>
      <c r="J40" s="55" t="e">
        <v>#N/A</v>
      </c>
      <c r="K40" s="55" t="e">
        <v>#N/A</v>
      </c>
      <c r="L40" s="55" t="e">
        <v>#N/A</v>
      </c>
      <c r="M40" s="53" t="e">
        <v>#N/A</v>
      </c>
      <c r="O40" s="74"/>
      <c r="P40" s="75"/>
    </row>
    <row r="41" spans="1:16" s="51" customFormat="1" ht="14.25" hidden="1">
      <c r="A41" s="52" t="str">
        <f>'2.1 Population (under 18)'!A46</f>
        <v>2018/19*</v>
      </c>
      <c r="B41" s="54" t="e">
        <v>#N/A</v>
      </c>
      <c r="C41" s="55" t="e">
        <v>#N/A</v>
      </c>
      <c r="D41" s="55" t="e">
        <v>#N/A</v>
      </c>
      <c r="E41" s="55" t="e">
        <v>#N/A</v>
      </c>
      <c r="F41" s="55" t="e">
        <v>#N/A</v>
      </c>
      <c r="G41" s="55" t="e">
        <v>#N/A</v>
      </c>
      <c r="H41" s="55" t="e">
        <v>#N/A</v>
      </c>
      <c r="I41" s="55" t="e">
        <v>#N/A</v>
      </c>
      <c r="J41" s="55" t="e">
        <v>#N/A</v>
      </c>
      <c r="K41" s="55" t="e">
        <v>#N/A</v>
      </c>
      <c r="L41" s="55" t="e">
        <v>#N/A</v>
      </c>
      <c r="M41" s="53" t="e">
        <v>#N/A</v>
      </c>
      <c r="O41" s="74"/>
      <c r="P41" s="75"/>
    </row>
    <row r="42" spans="1:16" s="51" customFormat="1" ht="14.25" hidden="1">
      <c r="A42" s="52" t="str">
        <f>'2.1 Population (under 18)'!A47</f>
        <v>2019/20*</v>
      </c>
      <c r="B42" s="54" t="e">
        <v>#N/A</v>
      </c>
      <c r="C42" s="55" t="e">
        <v>#N/A</v>
      </c>
      <c r="D42" s="55" t="e">
        <v>#N/A</v>
      </c>
      <c r="E42" s="55" t="e">
        <v>#N/A</v>
      </c>
      <c r="F42" s="55" t="e">
        <v>#N/A</v>
      </c>
      <c r="G42" s="55" t="e">
        <v>#N/A</v>
      </c>
      <c r="H42" s="55" t="e">
        <v>#N/A</v>
      </c>
      <c r="I42" s="55" t="e">
        <v>#N/A</v>
      </c>
      <c r="J42" s="55" t="e">
        <v>#N/A</v>
      </c>
      <c r="K42" s="55" t="e">
        <v>#N/A</v>
      </c>
      <c r="L42" s="55" t="e">
        <v>#N/A</v>
      </c>
      <c r="M42" s="53" t="e">
        <v>#N/A</v>
      </c>
      <c r="O42" s="74"/>
      <c r="P42" s="75"/>
    </row>
    <row r="43" spans="1:16" s="51" customFormat="1" ht="14.25" hidden="1">
      <c r="A43" s="52" t="str">
        <f>'2.1 Population (under 18)'!A48</f>
        <v>2020/21*</v>
      </c>
      <c r="B43" s="54" t="e">
        <v>#N/A</v>
      </c>
      <c r="C43" s="55" t="e">
        <v>#N/A</v>
      </c>
      <c r="D43" s="55" t="e">
        <v>#N/A</v>
      </c>
      <c r="E43" s="55" t="e">
        <v>#N/A</v>
      </c>
      <c r="F43" s="55" t="e">
        <v>#N/A</v>
      </c>
      <c r="G43" s="55" t="e">
        <v>#N/A</v>
      </c>
      <c r="H43" s="55" t="e">
        <v>#N/A</v>
      </c>
      <c r="I43" s="55" t="e">
        <v>#N/A</v>
      </c>
      <c r="J43" s="55" t="e">
        <v>#N/A</v>
      </c>
      <c r="K43" s="55" t="e">
        <v>#N/A</v>
      </c>
      <c r="L43" s="55" t="e">
        <v>#N/A</v>
      </c>
      <c r="M43" s="53" t="e">
        <v>#N/A</v>
      </c>
      <c r="O43" s="74"/>
      <c r="P43" s="75"/>
    </row>
    <row r="44" spans="1:16" s="51" customFormat="1" ht="14.25" hidden="1">
      <c r="A44" s="52" t="str">
        <f>'2.1 Population (under 18)'!A49</f>
        <v>2021/22*</v>
      </c>
      <c r="B44" s="54" t="e">
        <v>#N/A</v>
      </c>
      <c r="C44" s="55" t="e">
        <v>#N/A</v>
      </c>
      <c r="D44" s="55" t="e">
        <v>#N/A</v>
      </c>
      <c r="E44" s="55" t="e">
        <v>#N/A</v>
      </c>
      <c r="F44" s="55" t="e">
        <v>#N/A</v>
      </c>
      <c r="G44" s="55" t="e">
        <v>#N/A</v>
      </c>
      <c r="H44" s="55" t="e">
        <v>#N/A</v>
      </c>
      <c r="I44" s="55" t="e">
        <v>#N/A</v>
      </c>
      <c r="J44" s="55" t="e">
        <v>#N/A</v>
      </c>
      <c r="K44" s="55" t="e">
        <v>#N/A</v>
      </c>
      <c r="L44" s="55" t="e">
        <v>#N/A</v>
      </c>
      <c r="M44" s="53" t="e">
        <v>#N/A</v>
      </c>
      <c r="O44" s="74"/>
      <c r="P44" s="75"/>
    </row>
    <row r="45" spans="1:16" s="51" customFormat="1" ht="14.25" hidden="1">
      <c r="A45" s="52" t="str">
        <f>'2.1 Population (under 18)'!A50</f>
        <v>2022/23*</v>
      </c>
      <c r="B45" s="54" t="e">
        <v>#N/A</v>
      </c>
      <c r="C45" s="55" t="e">
        <v>#N/A</v>
      </c>
      <c r="D45" s="55" t="e">
        <v>#N/A</v>
      </c>
      <c r="E45" s="55" t="e">
        <v>#N/A</v>
      </c>
      <c r="F45" s="55" t="e">
        <v>#N/A</v>
      </c>
      <c r="G45" s="55" t="e">
        <v>#N/A</v>
      </c>
      <c r="H45" s="55" t="e">
        <v>#N/A</v>
      </c>
      <c r="I45" s="55" t="e">
        <v>#N/A</v>
      </c>
      <c r="J45" s="55" t="e">
        <v>#N/A</v>
      </c>
      <c r="K45" s="55" t="e">
        <v>#N/A</v>
      </c>
      <c r="L45" s="55" t="e">
        <v>#N/A</v>
      </c>
      <c r="M45" s="53" t="e">
        <v>#N/A</v>
      </c>
      <c r="O45" s="74"/>
      <c r="P45" s="75"/>
    </row>
    <row r="46" spans="1:16" s="51" customFormat="1" ht="14.25" hidden="1">
      <c r="A46" s="52" t="str">
        <f>'2.1 Population (under 18)'!A51</f>
        <v>2023/24*</v>
      </c>
      <c r="B46" s="54" t="e">
        <v>#N/A</v>
      </c>
      <c r="C46" s="55" t="e">
        <v>#N/A</v>
      </c>
      <c r="D46" s="55" t="e">
        <v>#N/A</v>
      </c>
      <c r="E46" s="55" t="e">
        <v>#N/A</v>
      </c>
      <c r="F46" s="55" t="e">
        <v>#N/A</v>
      </c>
      <c r="G46" s="55" t="e">
        <v>#N/A</v>
      </c>
      <c r="H46" s="55" t="e">
        <v>#N/A</v>
      </c>
      <c r="I46" s="55" t="e">
        <v>#N/A</v>
      </c>
      <c r="J46" s="55" t="e">
        <v>#N/A</v>
      </c>
      <c r="K46" s="55" t="e">
        <v>#N/A</v>
      </c>
      <c r="L46" s="55" t="e">
        <v>#N/A</v>
      </c>
      <c r="M46" s="53" t="e">
        <v>#N/A</v>
      </c>
      <c r="O46" s="74"/>
      <c r="P46" s="75"/>
    </row>
    <row r="47" spans="1:16" s="51" customFormat="1" ht="14.25" hidden="1">
      <c r="A47" s="52" t="str">
        <f>'2.1 Population (under 18)'!A52</f>
        <v>2024/25*</v>
      </c>
      <c r="B47" s="54" t="e">
        <v>#N/A</v>
      </c>
      <c r="C47" s="55" t="e">
        <v>#N/A</v>
      </c>
      <c r="D47" s="55" t="e">
        <v>#N/A</v>
      </c>
      <c r="E47" s="55" t="e">
        <v>#N/A</v>
      </c>
      <c r="F47" s="55" t="e">
        <v>#N/A</v>
      </c>
      <c r="G47" s="55" t="e">
        <v>#N/A</v>
      </c>
      <c r="H47" s="55" t="e">
        <v>#N/A</v>
      </c>
      <c r="I47" s="55" t="e">
        <v>#N/A</v>
      </c>
      <c r="J47" s="55" t="e">
        <v>#N/A</v>
      </c>
      <c r="K47" s="55" t="e">
        <v>#N/A</v>
      </c>
      <c r="L47" s="55" t="e">
        <v>#N/A</v>
      </c>
      <c r="M47" s="53" t="e">
        <v>#N/A</v>
      </c>
      <c r="O47" s="74"/>
      <c r="P47" s="75"/>
    </row>
    <row r="48" spans="1:16" s="51" customFormat="1" ht="14.25" hidden="1">
      <c r="A48" s="52" t="str">
        <f>'2.1 Population (under 18)'!A53</f>
        <v>2025/26*</v>
      </c>
      <c r="B48" s="54" t="e">
        <v>#N/A</v>
      </c>
      <c r="C48" s="55" t="e">
        <v>#N/A</v>
      </c>
      <c r="D48" s="55" t="e">
        <v>#N/A</v>
      </c>
      <c r="E48" s="55" t="e">
        <v>#N/A</v>
      </c>
      <c r="F48" s="55" t="e">
        <v>#N/A</v>
      </c>
      <c r="G48" s="55" t="e">
        <v>#N/A</v>
      </c>
      <c r="H48" s="55" t="e">
        <v>#N/A</v>
      </c>
      <c r="I48" s="55" t="e">
        <v>#N/A</v>
      </c>
      <c r="J48" s="55" t="e">
        <v>#N/A</v>
      </c>
      <c r="K48" s="55" t="e">
        <v>#N/A</v>
      </c>
      <c r="L48" s="55" t="e">
        <v>#N/A</v>
      </c>
      <c r="M48" s="53" t="e">
        <v>#N/A</v>
      </c>
      <c r="O48" s="74"/>
      <c r="P48" s="75"/>
    </row>
    <row r="49" spans="1:16" s="51" customFormat="1" ht="14.25">
      <c r="A49" s="84"/>
      <c r="B49" s="55"/>
      <c r="C49" s="55"/>
      <c r="D49" s="55"/>
      <c r="E49" s="55"/>
      <c r="F49" s="55"/>
      <c r="G49" s="55"/>
      <c r="H49" s="55"/>
      <c r="I49" s="55"/>
      <c r="J49" s="55"/>
      <c r="K49" s="55"/>
      <c r="L49" s="55"/>
      <c r="M49" s="55"/>
      <c r="O49" s="74"/>
      <c r="P49" s="75"/>
    </row>
    <row r="50" spans="1:13" ht="12.75">
      <c r="A50" s="134"/>
      <c r="B50" s="247" t="s">
        <v>31</v>
      </c>
      <c r="C50" s="247"/>
      <c r="D50" s="247"/>
      <c r="E50" s="247"/>
      <c r="F50" s="247"/>
      <c r="G50" s="247"/>
      <c r="H50" s="247"/>
      <c r="I50" s="247"/>
      <c r="J50" s="247"/>
      <c r="K50" s="247"/>
      <c r="L50" s="247"/>
      <c r="M50" s="247"/>
    </row>
    <row r="51" spans="1:13" ht="12.75">
      <c r="A51" s="133" t="s">
        <v>99</v>
      </c>
      <c r="B51" s="135" t="s">
        <v>5</v>
      </c>
      <c r="C51" s="135" t="s">
        <v>6</v>
      </c>
      <c r="D51" s="135" t="s">
        <v>7</v>
      </c>
      <c r="E51" s="135" t="s">
        <v>8</v>
      </c>
      <c r="F51" s="135" t="s">
        <v>9</v>
      </c>
      <c r="G51" s="135" t="s">
        <v>10</v>
      </c>
      <c r="H51" s="135" t="s">
        <v>11</v>
      </c>
      <c r="I51" s="135" t="s">
        <v>12</v>
      </c>
      <c r="J51" s="135" t="s">
        <v>13</v>
      </c>
      <c r="K51" s="135" t="s">
        <v>14</v>
      </c>
      <c r="L51" s="135" t="s">
        <v>15</v>
      </c>
      <c r="M51" s="135" t="s">
        <v>16</v>
      </c>
    </row>
    <row r="52" spans="1:16" ht="12.75">
      <c r="A52" s="123" t="str">
        <f>'2.1 Population (under 18)'!A33</f>
        <v>2005/06</v>
      </c>
      <c r="B52" s="71">
        <v>304</v>
      </c>
      <c r="C52" s="71">
        <v>302</v>
      </c>
      <c r="D52" s="71">
        <v>322</v>
      </c>
      <c r="E52" s="71">
        <v>340</v>
      </c>
      <c r="F52" s="71">
        <v>366</v>
      </c>
      <c r="G52" s="71">
        <v>373</v>
      </c>
      <c r="H52" s="71">
        <v>376</v>
      </c>
      <c r="I52" s="71">
        <v>368</v>
      </c>
      <c r="J52" s="71">
        <v>360</v>
      </c>
      <c r="K52" s="71">
        <v>387</v>
      </c>
      <c r="L52" s="71">
        <v>382</v>
      </c>
      <c r="M52" s="71">
        <v>382</v>
      </c>
      <c r="O52" s="74"/>
      <c r="P52" s="75"/>
    </row>
    <row r="53" spans="1:16" ht="12.75">
      <c r="A53" s="124" t="str">
        <f>'2.1 Population (under 18)'!A34</f>
        <v>2006/07</v>
      </c>
      <c r="B53" s="55">
        <v>369</v>
      </c>
      <c r="C53" s="55">
        <v>406</v>
      </c>
      <c r="D53" s="55">
        <v>400</v>
      </c>
      <c r="E53" s="55">
        <v>381</v>
      </c>
      <c r="F53" s="55">
        <v>401</v>
      </c>
      <c r="G53" s="55">
        <v>402</v>
      </c>
      <c r="H53" s="55">
        <v>401</v>
      </c>
      <c r="I53" s="55">
        <v>402</v>
      </c>
      <c r="J53" s="55">
        <v>385</v>
      </c>
      <c r="K53" s="55">
        <v>381</v>
      </c>
      <c r="L53" s="55">
        <v>379</v>
      </c>
      <c r="M53" s="55">
        <v>371</v>
      </c>
      <c r="O53" s="74"/>
      <c r="P53" s="75"/>
    </row>
    <row r="54" spans="1:16" ht="12.75">
      <c r="A54" s="124" t="str">
        <f>'2.1 Population (under 18)'!A35</f>
        <v>2007/08</v>
      </c>
      <c r="B54" s="55">
        <v>389</v>
      </c>
      <c r="C54" s="55">
        <v>381</v>
      </c>
      <c r="D54" s="55">
        <v>375</v>
      </c>
      <c r="E54" s="55">
        <v>376</v>
      </c>
      <c r="F54" s="55">
        <v>395</v>
      </c>
      <c r="G54" s="55">
        <v>408</v>
      </c>
      <c r="H54" s="55">
        <v>424</v>
      </c>
      <c r="I54" s="55">
        <v>430</v>
      </c>
      <c r="J54" s="55">
        <v>414</v>
      </c>
      <c r="K54" s="55">
        <v>398</v>
      </c>
      <c r="L54" s="55">
        <v>407</v>
      </c>
      <c r="M54" s="55">
        <v>395</v>
      </c>
      <c r="O54" s="74"/>
      <c r="P54" s="75"/>
    </row>
    <row r="55" spans="1:16" ht="12.75">
      <c r="A55" s="124" t="str">
        <f>'2.1 Population (under 18)'!A36</f>
        <v>2008/09</v>
      </c>
      <c r="B55" s="55">
        <v>388</v>
      </c>
      <c r="C55" s="55">
        <v>407</v>
      </c>
      <c r="D55" s="55">
        <v>409</v>
      </c>
      <c r="E55" s="55">
        <v>423</v>
      </c>
      <c r="F55" s="55">
        <v>435</v>
      </c>
      <c r="G55" s="55">
        <v>414</v>
      </c>
      <c r="H55" s="55">
        <v>393</v>
      </c>
      <c r="I55" s="55">
        <v>404</v>
      </c>
      <c r="J55" s="55">
        <v>397</v>
      </c>
      <c r="K55" s="55">
        <v>389</v>
      </c>
      <c r="L55" s="55">
        <v>390</v>
      </c>
      <c r="M55" s="55">
        <v>373</v>
      </c>
      <c r="O55" s="74"/>
      <c r="P55" s="75"/>
    </row>
    <row r="56" spans="1:16" ht="12.75">
      <c r="A56" s="124" t="str">
        <f>'2.1 Population (under 18)'!A37</f>
        <v>2009/10</v>
      </c>
      <c r="B56" s="55">
        <v>373</v>
      </c>
      <c r="C56" s="55">
        <v>354</v>
      </c>
      <c r="D56" s="55">
        <v>349</v>
      </c>
      <c r="E56" s="55">
        <v>321</v>
      </c>
      <c r="F56" s="55">
        <v>315</v>
      </c>
      <c r="G56" s="55">
        <v>331</v>
      </c>
      <c r="H56" s="55">
        <v>348</v>
      </c>
      <c r="I56" s="55">
        <v>359</v>
      </c>
      <c r="J56" s="55">
        <v>317</v>
      </c>
      <c r="K56" s="55">
        <v>331</v>
      </c>
      <c r="L56" s="55">
        <v>337</v>
      </c>
      <c r="M56" s="55">
        <v>347</v>
      </c>
      <c r="O56" s="74"/>
      <c r="P56" s="75"/>
    </row>
    <row r="57" spans="1:16" ht="12.75">
      <c r="A57" s="124" t="str">
        <f>'2.1 Population (under 18)'!A38</f>
        <v>2010/11</v>
      </c>
      <c r="B57" s="55">
        <v>363</v>
      </c>
      <c r="C57" s="55">
        <v>372</v>
      </c>
      <c r="D57" s="55">
        <v>353</v>
      </c>
      <c r="E57" s="55">
        <v>364</v>
      </c>
      <c r="F57" s="55">
        <v>378</v>
      </c>
      <c r="G57" s="55">
        <v>384</v>
      </c>
      <c r="H57" s="55">
        <v>355</v>
      </c>
      <c r="I57" s="55">
        <v>343</v>
      </c>
      <c r="J57" s="55">
        <v>323</v>
      </c>
      <c r="K57" s="55">
        <v>329</v>
      </c>
      <c r="L57" s="55">
        <v>321</v>
      </c>
      <c r="M57" s="55">
        <v>327</v>
      </c>
      <c r="O57" s="74"/>
      <c r="P57" s="75"/>
    </row>
    <row r="58" spans="1:16" s="51" customFormat="1" ht="14.25">
      <c r="A58" s="124" t="str">
        <f>'2.1 Population (under 18)'!A39</f>
        <v>2011/12</v>
      </c>
      <c r="B58" s="55">
        <v>309</v>
      </c>
      <c r="C58" s="55">
        <v>328</v>
      </c>
      <c r="D58" s="55">
        <v>325</v>
      </c>
      <c r="E58" s="55">
        <v>320</v>
      </c>
      <c r="F58" s="55">
        <v>331</v>
      </c>
      <c r="G58" s="55">
        <v>329</v>
      </c>
      <c r="H58" s="55">
        <v>315</v>
      </c>
      <c r="I58" s="55">
        <v>311</v>
      </c>
      <c r="J58" s="55">
        <v>289</v>
      </c>
      <c r="K58" s="55">
        <v>296</v>
      </c>
      <c r="L58" s="55">
        <v>286</v>
      </c>
      <c r="M58" s="55">
        <v>252</v>
      </c>
      <c r="O58" s="74"/>
      <c r="P58" s="75"/>
    </row>
    <row r="59" spans="1:16" s="51" customFormat="1" ht="14.25">
      <c r="A59" s="124" t="str">
        <f>'2.1 Population (under 18)'!A40</f>
        <v>2012/13</v>
      </c>
      <c r="B59" s="55">
        <v>367</v>
      </c>
      <c r="C59" s="55">
        <v>366</v>
      </c>
      <c r="D59" s="55">
        <v>365</v>
      </c>
      <c r="E59" s="55">
        <v>342</v>
      </c>
      <c r="F59" s="55">
        <v>327</v>
      </c>
      <c r="G59" s="55">
        <v>329</v>
      </c>
      <c r="H59" s="55">
        <v>337</v>
      </c>
      <c r="I59" s="55">
        <v>318</v>
      </c>
      <c r="J59" s="55">
        <v>301</v>
      </c>
      <c r="K59" s="55">
        <v>293</v>
      </c>
      <c r="L59" s="55">
        <v>279</v>
      </c>
      <c r="M59" s="55">
        <v>275</v>
      </c>
      <c r="O59" s="74"/>
      <c r="P59" s="75"/>
    </row>
    <row r="60" spans="1:16" s="51" customFormat="1" ht="14.25">
      <c r="A60" s="124" t="str">
        <f>'2.1 Population (under 18)'!A41</f>
        <v>2013/14</v>
      </c>
      <c r="B60" s="55">
        <v>299</v>
      </c>
      <c r="C60" s="55">
        <v>299</v>
      </c>
      <c r="D60" s="55">
        <v>286</v>
      </c>
      <c r="E60" s="55">
        <v>282</v>
      </c>
      <c r="F60" s="55">
        <v>279</v>
      </c>
      <c r="G60" s="55">
        <v>282</v>
      </c>
      <c r="H60" s="55">
        <v>270</v>
      </c>
      <c r="I60" s="55">
        <v>256</v>
      </c>
      <c r="J60" s="55">
        <v>238</v>
      </c>
      <c r="K60" s="55">
        <v>253</v>
      </c>
      <c r="L60" s="55">
        <v>264</v>
      </c>
      <c r="M60" s="55">
        <v>255</v>
      </c>
      <c r="O60" s="74"/>
      <c r="P60" s="75"/>
    </row>
    <row r="61" spans="1:16" s="51" customFormat="1" ht="14.25">
      <c r="A61" s="124" t="str">
        <f>'2.1 Population (under 18)'!A42</f>
        <v>2014/15</v>
      </c>
      <c r="B61" s="55">
        <v>238</v>
      </c>
      <c r="C61" s="55">
        <v>227</v>
      </c>
      <c r="D61" s="55">
        <v>249</v>
      </c>
      <c r="E61" s="55">
        <v>249</v>
      </c>
      <c r="F61" s="55">
        <v>228</v>
      </c>
      <c r="G61" s="55">
        <v>218</v>
      </c>
      <c r="H61" s="55">
        <v>222</v>
      </c>
      <c r="I61" s="55">
        <v>209</v>
      </c>
      <c r="J61" s="55">
        <v>191</v>
      </c>
      <c r="K61" s="55">
        <v>196</v>
      </c>
      <c r="L61" s="55">
        <v>197</v>
      </c>
      <c r="M61" s="55">
        <v>200</v>
      </c>
      <c r="O61" s="74"/>
      <c r="P61" s="75"/>
    </row>
    <row r="62" spans="1:16" s="51" customFormat="1" ht="14.25">
      <c r="A62" s="84" t="str">
        <f>'2.1 Population (under 18)'!A43</f>
        <v>2015/16</v>
      </c>
      <c r="B62" s="55">
        <v>215</v>
      </c>
      <c r="C62" s="55">
        <v>214</v>
      </c>
      <c r="D62" s="55">
        <v>226</v>
      </c>
      <c r="E62" s="55">
        <v>218</v>
      </c>
      <c r="F62" s="55">
        <v>201</v>
      </c>
      <c r="G62" s="55">
        <v>200</v>
      </c>
      <c r="H62" s="55">
        <v>205</v>
      </c>
      <c r="I62" s="55">
        <v>205</v>
      </c>
      <c r="J62" s="55">
        <v>193</v>
      </c>
      <c r="K62" s="55">
        <v>197</v>
      </c>
      <c r="L62" s="55">
        <v>189</v>
      </c>
      <c r="M62" s="55">
        <v>189</v>
      </c>
      <c r="O62" s="74"/>
      <c r="P62" s="75"/>
    </row>
    <row r="63" spans="1:16" s="51" customFormat="1" ht="14.25">
      <c r="A63" s="126" t="str">
        <f>'2.1 Population (under 18)'!A44</f>
        <v>2016/17*</v>
      </c>
      <c r="B63" s="57">
        <v>193</v>
      </c>
      <c r="C63" s="57">
        <v>191</v>
      </c>
      <c r="D63" s="57">
        <v>209</v>
      </c>
      <c r="E63" s="57">
        <v>204</v>
      </c>
      <c r="F63" s="57">
        <v>187</v>
      </c>
      <c r="G63" s="57">
        <v>195</v>
      </c>
      <c r="H63" s="57">
        <v>210</v>
      </c>
      <c r="I63" s="57">
        <v>189</v>
      </c>
      <c r="J63" s="57">
        <v>178</v>
      </c>
      <c r="K63" s="57">
        <v>196</v>
      </c>
      <c r="L63" s="57" t="e">
        <v>#N/A</v>
      </c>
      <c r="M63" s="57" t="e">
        <v>#N/A</v>
      </c>
      <c r="N63" s="65"/>
      <c r="O63" s="74"/>
      <c r="P63" s="75"/>
    </row>
    <row r="64" spans="1:16" s="51" customFormat="1" ht="14.25" hidden="1">
      <c r="A64" s="52" t="str">
        <f>'2.1 Population (under 18)'!A45</f>
        <v>2017/18*</v>
      </c>
      <c r="B64" s="54" t="e">
        <v>#N/A</v>
      </c>
      <c r="C64" s="55" t="e">
        <v>#N/A</v>
      </c>
      <c r="D64" s="55" t="e">
        <v>#N/A</v>
      </c>
      <c r="E64" s="55" t="e">
        <v>#N/A</v>
      </c>
      <c r="F64" s="55" t="e">
        <v>#N/A</v>
      </c>
      <c r="G64" s="55" t="e">
        <v>#N/A</v>
      </c>
      <c r="H64" s="55" t="e">
        <v>#N/A</v>
      </c>
      <c r="I64" s="55" t="e">
        <v>#N/A</v>
      </c>
      <c r="J64" s="55" t="e">
        <v>#N/A</v>
      </c>
      <c r="K64" s="55" t="e">
        <v>#N/A</v>
      </c>
      <c r="L64" s="55" t="e">
        <v>#N/A</v>
      </c>
      <c r="M64" s="53" t="e">
        <v>#N/A</v>
      </c>
      <c r="O64" s="74"/>
      <c r="P64" s="75"/>
    </row>
    <row r="65" spans="1:16" s="51" customFormat="1" ht="14.25" hidden="1">
      <c r="A65" s="52" t="str">
        <f>'2.1 Population (under 18)'!A46</f>
        <v>2018/19*</v>
      </c>
      <c r="B65" s="54" t="e">
        <v>#N/A</v>
      </c>
      <c r="C65" s="55" t="e">
        <v>#N/A</v>
      </c>
      <c r="D65" s="55" t="e">
        <v>#N/A</v>
      </c>
      <c r="E65" s="55" t="e">
        <v>#N/A</v>
      </c>
      <c r="F65" s="55" t="e">
        <v>#N/A</v>
      </c>
      <c r="G65" s="55" t="e">
        <v>#N/A</v>
      </c>
      <c r="H65" s="55" t="e">
        <v>#N/A</v>
      </c>
      <c r="I65" s="55" t="e">
        <v>#N/A</v>
      </c>
      <c r="J65" s="55" t="e">
        <v>#N/A</v>
      </c>
      <c r="K65" s="55" t="e">
        <v>#N/A</v>
      </c>
      <c r="L65" s="55" t="e">
        <v>#N/A</v>
      </c>
      <c r="M65" s="53" t="e">
        <v>#N/A</v>
      </c>
      <c r="O65" s="74"/>
      <c r="P65" s="75"/>
    </row>
    <row r="66" spans="1:16" s="51" customFormat="1" ht="14.25" hidden="1">
      <c r="A66" s="52" t="str">
        <f>'2.1 Population (under 18)'!A47</f>
        <v>2019/20*</v>
      </c>
      <c r="B66" s="54" t="e">
        <v>#N/A</v>
      </c>
      <c r="C66" s="55" t="e">
        <v>#N/A</v>
      </c>
      <c r="D66" s="55" t="e">
        <v>#N/A</v>
      </c>
      <c r="E66" s="55" t="e">
        <v>#N/A</v>
      </c>
      <c r="F66" s="55" t="e">
        <v>#N/A</v>
      </c>
      <c r="G66" s="55" t="e">
        <v>#N/A</v>
      </c>
      <c r="H66" s="55" t="e">
        <v>#N/A</v>
      </c>
      <c r="I66" s="55" t="e">
        <v>#N/A</v>
      </c>
      <c r="J66" s="55" t="e">
        <v>#N/A</v>
      </c>
      <c r="K66" s="55" t="e">
        <v>#N/A</v>
      </c>
      <c r="L66" s="55" t="e">
        <v>#N/A</v>
      </c>
      <c r="M66" s="53" t="e">
        <v>#N/A</v>
      </c>
      <c r="O66" s="74"/>
      <c r="P66" s="75"/>
    </row>
    <row r="67" spans="1:16" s="51" customFormat="1" ht="14.25" hidden="1">
      <c r="A67" s="52" t="str">
        <f>'2.1 Population (under 18)'!A48</f>
        <v>2020/21*</v>
      </c>
      <c r="B67" s="54" t="e">
        <v>#N/A</v>
      </c>
      <c r="C67" s="55" t="e">
        <v>#N/A</v>
      </c>
      <c r="D67" s="55" t="e">
        <v>#N/A</v>
      </c>
      <c r="E67" s="55" t="e">
        <v>#N/A</v>
      </c>
      <c r="F67" s="55" t="e">
        <v>#N/A</v>
      </c>
      <c r="G67" s="55" t="e">
        <v>#N/A</v>
      </c>
      <c r="H67" s="55" t="e">
        <v>#N/A</v>
      </c>
      <c r="I67" s="55" t="e">
        <v>#N/A</v>
      </c>
      <c r="J67" s="55" t="e">
        <v>#N/A</v>
      </c>
      <c r="K67" s="55" t="e">
        <v>#N/A</v>
      </c>
      <c r="L67" s="55" t="e">
        <v>#N/A</v>
      </c>
      <c r="M67" s="53" t="e">
        <v>#N/A</v>
      </c>
      <c r="O67" s="74"/>
      <c r="P67" s="75"/>
    </row>
    <row r="68" spans="1:16" s="51" customFormat="1" ht="14.25" hidden="1">
      <c r="A68" s="52" t="str">
        <f>'2.1 Population (under 18)'!A49</f>
        <v>2021/22*</v>
      </c>
      <c r="B68" s="54" t="e">
        <v>#N/A</v>
      </c>
      <c r="C68" s="55" t="e">
        <v>#N/A</v>
      </c>
      <c r="D68" s="55" t="e">
        <v>#N/A</v>
      </c>
      <c r="E68" s="55" t="e">
        <v>#N/A</v>
      </c>
      <c r="F68" s="55" t="e">
        <v>#N/A</v>
      </c>
      <c r="G68" s="55" t="e">
        <v>#N/A</v>
      </c>
      <c r="H68" s="55" t="e">
        <v>#N/A</v>
      </c>
      <c r="I68" s="55" t="e">
        <v>#N/A</v>
      </c>
      <c r="J68" s="55" t="e">
        <v>#N/A</v>
      </c>
      <c r="K68" s="55" t="e">
        <v>#N/A</v>
      </c>
      <c r="L68" s="55" t="e">
        <v>#N/A</v>
      </c>
      <c r="M68" s="53" t="e">
        <v>#N/A</v>
      </c>
      <c r="O68" s="74"/>
      <c r="P68" s="75"/>
    </row>
    <row r="69" spans="1:16" s="51" customFormat="1" ht="14.25" hidden="1">
      <c r="A69" s="52" t="str">
        <f>'2.1 Population (under 18)'!A50</f>
        <v>2022/23*</v>
      </c>
      <c r="B69" s="54" t="e">
        <v>#N/A</v>
      </c>
      <c r="C69" s="55" t="e">
        <v>#N/A</v>
      </c>
      <c r="D69" s="55" t="e">
        <v>#N/A</v>
      </c>
      <c r="E69" s="55" t="e">
        <v>#N/A</v>
      </c>
      <c r="F69" s="55" t="e">
        <v>#N/A</v>
      </c>
      <c r="G69" s="55" t="e">
        <v>#N/A</v>
      </c>
      <c r="H69" s="55" t="e">
        <v>#N/A</v>
      </c>
      <c r="I69" s="55" t="e">
        <v>#N/A</v>
      </c>
      <c r="J69" s="55" t="e">
        <v>#N/A</v>
      </c>
      <c r="K69" s="55" t="e">
        <v>#N/A</v>
      </c>
      <c r="L69" s="55" t="e">
        <v>#N/A</v>
      </c>
      <c r="M69" s="53" t="e">
        <v>#N/A</v>
      </c>
      <c r="O69" s="74"/>
      <c r="P69" s="75"/>
    </row>
    <row r="70" spans="1:16" s="51" customFormat="1" ht="14.25" hidden="1">
      <c r="A70" s="52" t="str">
        <f>'2.1 Population (under 18)'!A51</f>
        <v>2023/24*</v>
      </c>
      <c r="B70" s="54" t="e">
        <v>#N/A</v>
      </c>
      <c r="C70" s="55" t="e">
        <v>#N/A</v>
      </c>
      <c r="D70" s="55" t="e">
        <v>#N/A</v>
      </c>
      <c r="E70" s="55" t="e">
        <v>#N/A</v>
      </c>
      <c r="F70" s="55" t="e">
        <v>#N/A</v>
      </c>
      <c r="G70" s="55" t="e">
        <v>#N/A</v>
      </c>
      <c r="H70" s="55" t="e">
        <v>#N/A</v>
      </c>
      <c r="I70" s="55" t="e">
        <v>#N/A</v>
      </c>
      <c r="J70" s="55" t="e">
        <v>#N/A</v>
      </c>
      <c r="K70" s="55" t="e">
        <v>#N/A</v>
      </c>
      <c r="L70" s="55" t="e">
        <v>#N/A</v>
      </c>
      <c r="M70" s="53" t="e">
        <v>#N/A</v>
      </c>
      <c r="O70" s="74"/>
      <c r="P70" s="75"/>
    </row>
    <row r="71" spans="1:16" s="51" customFormat="1" ht="14.25" hidden="1">
      <c r="A71" s="52" t="str">
        <f>'2.1 Population (under 18)'!A52</f>
        <v>2024/25*</v>
      </c>
      <c r="B71" s="54" t="e">
        <v>#N/A</v>
      </c>
      <c r="C71" s="55" t="e">
        <v>#N/A</v>
      </c>
      <c r="D71" s="55" t="e">
        <v>#N/A</v>
      </c>
      <c r="E71" s="55" t="e">
        <v>#N/A</v>
      </c>
      <c r="F71" s="55" t="e">
        <v>#N/A</v>
      </c>
      <c r="G71" s="55" t="e">
        <v>#N/A</v>
      </c>
      <c r="H71" s="55" t="e">
        <v>#N/A</v>
      </c>
      <c r="I71" s="55" t="e">
        <v>#N/A</v>
      </c>
      <c r="J71" s="55" t="e">
        <v>#N/A</v>
      </c>
      <c r="K71" s="55" t="e">
        <v>#N/A</v>
      </c>
      <c r="L71" s="55" t="e">
        <v>#N/A</v>
      </c>
      <c r="M71" s="53" t="e">
        <v>#N/A</v>
      </c>
      <c r="O71" s="74"/>
      <c r="P71" s="75"/>
    </row>
    <row r="72" spans="1:16" s="51" customFormat="1" ht="14.25" hidden="1">
      <c r="A72" s="52" t="str">
        <f>'2.1 Population (under 18)'!A53</f>
        <v>2025/26*</v>
      </c>
      <c r="B72" s="54" t="e">
        <v>#N/A</v>
      </c>
      <c r="C72" s="55" t="e">
        <v>#N/A</v>
      </c>
      <c r="D72" s="55" t="e">
        <v>#N/A</v>
      </c>
      <c r="E72" s="55" t="e">
        <v>#N/A</v>
      </c>
      <c r="F72" s="55" t="e">
        <v>#N/A</v>
      </c>
      <c r="G72" s="55" t="e">
        <v>#N/A</v>
      </c>
      <c r="H72" s="55" t="e">
        <v>#N/A</v>
      </c>
      <c r="I72" s="55" t="e">
        <v>#N/A</v>
      </c>
      <c r="J72" s="55" t="e">
        <v>#N/A</v>
      </c>
      <c r="K72" s="55" t="e">
        <v>#N/A</v>
      </c>
      <c r="L72" s="55" t="e">
        <v>#N/A</v>
      </c>
      <c r="M72" s="53" t="e">
        <v>#N/A</v>
      </c>
      <c r="O72" s="74"/>
      <c r="P72" s="75"/>
    </row>
    <row r="73" spans="1:16" s="51" customFormat="1" ht="14.25">
      <c r="A73" s="84"/>
      <c r="B73" s="55"/>
      <c r="C73" s="55"/>
      <c r="D73" s="55"/>
      <c r="E73" s="55"/>
      <c r="F73" s="55"/>
      <c r="G73" s="55"/>
      <c r="H73" s="55"/>
      <c r="I73" s="55"/>
      <c r="J73" s="55"/>
      <c r="K73" s="55"/>
      <c r="L73" s="55"/>
      <c r="M73" s="55"/>
      <c r="O73" s="74"/>
      <c r="P73" s="75"/>
    </row>
    <row r="74" spans="1:13" ht="12.75">
      <c r="A74" s="134"/>
      <c r="B74" s="247" t="s">
        <v>21</v>
      </c>
      <c r="C74" s="247"/>
      <c r="D74" s="247"/>
      <c r="E74" s="247"/>
      <c r="F74" s="247"/>
      <c r="G74" s="247"/>
      <c r="H74" s="247"/>
      <c r="I74" s="247"/>
      <c r="J74" s="247"/>
      <c r="K74" s="247"/>
      <c r="L74" s="247"/>
      <c r="M74" s="247"/>
    </row>
    <row r="75" spans="1:13" ht="12.75">
      <c r="A75" s="133" t="s">
        <v>99</v>
      </c>
      <c r="B75" s="135" t="s">
        <v>5</v>
      </c>
      <c r="C75" s="135" t="s">
        <v>6</v>
      </c>
      <c r="D75" s="135" t="s">
        <v>7</v>
      </c>
      <c r="E75" s="135" t="s">
        <v>8</v>
      </c>
      <c r="F75" s="135" t="s">
        <v>9</v>
      </c>
      <c r="G75" s="135" t="s">
        <v>10</v>
      </c>
      <c r="H75" s="135" t="s">
        <v>11</v>
      </c>
      <c r="I75" s="135" t="s">
        <v>12</v>
      </c>
      <c r="J75" s="135" t="s">
        <v>13</v>
      </c>
      <c r="K75" s="135" t="s">
        <v>14</v>
      </c>
      <c r="L75" s="135" t="s">
        <v>15</v>
      </c>
      <c r="M75" s="135" t="s">
        <v>16</v>
      </c>
    </row>
    <row r="76" spans="1:16" ht="12.75">
      <c r="A76" s="123" t="str">
        <f>'2.1 Population (under 18)'!A33</f>
        <v>2005/06</v>
      </c>
      <c r="B76" s="71">
        <v>196</v>
      </c>
      <c r="C76" s="71">
        <v>203</v>
      </c>
      <c r="D76" s="71">
        <v>209</v>
      </c>
      <c r="E76" s="71">
        <v>202</v>
      </c>
      <c r="F76" s="71">
        <v>211</v>
      </c>
      <c r="G76" s="71">
        <v>214</v>
      </c>
      <c r="H76" s="71">
        <v>190</v>
      </c>
      <c r="I76" s="71">
        <v>201</v>
      </c>
      <c r="J76" s="71">
        <v>178</v>
      </c>
      <c r="K76" s="71">
        <v>183</v>
      </c>
      <c r="L76" s="71">
        <v>194</v>
      </c>
      <c r="M76" s="71">
        <v>200</v>
      </c>
      <c r="O76" s="74"/>
      <c r="P76" s="75"/>
    </row>
    <row r="77" spans="1:16" ht="12.75">
      <c r="A77" s="124" t="str">
        <f>'2.1 Population (under 18)'!A34</f>
        <v>2006/07</v>
      </c>
      <c r="B77" s="55">
        <v>182</v>
      </c>
      <c r="C77" s="55">
        <v>179</v>
      </c>
      <c r="D77" s="55">
        <v>204</v>
      </c>
      <c r="E77" s="55">
        <v>207</v>
      </c>
      <c r="F77" s="55">
        <v>212</v>
      </c>
      <c r="G77" s="55">
        <v>213</v>
      </c>
      <c r="H77" s="55">
        <v>204</v>
      </c>
      <c r="I77" s="55">
        <v>212</v>
      </c>
      <c r="J77" s="55">
        <v>217</v>
      </c>
      <c r="K77" s="55">
        <v>223</v>
      </c>
      <c r="L77" s="55">
        <v>219</v>
      </c>
      <c r="M77" s="55">
        <v>219</v>
      </c>
      <c r="O77" s="74"/>
      <c r="P77" s="75"/>
    </row>
    <row r="78" spans="1:16" ht="12.75">
      <c r="A78" s="124" t="str">
        <f>'2.1 Population (under 18)'!A35</f>
        <v>2007/08</v>
      </c>
      <c r="B78" s="55">
        <v>238</v>
      </c>
      <c r="C78" s="55">
        <v>226</v>
      </c>
      <c r="D78" s="55">
        <v>219</v>
      </c>
      <c r="E78" s="55">
        <v>208</v>
      </c>
      <c r="F78" s="55">
        <v>206</v>
      </c>
      <c r="G78" s="55">
        <v>200</v>
      </c>
      <c r="H78" s="55">
        <v>205</v>
      </c>
      <c r="I78" s="55">
        <v>196</v>
      </c>
      <c r="J78" s="55">
        <v>196</v>
      </c>
      <c r="K78" s="55">
        <v>192</v>
      </c>
      <c r="L78" s="55">
        <v>198</v>
      </c>
      <c r="M78" s="55">
        <v>193</v>
      </c>
      <c r="O78" s="74"/>
      <c r="P78" s="75"/>
    </row>
    <row r="79" spans="1:16" ht="12.75">
      <c r="A79" s="124" t="str">
        <f>'2.1 Population (under 18)'!A36</f>
        <v>2008/09</v>
      </c>
      <c r="B79" s="55">
        <v>204</v>
      </c>
      <c r="C79" s="55">
        <v>200</v>
      </c>
      <c r="D79" s="55">
        <v>209</v>
      </c>
      <c r="E79" s="55">
        <v>183</v>
      </c>
      <c r="F79" s="55">
        <v>188</v>
      </c>
      <c r="G79" s="55">
        <v>189</v>
      </c>
      <c r="H79" s="55">
        <v>190</v>
      </c>
      <c r="I79" s="55">
        <v>190</v>
      </c>
      <c r="J79" s="55">
        <v>175</v>
      </c>
      <c r="K79" s="55">
        <v>181</v>
      </c>
      <c r="L79" s="55">
        <v>174</v>
      </c>
      <c r="M79" s="55">
        <v>169</v>
      </c>
      <c r="O79" s="74"/>
      <c r="P79" s="75"/>
    </row>
    <row r="80" spans="1:16" ht="12.75">
      <c r="A80" s="124" t="str">
        <f>'2.1 Population (under 18)'!A37</f>
        <v>2009/10</v>
      </c>
      <c r="B80" s="55">
        <v>185</v>
      </c>
      <c r="C80" s="55">
        <v>188</v>
      </c>
      <c r="D80" s="55">
        <v>181</v>
      </c>
      <c r="E80" s="55">
        <v>165</v>
      </c>
      <c r="F80" s="55">
        <v>161</v>
      </c>
      <c r="G80" s="55">
        <v>177</v>
      </c>
      <c r="H80" s="55">
        <v>179</v>
      </c>
      <c r="I80" s="55">
        <v>172</v>
      </c>
      <c r="J80" s="55">
        <v>159</v>
      </c>
      <c r="K80" s="55">
        <v>154</v>
      </c>
      <c r="L80" s="55">
        <v>153</v>
      </c>
      <c r="M80" s="55">
        <v>145</v>
      </c>
      <c r="O80" s="74"/>
      <c r="P80" s="75"/>
    </row>
    <row r="81" spans="1:16" ht="12.75">
      <c r="A81" s="124" t="str">
        <f>'2.1 Population (under 18)'!A38</f>
        <v>2010/11</v>
      </c>
      <c r="B81" s="55">
        <v>131</v>
      </c>
      <c r="C81" s="55">
        <v>131</v>
      </c>
      <c r="D81" s="55">
        <v>129</v>
      </c>
      <c r="E81" s="55">
        <v>124</v>
      </c>
      <c r="F81" s="55">
        <v>122</v>
      </c>
      <c r="G81" s="55">
        <v>119</v>
      </c>
      <c r="H81" s="55">
        <v>119</v>
      </c>
      <c r="I81" s="55">
        <v>118</v>
      </c>
      <c r="J81" s="55">
        <v>111</v>
      </c>
      <c r="K81" s="55">
        <v>117</v>
      </c>
      <c r="L81" s="55">
        <v>118</v>
      </c>
      <c r="M81" s="55">
        <v>132</v>
      </c>
      <c r="O81" s="74"/>
      <c r="P81" s="75"/>
    </row>
    <row r="82" spans="1:16" s="51" customFormat="1" ht="14.25">
      <c r="A82" s="124" t="str">
        <f>'2.1 Population (under 18)'!A39</f>
        <v>2011/12</v>
      </c>
      <c r="B82" s="55">
        <v>121</v>
      </c>
      <c r="C82" s="55">
        <v>112</v>
      </c>
      <c r="D82" s="55">
        <v>113</v>
      </c>
      <c r="E82" s="55">
        <v>110</v>
      </c>
      <c r="F82" s="55">
        <v>124</v>
      </c>
      <c r="G82" s="55">
        <v>115</v>
      </c>
      <c r="H82" s="55">
        <v>121</v>
      </c>
      <c r="I82" s="55">
        <v>122</v>
      </c>
      <c r="J82" s="55">
        <v>121</v>
      </c>
      <c r="K82" s="55">
        <v>129</v>
      </c>
      <c r="L82" s="55">
        <v>122</v>
      </c>
      <c r="M82" s="55">
        <v>120</v>
      </c>
      <c r="O82" s="74"/>
      <c r="P82" s="75"/>
    </row>
    <row r="83" spans="1:16" s="51" customFormat="1" ht="14.25">
      <c r="A83" s="124" t="str">
        <f>'2.1 Population (under 18)'!A40</f>
        <v>2012/13</v>
      </c>
      <c r="B83" s="55">
        <v>160</v>
      </c>
      <c r="C83" s="55">
        <v>140</v>
      </c>
      <c r="D83" s="55">
        <v>145</v>
      </c>
      <c r="E83" s="55">
        <v>140</v>
      </c>
      <c r="F83" s="55">
        <v>136</v>
      </c>
      <c r="G83" s="55">
        <v>140</v>
      </c>
      <c r="H83" s="55">
        <v>142</v>
      </c>
      <c r="I83" s="55">
        <v>129</v>
      </c>
      <c r="J83" s="55">
        <v>117</v>
      </c>
      <c r="K83" s="55">
        <v>118</v>
      </c>
      <c r="L83" s="55">
        <v>126</v>
      </c>
      <c r="M83" s="55">
        <v>127</v>
      </c>
      <c r="O83" s="74"/>
      <c r="P83" s="75"/>
    </row>
    <row r="84" spans="1:16" s="51" customFormat="1" ht="14.25">
      <c r="A84" s="124" t="str">
        <f>'2.1 Population (under 18)'!A41</f>
        <v>2013/14</v>
      </c>
      <c r="B84" s="55">
        <v>118</v>
      </c>
      <c r="C84" s="55">
        <v>109</v>
      </c>
      <c r="D84" s="55">
        <v>114</v>
      </c>
      <c r="E84" s="55">
        <v>114</v>
      </c>
      <c r="F84" s="55">
        <v>115</v>
      </c>
      <c r="G84" s="55">
        <v>113</v>
      </c>
      <c r="H84" s="55">
        <v>118</v>
      </c>
      <c r="I84" s="55">
        <v>119</v>
      </c>
      <c r="J84" s="55">
        <v>114</v>
      </c>
      <c r="K84" s="55">
        <v>110</v>
      </c>
      <c r="L84" s="55">
        <v>102</v>
      </c>
      <c r="M84" s="55">
        <v>105</v>
      </c>
      <c r="O84" s="74"/>
      <c r="P84" s="75"/>
    </row>
    <row r="85" spans="1:16" s="51" customFormat="1" ht="14.25">
      <c r="A85" s="124" t="str">
        <f>'2.1 Population (under 18)'!A42</f>
        <v>2014/15</v>
      </c>
      <c r="B85" s="55">
        <v>99</v>
      </c>
      <c r="C85" s="55">
        <v>99</v>
      </c>
      <c r="D85" s="55">
        <v>94</v>
      </c>
      <c r="E85" s="55">
        <v>93</v>
      </c>
      <c r="F85" s="55">
        <v>102</v>
      </c>
      <c r="G85" s="55">
        <v>104</v>
      </c>
      <c r="H85" s="55">
        <v>102</v>
      </c>
      <c r="I85" s="55">
        <v>107</v>
      </c>
      <c r="J85" s="55">
        <v>106</v>
      </c>
      <c r="K85" s="55">
        <v>102</v>
      </c>
      <c r="L85" s="55">
        <v>98</v>
      </c>
      <c r="M85" s="55">
        <v>107</v>
      </c>
      <c r="O85" s="74"/>
      <c r="P85" s="75"/>
    </row>
    <row r="86" spans="1:16" s="51" customFormat="1" ht="14.25">
      <c r="A86" s="124" t="str">
        <f>'2.1 Population (under 18)'!A43</f>
        <v>2015/16</v>
      </c>
      <c r="B86" s="55">
        <v>94</v>
      </c>
      <c r="C86" s="55">
        <v>95</v>
      </c>
      <c r="D86" s="55">
        <v>94</v>
      </c>
      <c r="E86" s="55">
        <v>103</v>
      </c>
      <c r="F86" s="55">
        <v>97</v>
      </c>
      <c r="G86" s="55">
        <v>97</v>
      </c>
      <c r="H86" s="55">
        <v>92</v>
      </c>
      <c r="I86" s="55">
        <v>102</v>
      </c>
      <c r="J86" s="55">
        <v>87</v>
      </c>
      <c r="K86" s="55">
        <v>86</v>
      </c>
      <c r="L86" s="55">
        <v>83</v>
      </c>
      <c r="M86" s="55">
        <v>97</v>
      </c>
      <c r="O86" s="74"/>
      <c r="P86" s="75"/>
    </row>
    <row r="87" spans="1:16" s="51" customFormat="1" ht="14.25">
      <c r="A87" s="126" t="str">
        <f>'2.1 Population (under 18)'!A44</f>
        <v>2016/17*</v>
      </c>
      <c r="B87" s="57">
        <v>108</v>
      </c>
      <c r="C87" s="57">
        <v>103</v>
      </c>
      <c r="D87" s="57">
        <v>112</v>
      </c>
      <c r="E87" s="57">
        <v>102</v>
      </c>
      <c r="F87" s="57">
        <v>96</v>
      </c>
      <c r="G87" s="57">
        <v>103</v>
      </c>
      <c r="H87" s="57">
        <v>95</v>
      </c>
      <c r="I87" s="57">
        <v>89</v>
      </c>
      <c r="J87" s="57">
        <v>85</v>
      </c>
      <c r="K87" s="57">
        <v>96</v>
      </c>
      <c r="L87" s="57" t="e">
        <v>#N/A</v>
      </c>
      <c r="M87" s="57" t="e">
        <v>#N/A</v>
      </c>
      <c r="O87" s="74"/>
      <c r="P87" s="75"/>
    </row>
    <row r="88" spans="1:16" s="51" customFormat="1" ht="14.25" hidden="1">
      <c r="A88" s="52" t="str">
        <f>'2.1 Population (under 18)'!A45</f>
        <v>2017/18*</v>
      </c>
      <c r="B88" s="54" t="e">
        <v>#N/A</v>
      </c>
      <c r="C88" s="55" t="e">
        <v>#N/A</v>
      </c>
      <c r="D88" s="55" t="e">
        <v>#N/A</v>
      </c>
      <c r="E88" s="55" t="e">
        <v>#N/A</v>
      </c>
      <c r="F88" s="55" t="e">
        <v>#N/A</v>
      </c>
      <c r="G88" s="55" t="e">
        <v>#N/A</v>
      </c>
      <c r="H88" s="55" t="e">
        <v>#N/A</v>
      </c>
      <c r="I88" s="55" t="e">
        <v>#N/A</v>
      </c>
      <c r="J88" s="55" t="e">
        <v>#N/A</v>
      </c>
      <c r="K88" s="55" t="e">
        <v>#N/A</v>
      </c>
      <c r="L88" s="55" t="e">
        <v>#N/A</v>
      </c>
      <c r="M88" s="53" t="e">
        <v>#N/A</v>
      </c>
      <c r="O88" s="74"/>
      <c r="P88" s="75"/>
    </row>
    <row r="89" spans="1:16" s="51" customFormat="1" ht="14.25" hidden="1">
      <c r="A89" s="52" t="str">
        <f>'2.1 Population (under 18)'!A46</f>
        <v>2018/19*</v>
      </c>
      <c r="B89" s="54" t="e">
        <v>#N/A</v>
      </c>
      <c r="C89" s="55" t="e">
        <v>#N/A</v>
      </c>
      <c r="D89" s="55" t="e">
        <v>#N/A</v>
      </c>
      <c r="E89" s="55" t="e">
        <v>#N/A</v>
      </c>
      <c r="F89" s="55" t="e">
        <v>#N/A</v>
      </c>
      <c r="G89" s="55" t="e">
        <v>#N/A</v>
      </c>
      <c r="H89" s="55" t="e">
        <v>#N/A</v>
      </c>
      <c r="I89" s="55" t="e">
        <v>#N/A</v>
      </c>
      <c r="J89" s="55" t="e">
        <v>#N/A</v>
      </c>
      <c r="K89" s="55" t="e">
        <v>#N/A</v>
      </c>
      <c r="L89" s="55" t="e">
        <v>#N/A</v>
      </c>
      <c r="M89" s="53" t="e">
        <v>#N/A</v>
      </c>
      <c r="O89" s="74"/>
      <c r="P89" s="75"/>
    </row>
    <row r="90" spans="1:16" s="51" customFormat="1" ht="14.25" hidden="1">
      <c r="A90" s="52" t="str">
        <f>'2.1 Population (under 18)'!A47</f>
        <v>2019/20*</v>
      </c>
      <c r="B90" s="54" t="e">
        <v>#N/A</v>
      </c>
      <c r="C90" s="55" t="e">
        <v>#N/A</v>
      </c>
      <c r="D90" s="55" t="e">
        <v>#N/A</v>
      </c>
      <c r="E90" s="55" t="e">
        <v>#N/A</v>
      </c>
      <c r="F90" s="55" t="e">
        <v>#N/A</v>
      </c>
      <c r="G90" s="55" t="e">
        <v>#N/A</v>
      </c>
      <c r="H90" s="55" t="e">
        <v>#N/A</v>
      </c>
      <c r="I90" s="55" t="e">
        <v>#N/A</v>
      </c>
      <c r="J90" s="55" t="e">
        <v>#N/A</v>
      </c>
      <c r="K90" s="55" t="e">
        <v>#N/A</v>
      </c>
      <c r="L90" s="55" t="e">
        <v>#N/A</v>
      </c>
      <c r="M90" s="53" t="e">
        <v>#N/A</v>
      </c>
      <c r="O90" s="74"/>
      <c r="P90" s="75"/>
    </row>
    <row r="91" spans="1:16" s="51" customFormat="1" ht="14.25" hidden="1">
      <c r="A91" s="52" t="str">
        <f>'2.1 Population (under 18)'!A48</f>
        <v>2020/21*</v>
      </c>
      <c r="B91" s="54" t="e">
        <v>#N/A</v>
      </c>
      <c r="C91" s="55" t="e">
        <v>#N/A</v>
      </c>
      <c r="D91" s="55" t="e">
        <v>#N/A</v>
      </c>
      <c r="E91" s="55" t="e">
        <v>#N/A</v>
      </c>
      <c r="F91" s="55" t="e">
        <v>#N/A</v>
      </c>
      <c r="G91" s="55" t="e">
        <v>#N/A</v>
      </c>
      <c r="H91" s="55" t="e">
        <v>#N/A</v>
      </c>
      <c r="I91" s="55" t="e">
        <v>#N/A</v>
      </c>
      <c r="J91" s="55" t="e">
        <v>#N/A</v>
      </c>
      <c r="K91" s="55" t="e">
        <v>#N/A</v>
      </c>
      <c r="L91" s="55" t="e">
        <v>#N/A</v>
      </c>
      <c r="M91" s="53" t="e">
        <v>#N/A</v>
      </c>
      <c r="O91" s="74"/>
      <c r="P91" s="75"/>
    </row>
    <row r="92" spans="1:16" s="51" customFormat="1" ht="14.25" hidden="1">
      <c r="A92" s="52" t="str">
        <f>'2.1 Population (under 18)'!A49</f>
        <v>2021/22*</v>
      </c>
      <c r="B92" s="54" t="e">
        <v>#N/A</v>
      </c>
      <c r="C92" s="55" t="e">
        <v>#N/A</v>
      </c>
      <c r="D92" s="55" t="e">
        <v>#N/A</v>
      </c>
      <c r="E92" s="55" t="e">
        <v>#N/A</v>
      </c>
      <c r="F92" s="55" t="e">
        <v>#N/A</v>
      </c>
      <c r="G92" s="55" t="e">
        <v>#N/A</v>
      </c>
      <c r="H92" s="55" t="e">
        <v>#N/A</v>
      </c>
      <c r="I92" s="55" t="e">
        <v>#N/A</v>
      </c>
      <c r="J92" s="55" t="e">
        <v>#N/A</v>
      </c>
      <c r="K92" s="55" t="e">
        <v>#N/A</v>
      </c>
      <c r="L92" s="55" t="e">
        <v>#N/A</v>
      </c>
      <c r="M92" s="53" t="e">
        <v>#N/A</v>
      </c>
      <c r="O92" s="74"/>
      <c r="P92" s="75"/>
    </row>
    <row r="93" spans="1:16" s="51" customFormat="1" ht="14.25" hidden="1">
      <c r="A93" s="52" t="str">
        <f>'2.1 Population (under 18)'!A50</f>
        <v>2022/23*</v>
      </c>
      <c r="B93" s="54" t="e">
        <v>#N/A</v>
      </c>
      <c r="C93" s="55" t="e">
        <v>#N/A</v>
      </c>
      <c r="D93" s="55" t="e">
        <v>#N/A</v>
      </c>
      <c r="E93" s="55" t="e">
        <v>#N/A</v>
      </c>
      <c r="F93" s="55" t="e">
        <v>#N/A</v>
      </c>
      <c r="G93" s="55" t="e">
        <v>#N/A</v>
      </c>
      <c r="H93" s="55" t="e">
        <v>#N/A</v>
      </c>
      <c r="I93" s="55" t="e">
        <v>#N/A</v>
      </c>
      <c r="J93" s="55" t="e">
        <v>#N/A</v>
      </c>
      <c r="K93" s="55" t="e">
        <v>#N/A</v>
      </c>
      <c r="L93" s="55" t="e">
        <v>#N/A</v>
      </c>
      <c r="M93" s="53" t="e">
        <v>#N/A</v>
      </c>
      <c r="O93" s="74"/>
      <c r="P93" s="75"/>
    </row>
    <row r="94" spans="1:16" s="51" customFormat="1" ht="14.25" hidden="1">
      <c r="A94" s="52" t="str">
        <f>'2.1 Population (under 18)'!A51</f>
        <v>2023/24*</v>
      </c>
      <c r="B94" s="54" t="e">
        <v>#N/A</v>
      </c>
      <c r="C94" s="55" t="e">
        <v>#N/A</v>
      </c>
      <c r="D94" s="55" t="e">
        <v>#N/A</v>
      </c>
      <c r="E94" s="55" t="e">
        <v>#N/A</v>
      </c>
      <c r="F94" s="55" t="e">
        <v>#N/A</v>
      </c>
      <c r="G94" s="55" t="e">
        <v>#N/A</v>
      </c>
      <c r="H94" s="55" t="e">
        <v>#N/A</v>
      </c>
      <c r="I94" s="55" t="e">
        <v>#N/A</v>
      </c>
      <c r="J94" s="55" t="e">
        <v>#N/A</v>
      </c>
      <c r="K94" s="55" t="e">
        <v>#N/A</v>
      </c>
      <c r="L94" s="55" t="e">
        <v>#N/A</v>
      </c>
      <c r="M94" s="53" t="e">
        <v>#N/A</v>
      </c>
      <c r="O94" s="74"/>
      <c r="P94" s="75"/>
    </row>
    <row r="95" spans="1:16" s="51" customFormat="1" ht="14.25" hidden="1">
      <c r="A95" s="52" t="str">
        <f>'2.1 Population (under 18)'!A52</f>
        <v>2024/25*</v>
      </c>
      <c r="B95" s="54" t="e">
        <v>#N/A</v>
      </c>
      <c r="C95" s="55" t="e">
        <v>#N/A</v>
      </c>
      <c r="D95" s="55" t="e">
        <v>#N/A</v>
      </c>
      <c r="E95" s="55" t="e">
        <v>#N/A</v>
      </c>
      <c r="F95" s="55" t="e">
        <v>#N/A</v>
      </c>
      <c r="G95" s="55" t="e">
        <v>#N/A</v>
      </c>
      <c r="H95" s="55" t="e">
        <v>#N/A</v>
      </c>
      <c r="I95" s="55" t="e">
        <v>#N/A</v>
      </c>
      <c r="J95" s="55" t="e">
        <v>#N/A</v>
      </c>
      <c r="K95" s="55" t="e">
        <v>#N/A</v>
      </c>
      <c r="L95" s="55" t="e">
        <v>#N/A</v>
      </c>
      <c r="M95" s="53" t="e">
        <v>#N/A</v>
      </c>
      <c r="O95" s="74"/>
      <c r="P95" s="75"/>
    </row>
    <row r="96" spans="1:16" s="51" customFormat="1" ht="14.25" hidden="1">
      <c r="A96" s="52" t="str">
        <f>'2.1 Population (under 18)'!A53</f>
        <v>2025/26*</v>
      </c>
      <c r="B96" s="54" t="e">
        <v>#N/A</v>
      </c>
      <c r="C96" s="55" t="e">
        <v>#N/A</v>
      </c>
      <c r="D96" s="55" t="e">
        <v>#N/A</v>
      </c>
      <c r="E96" s="55" t="e">
        <v>#N/A</v>
      </c>
      <c r="F96" s="55" t="e">
        <v>#N/A</v>
      </c>
      <c r="G96" s="55" t="e">
        <v>#N/A</v>
      </c>
      <c r="H96" s="55" t="e">
        <v>#N/A</v>
      </c>
      <c r="I96" s="55" t="e">
        <v>#N/A</v>
      </c>
      <c r="J96" s="55" t="e">
        <v>#N/A</v>
      </c>
      <c r="K96" s="55" t="e">
        <v>#N/A</v>
      </c>
      <c r="L96" s="55" t="e">
        <v>#N/A</v>
      </c>
      <c r="M96" s="53" t="e">
        <v>#N/A</v>
      </c>
      <c r="O96" s="74"/>
      <c r="P96" s="75"/>
    </row>
    <row r="97" spans="1:16" s="51" customFormat="1" ht="14.25">
      <c r="A97" s="84"/>
      <c r="B97" s="55"/>
      <c r="C97" s="55"/>
      <c r="D97" s="55"/>
      <c r="E97" s="55"/>
      <c r="F97" s="55"/>
      <c r="G97" s="55"/>
      <c r="H97" s="55"/>
      <c r="I97" s="55"/>
      <c r="J97" s="55"/>
      <c r="K97" s="55"/>
      <c r="L97" s="55"/>
      <c r="M97" s="55"/>
      <c r="O97" s="74"/>
      <c r="P97" s="75"/>
    </row>
    <row r="98" spans="1:13" ht="12.75">
      <c r="A98" s="134"/>
      <c r="B98" s="247" t="s">
        <v>33</v>
      </c>
      <c r="C98" s="247"/>
      <c r="D98" s="247"/>
      <c r="E98" s="247"/>
      <c r="F98" s="247"/>
      <c r="G98" s="247"/>
      <c r="H98" s="247"/>
      <c r="I98" s="247"/>
      <c r="J98" s="247"/>
      <c r="K98" s="247"/>
      <c r="L98" s="247"/>
      <c r="M98" s="247"/>
    </row>
    <row r="99" spans="1:13" ht="12.75">
      <c r="A99" s="133" t="s">
        <v>99</v>
      </c>
      <c r="B99" s="135" t="s">
        <v>5</v>
      </c>
      <c r="C99" s="135" t="s">
        <v>6</v>
      </c>
      <c r="D99" s="135" t="s">
        <v>7</v>
      </c>
      <c r="E99" s="135" t="s">
        <v>8</v>
      </c>
      <c r="F99" s="135" t="s">
        <v>9</v>
      </c>
      <c r="G99" s="135" t="s">
        <v>10</v>
      </c>
      <c r="H99" s="135" t="s">
        <v>11</v>
      </c>
      <c r="I99" s="135" t="s">
        <v>12</v>
      </c>
      <c r="J99" s="135" t="s">
        <v>13</v>
      </c>
      <c r="K99" s="135" t="s">
        <v>14</v>
      </c>
      <c r="L99" s="135" t="s">
        <v>15</v>
      </c>
      <c r="M99" s="135" t="s">
        <v>16</v>
      </c>
    </row>
    <row r="100" spans="1:16" ht="12.75">
      <c r="A100" s="123" t="str">
        <f>'2.1 Population (under 18)'!A33</f>
        <v>2005/06</v>
      </c>
      <c r="B100" s="71">
        <v>92</v>
      </c>
      <c r="C100" s="71">
        <v>88</v>
      </c>
      <c r="D100" s="71">
        <v>97</v>
      </c>
      <c r="E100" s="71">
        <v>100</v>
      </c>
      <c r="F100" s="71">
        <v>100</v>
      </c>
      <c r="G100" s="71">
        <v>106</v>
      </c>
      <c r="H100" s="71">
        <v>103</v>
      </c>
      <c r="I100" s="71">
        <v>98</v>
      </c>
      <c r="J100" s="71">
        <v>85</v>
      </c>
      <c r="K100" s="71">
        <v>100</v>
      </c>
      <c r="L100" s="71">
        <v>111</v>
      </c>
      <c r="M100" s="71">
        <v>115</v>
      </c>
      <c r="O100" s="74"/>
      <c r="P100" s="75"/>
    </row>
    <row r="101" spans="1:16" ht="12.75">
      <c r="A101" s="124" t="str">
        <f>'2.1 Population (under 18)'!A34</f>
        <v>2006/07</v>
      </c>
      <c r="B101" s="55">
        <v>102</v>
      </c>
      <c r="C101" s="55">
        <v>112</v>
      </c>
      <c r="D101" s="55">
        <v>111</v>
      </c>
      <c r="E101" s="55">
        <v>103</v>
      </c>
      <c r="F101" s="55">
        <v>107</v>
      </c>
      <c r="G101" s="55">
        <v>100</v>
      </c>
      <c r="H101" s="55">
        <v>101</v>
      </c>
      <c r="I101" s="55">
        <v>118</v>
      </c>
      <c r="J101" s="55">
        <v>110</v>
      </c>
      <c r="K101" s="55">
        <v>104</v>
      </c>
      <c r="L101" s="55">
        <v>114</v>
      </c>
      <c r="M101" s="55">
        <v>106</v>
      </c>
      <c r="O101" s="74"/>
      <c r="P101" s="75"/>
    </row>
    <row r="102" spans="1:16" ht="12.75">
      <c r="A102" s="124" t="str">
        <f>'2.1 Population (under 18)'!A35</f>
        <v>2007/08</v>
      </c>
      <c r="B102" s="55">
        <v>104</v>
      </c>
      <c r="C102" s="55">
        <v>94</v>
      </c>
      <c r="D102" s="55">
        <v>109</v>
      </c>
      <c r="E102" s="55">
        <v>113</v>
      </c>
      <c r="F102" s="55">
        <v>114</v>
      </c>
      <c r="G102" s="55">
        <v>116</v>
      </c>
      <c r="H102" s="55">
        <v>118</v>
      </c>
      <c r="I102" s="55">
        <v>135</v>
      </c>
      <c r="J102" s="55">
        <v>124</v>
      </c>
      <c r="K102" s="55">
        <v>127</v>
      </c>
      <c r="L102" s="55">
        <v>143</v>
      </c>
      <c r="M102" s="55">
        <v>150</v>
      </c>
      <c r="O102" s="74"/>
      <c r="P102" s="75"/>
    </row>
    <row r="103" spans="1:16" ht="12.75">
      <c r="A103" s="124" t="str">
        <f>'2.1 Population (under 18)'!A36</f>
        <v>2008/09</v>
      </c>
      <c r="B103" s="55">
        <v>184</v>
      </c>
      <c r="C103" s="55">
        <v>199</v>
      </c>
      <c r="D103" s="55">
        <v>235</v>
      </c>
      <c r="E103" s="55">
        <v>240</v>
      </c>
      <c r="F103" s="55">
        <v>263</v>
      </c>
      <c r="G103" s="55">
        <v>258</v>
      </c>
      <c r="H103" s="55">
        <v>253</v>
      </c>
      <c r="I103" s="55">
        <v>259</v>
      </c>
      <c r="J103" s="55">
        <v>253</v>
      </c>
      <c r="K103" s="55">
        <v>264</v>
      </c>
      <c r="L103" s="55">
        <v>253</v>
      </c>
      <c r="M103" s="55">
        <v>237</v>
      </c>
      <c r="O103" s="74"/>
      <c r="P103" s="75"/>
    </row>
    <row r="104" spans="1:16" ht="12.75">
      <c r="A104" s="124" t="str">
        <f>'2.1 Population (under 18)'!A37</f>
        <v>2009/10</v>
      </c>
      <c r="B104" s="55">
        <v>172</v>
      </c>
      <c r="C104" s="55">
        <v>148</v>
      </c>
      <c r="D104" s="55">
        <v>145</v>
      </c>
      <c r="E104" s="55">
        <v>130</v>
      </c>
      <c r="F104" s="55">
        <v>117</v>
      </c>
      <c r="G104" s="55">
        <v>111</v>
      </c>
      <c r="H104" s="55">
        <v>118</v>
      </c>
      <c r="I104" s="55">
        <v>114</v>
      </c>
      <c r="J104" s="55">
        <v>107</v>
      </c>
      <c r="K104" s="55">
        <v>105</v>
      </c>
      <c r="L104" s="55">
        <v>105</v>
      </c>
      <c r="M104" s="55">
        <v>104</v>
      </c>
      <c r="O104" s="74"/>
      <c r="P104" s="75"/>
    </row>
    <row r="105" spans="1:16" ht="12.75">
      <c r="A105" s="124" t="str">
        <f>'2.1 Population (under 18)'!A38</f>
        <v>2010/11</v>
      </c>
      <c r="B105" s="55">
        <v>110</v>
      </c>
      <c r="C105" s="55">
        <v>110</v>
      </c>
      <c r="D105" s="55">
        <v>120</v>
      </c>
      <c r="E105" s="55">
        <v>122</v>
      </c>
      <c r="F105" s="55">
        <v>122</v>
      </c>
      <c r="G105" s="55">
        <v>134</v>
      </c>
      <c r="H105" s="55">
        <v>127</v>
      </c>
      <c r="I105" s="55">
        <v>125</v>
      </c>
      <c r="J105" s="55">
        <v>125</v>
      </c>
      <c r="K105" s="55">
        <v>136</v>
      </c>
      <c r="L105" s="55">
        <v>171</v>
      </c>
      <c r="M105" s="55">
        <v>164</v>
      </c>
      <c r="O105" s="74"/>
      <c r="P105" s="75"/>
    </row>
    <row r="106" spans="1:16" s="51" customFormat="1" ht="14.25">
      <c r="A106" s="124" t="str">
        <f>'2.1 Population (under 18)'!A39</f>
        <v>2011/12</v>
      </c>
      <c r="B106" s="55">
        <v>157</v>
      </c>
      <c r="C106" s="55">
        <v>170</v>
      </c>
      <c r="D106" s="55">
        <v>172</v>
      </c>
      <c r="E106" s="55">
        <v>153</v>
      </c>
      <c r="F106" s="55">
        <v>192</v>
      </c>
      <c r="G106" s="55">
        <v>183</v>
      </c>
      <c r="H106" s="55">
        <v>188</v>
      </c>
      <c r="I106" s="55">
        <v>205</v>
      </c>
      <c r="J106" s="55">
        <v>187</v>
      </c>
      <c r="K106" s="55">
        <v>212</v>
      </c>
      <c r="L106" s="55">
        <v>210</v>
      </c>
      <c r="M106" s="55">
        <v>204</v>
      </c>
      <c r="O106" s="74"/>
      <c r="P106" s="75"/>
    </row>
    <row r="107" spans="1:16" s="51" customFormat="1" ht="14.25">
      <c r="A107" s="124" t="str">
        <f>'2.1 Population (under 18)'!A40</f>
        <v>2012/13</v>
      </c>
      <c r="B107" s="55">
        <v>73</v>
      </c>
      <c r="C107" s="55">
        <v>67</v>
      </c>
      <c r="D107" s="55">
        <v>64</v>
      </c>
      <c r="E107" s="55">
        <v>69</v>
      </c>
      <c r="F107" s="55">
        <v>67</v>
      </c>
      <c r="G107" s="55">
        <v>53</v>
      </c>
      <c r="H107" s="55">
        <v>55</v>
      </c>
      <c r="I107" s="55">
        <v>53</v>
      </c>
      <c r="J107" s="55">
        <v>38</v>
      </c>
      <c r="K107" s="55">
        <v>37</v>
      </c>
      <c r="L107" s="55">
        <v>37</v>
      </c>
      <c r="M107" s="55">
        <v>38</v>
      </c>
      <c r="O107" s="74"/>
      <c r="P107" s="75"/>
    </row>
    <row r="108" spans="1:16" s="51" customFormat="1" ht="14.25">
      <c r="A108" s="124" t="str">
        <f>'2.1 Population (under 18)'!A41</f>
        <v>2013/14</v>
      </c>
      <c r="B108" s="55">
        <v>1</v>
      </c>
      <c r="C108" s="55">
        <v>1</v>
      </c>
      <c r="D108" s="55">
        <v>1</v>
      </c>
      <c r="E108" s="55">
        <v>2</v>
      </c>
      <c r="F108" s="55">
        <v>0</v>
      </c>
      <c r="G108" s="55">
        <v>0</v>
      </c>
      <c r="H108" s="55">
        <v>0</v>
      </c>
      <c r="I108" s="55">
        <v>0</v>
      </c>
      <c r="J108" s="55">
        <v>1</v>
      </c>
      <c r="K108" s="55">
        <v>1</v>
      </c>
      <c r="L108" s="55">
        <v>1</v>
      </c>
      <c r="M108" s="55">
        <v>1</v>
      </c>
      <c r="O108" s="74"/>
      <c r="P108" s="75"/>
    </row>
    <row r="109" spans="1:16" s="51" customFormat="1" ht="14.25">
      <c r="A109" s="124" t="str">
        <f>'2.1 Population (under 18)'!A42</f>
        <v>2014/15</v>
      </c>
      <c r="B109" s="55">
        <v>1</v>
      </c>
      <c r="C109" s="55">
        <v>1</v>
      </c>
      <c r="D109" s="55">
        <v>1</v>
      </c>
      <c r="E109" s="55">
        <v>1</v>
      </c>
      <c r="F109" s="55">
        <v>0</v>
      </c>
      <c r="G109" s="55">
        <v>0</v>
      </c>
      <c r="H109" s="55">
        <v>0</v>
      </c>
      <c r="I109" s="55">
        <v>1</v>
      </c>
      <c r="J109" s="55">
        <v>2</v>
      </c>
      <c r="K109" s="55">
        <v>1</v>
      </c>
      <c r="L109" s="55">
        <v>1</v>
      </c>
      <c r="M109" s="55">
        <v>1</v>
      </c>
      <c r="O109" s="74"/>
      <c r="P109" s="75"/>
    </row>
    <row r="110" spans="1:16" s="51" customFormat="1" ht="14.25">
      <c r="A110" s="124" t="str">
        <f>'2.1 Population (under 18)'!A43</f>
        <v>2015/16</v>
      </c>
      <c r="B110" s="55">
        <v>2</v>
      </c>
      <c r="C110" s="55">
        <v>1</v>
      </c>
      <c r="D110" s="55">
        <v>2</v>
      </c>
      <c r="E110" s="55">
        <v>2</v>
      </c>
      <c r="F110" s="55">
        <v>5</v>
      </c>
      <c r="G110" s="55">
        <v>6</v>
      </c>
      <c r="H110" s="55">
        <v>5</v>
      </c>
      <c r="I110" s="55">
        <v>8</v>
      </c>
      <c r="J110" s="55">
        <v>8</v>
      </c>
      <c r="K110" s="55">
        <v>8</v>
      </c>
      <c r="L110" s="55">
        <v>8</v>
      </c>
      <c r="M110" s="55">
        <v>7</v>
      </c>
      <c r="O110" s="74"/>
      <c r="P110" s="75"/>
    </row>
    <row r="111" spans="1:16" s="51" customFormat="1" ht="14.25">
      <c r="A111" s="126" t="str">
        <f>'2.1 Population (under 18)'!A44</f>
        <v>2016/17*</v>
      </c>
      <c r="B111" s="57">
        <v>8</v>
      </c>
      <c r="C111" s="57">
        <v>7</v>
      </c>
      <c r="D111" s="57">
        <v>8</v>
      </c>
      <c r="E111" s="57">
        <v>24</v>
      </c>
      <c r="F111" s="57">
        <v>22</v>
      </c>
      <c r="G111" s="57">
        <v>19</v>
      </c>
      <c r="H111" s="57">
        <v>19</v>
      </c>
      <c r="I111" s="57">
        <v>16</v>
      </c>
      <c r="J111" s="57">
        <v>13</v>
      </c>
      <c r="K111" s="57">
        <v>9</v>
      </c>
      <c r="L111" s="57" t="e">
        <v>#N/A</v>
      </c>
      <c r="M111" s="57" t="e">
        <v>#N/A</v>
      </c>
      <c r="O111" s="74"/>
      <c r="P111" s="75"/>
    </row>
    <row r="112" spans="1:16" s="51" customFormat="1" ht="14.25" hidden="1">
      <c r="A112" s="93" t="str">
        <f>'2.1 Population (under 18)'!A45</f>
        <v>2017/18*</v>
      </c>
      <c r="B112" s="54" t="e">
        <v>#N/A</v>
      </c>
      <c r="C112" s="55" t="e">
        <v>#N/A</v>
      </c>
      <c r="D112" s="55" t="e">
        <v>#N/A</v>
      </c>
      <c r="E112" s="55" t="e">
        <v>#N/A</v>
      </c>
      <c r="F112" s="55" t="e">
        <v>#N/A</v>
      </c>
      <c r="G112" s="55" t="e">
        <v>#N/A</v>
      </c>
      <c r="H112" s="55" t="e">
        <v>#N/A</v>
      </c>
      <c r="I112" s="55" t="e">
        <v>#N/A</v>
      </c>
      <c r="J112" s="55" t="e">
        <v>#N/A</v>
      </c>
      <c r="K112" s="55" t="e">
        <v>#N/A</v>
      </c>
      <c r="L112" s="55" t="e">
        <v>#N/A</v>
      </c>
      <c r="M112" s="53" t="e">
        <v>#N/A</v>
      </c>
      <c r="O112" s="74"/>
      <c r="P112" s="75"/>
    </row>
    <row r="113" spans="1:16" s="51" customFormat="1" ht="14.25" hidden="1">
      <c r="A113" s="93" t="str">
        <f>'2.1 Population (under 18)'!A46</f>
        <v>2018/19*</v>
      </c>
      <c r="B113" s="54" t="e">
        <v>#N/A</v>
      </c>
      <c r="C113" s="55" t="e">
        <v>#N/A</v>
      </c>
      <c r="D113" s="55" t="e">
        <v>#N/A</v>
      </c>
      <c r="E113" s="55" t="e">
        <v>#N/A</v>
      </c>
      <c r="F113" s="55" t="e">
        <v>#N/A</v>
      </c>
      <c r="G113" s="55" t="e">
        <v>#N/A</v>
      </c>
      <c r="H113" s="55" t="e">
        <v>#N/A</v>
      </c>
      <c r="I113" s="55" t="e">
        <v>#N/A</v>
      </c>
      <c r="J113" s="55" t="e">
        <v>#N/A</v>
      </c>
      <c r="K113" s="55" t="e">
        <v>#N/A</v>
      </c>
      <c r="L113" s="55" t="e">
        <v>#N/A</v>
      </c>
      <c r="M113" s="53" t="e">
        <v>#N/A</v>
      </c>
      <c r="O113" s="74"/>
      <c r="P113" s="75"/>
    </row>
    <row r="114" spans="1:16" s="51" customFormat="1" ht="14.25" hidden="1">
      <c r="A114" s="93" t="str">
        <f>'2.1 Population (under 18)'!A47</f>
        <v>2019/20*</v>
      </c>
      <c r="B114" s="54" t="e">
        <v>#N/A</v>
      </c>
      <c r="C114" s="55" t="e">
        <v>#N/A</v>
      </c>
      <c r="D114" s="55" t="e">
        <v>#N/A</v>
      </c>
      <c r="E114" s="55" t="e">
        <v>#N/A</v>
      </c>
      <c r="F114" s="55" t="e">
        <v>#N/A</v>
      </c>
      <c r="G114" s="55" t="e">
        <v>#N/A</v>
      </c>
      <c r="H114" s="55" t="e">
        <v>#N/A</v>
      </c>
      <c r="I114" s="55" t="e">
        <v>#N/A</v>
      </c>
      <c r="J114" s="55" t="e">
        <v>#N/A</v>
      </c>
      <c r="K114" s="55" t="e">
        <v>#N/A</v>
      </c>
      <c r="L114" s="55" t="e">
        <v>#N/A</v>
      </c>
      <c r="M114" s="53" t="e">
        <v>#N/A</v>
      </c>
      <c r="O114" s="74"/>
      <c r="P114" s="75"/>
    </row>
    <row r="115" spans="1:16" s="51" customFormat="1" ht="14.25" hidden="1">
      <c r="A115" s="93" t="str">
        <f>'2.1 Population (under 18)'!A48</f>
        <v>2020/21*</v>
      </c>
      <c r="B115" s="54" t="e">
        <v>#N/A</v>
      </c>
      <c r="C115" s="55" t="e">
        <v>#N/A</v>
      </c>
      <c r="D115" s="55" t="e">
        <v>#N/A</v>
      </c>
      <c r="E115" s="55" t="e">
        <v>#N/A</v>
      </c>
      <c r="F115" s="55" t="e">
        <v>#N/A</v>
      </c>
      <c r="G115" s="55" t="e">
        <v>#N/A</v>
      </c>
      <c r="H115" s="55" t="e">
        <v>#N/A</v>
      </c>
      <c r="I115" s="55" t="e">
        <v>#N/A</v>
      </c>
      <c r="J115" s="55" t="e">
        <v>#N/A</v>
      </c>
      <c r="K115" s="55" t="e">
        <v>#N/A</v>
      </c>
      <c r="L115" s="55" t="e">
        <v>#N/A</v>
      </c>
      <c r="M115" s="53" t="e">
        <v>#N/A</v>
      </c>
      <c r="O115" s="74"/>
      <c r="P115" s="75"/>
    </row>
    <row r="116" spans="1:16" s="51" customFormat="1" ht="14.25" hidden="1">
      <c r="A116" s="93" t="str">
        <f>'2.1 Population (under 18)'!A49</f>
        <v>2021/22*</v>
      </c>
      <c r="B116" s="54" t="e">
        <v>#N/A</v>
      </c>
      <c r="C116" s="55" t="e">
        <v>#N/A</v>
      </c>
      <c r="D116" s="55" t="e">
        <v>#N/A</v>
      </c>
      <c r="E116" s="55" t="e">
        <v>#N/A</v>
      </c>
      <c r="F116" s="55" t="e">
        <v>#N/A</v>
      </c>
      <c r="G116" s="55" t="e">
        <v>#N/A</v>
      </c>
      <c r="H116" s="55" t="e">
        <v>#N/A</v>
      </c>
      <c r="I116" s="55" t="e">
        <v>#N/A</v>
      </c>
      <c r="J116" s="55" t="e">
        <v>#N/A</v>
      </c>
      <c r="K116" s="55" t="e">
        <v>#N/A</v>
      </c>
      <c r="L116" s="55" t="e">
        <v>#N/A</v>
      </c>
      <c r="M116" s="53" t="e">
        <v>#N/A</v>
      </c>
      <c r="O116" s="74"/>
      <c r="P116" s="75"/>
    </row>
    <row r="117" spans="1:16" s="51" customFormat="1" ht="14.25" hidden="1">
      <c r="A117" s="93" t="str">
        <f>'2.1 Population (under 18)'!A50</f>
        <v>2022/23*</v>
      </c>
      <c r="B117" s="54" t="e">
        <v>#N/A</v>
      </c>
      <c r="C117" s="55" t="e">
        <v>#N/A</v>
      </c>
      <c r="D117" s="55" t="e">
        <v>#N/A</v>
      </c>
      <c r="E117" s="55" t="e">
        <v>#N/A</v>
      </c>
      <c r="F117" s="55" t="e">
        <v>#N/A</v>
      </c>
      <c r="G117" s="55" t="e">
        <v>#N/A</v>
      </c>
      <c r="H117" s="55" t="e">
        <v>#N/A</v>
      </c>
      <c r="I117" s="55" t="e">
        <v>#N/A</v>
      </c>
      <c r="J117" s="55" t="e">
        <v>#N/A</v>
      </c>
      <c r="K117" s="55" t="e">
        <v>#N/A</v>
      </c>
      <c r="L117" s="55" t="e">
        <v>#N/A</v>
      </c>
      <c r="M117" s="53" t="e">
        <v>#N/A</v>
      </c>
      <c r="O117" s="74"/>
      <c r="P117" s="75"/>
    </row>
    <row r="118" spans="1:16" s="51" customFormat="1" ht="14.25" hidden="1">
      <c r="A118" s="93" t="str">
        <f>'2.1 Population (under 18)'!A51</f>
        <v>2023/24*</v>
      </c>
      <c r="B118" s="54" t="e">
        <v>#N/A</v>
      </c>
      <c r="C118" s="55" t="e">
        <v>#N/A</v>
      </c>
      <c r="D118" s="55" t="e">
        <v>#N/A</v>
      </c>
      <c r="E118" s="55" t="e">
        <v>#N/A</v>
      </c>
      <c r="F118" s="55" t="e">
        <v>#N/A</v>
      </c>
      <c r="G118" s="55" t="e">
        <v>#N/A</v>
      </c>
      <c r="H118" s="55" t="e">
        <v>#N/A</v>
      </c>
      <c r="I118" s="55" t="e">
        <v>#N/A</v>
      </c>
      <c r="J118" s="55" t="e">
        <v>#N/A</v>
      </c>
      <c r="K118" s="55" t="e">
        <v>#N/A</v>
      </c>
      <c r="L118" s="55" t="e">
        <v>#N/A</v>
      </c>
      <c r="M118" s="53" t="e">
        <v>#N/A</v>
      </c>
      <c r="O118" s="74"/>
      <c r="P118" s="75"/>
    </row>
    <row r="119" spans="1:16" s="51" customFormat="1" ht="14.25" hidden="1">
      <c r="A119" s="93" t="str">
        <f>'2.1 Population (under 18)'!A52</f>
        <v>2024/25*</v>
      </c>
      <c r="B119" s="54" t="e">
        <v>#N/A</v>
      </c>
      <c r="C119" s="55" t="e">
        <v>#N/A</v>
      </c>
      <c r="D119" s="55" t="e">
        <v>#N/A</v>
      </c>
      <c r="E119" s="55" t="e">
        <v>#N/A</v>
      </c>
      <c r="F119" s="55" t="e">
        <v>#N/A</v>
      </c>
      <c r="G119" s="55" t="e">
        <v>#N/A</v>
      </c>
      <c r="H119" s="55" t="e">
        <v>#N/A</v>
      </c>
      <c r="I119" s="55" t="e">
        <v>#N/A</v>
      </c>
      <c r="J119" s="55" t="e">
        <v>#N/A</v>
      </c>
      <c r="K119" s="55" t="e">
        <v>#N/A</v>
      </c>
      <c r="L119" s="55" t="e">
        <v>#N/A</v>
      </c>
      <c r="M119" s="53" t="e">
        <v>#N/A</v>
      </c>
      <c r="O119" s="74"/>
      <c r="P119" s="75"/>
    </row>
    <row r="120" spans="1:16" s="51" customFormat="1" ht="14.25" hidden="1">
      <c r="A120" s="94" t="str">
        <f>'2.1 Population (under 18)'!A53</f>
        <v>2025/26*</v>
      </c>
      <c r="B120" s="54" t="e">
        <v>#N/A</v>
      </c>
      <c r="C120" s="55" t="e">
        <v>#N/A</v>
      </c>
      <c r="D120" s="55" t="e">
        <v>#N/A</v>
      </c>
      <c r="E120" s="55" t="e">
        <v>#N/A</v>
      </c>
      <c r="F120" s="55" t="e">
        <v>#N/A</v>
      </c>
      <c r="G120" s="55" t="e">
        <v>#N/A</v>
      </c>
      <c r="H120" s="55" t="e">
        <v>#N/A</v>
      </c>
      <c r="I120" s="55" t="e">
        <v>#N/A</v>
      </c>
      <c r="J120" s="55" t="e">
        <v>#N/A</v>
      </c>
      <c r="K120" s="55" t="e">
        <v>#N/A</v>
      </c>
      <c r="L120" s="55" t="e">
        <v>#N/A</v>
      </c>
      <c r="M120" s="53" t="e">
        <v>#N/A</v>
      </c>
      <c r="O120" s="74"/>
      <c r="P120" s="75"/>
    </row>
    <row r="121" spans="1:16" s="51" customFormat="1" ht="14.25">
      <c r="A121" s="124"/>
      <c r="B121" s="55"/>
      <c r="C121" s="55"/>
      <c r="D121" s="55"/>
      <c r="E121" s="55"/>
      <c r="F121" s="55"/>
      <c r="G121" s="55"/>
      <c r="H121" s="55"/>
      <c r="I121" s="55"/>
      <c r="J121" s="55"/>
      <c r="K121" s="55"/>
      <c r="L121" s="55"/>
      <c r="M121" s="55"/>
      <c r="O121" s="74"/>
      <c r="P121" s="75"/>
    </row>
    <row r="122" spans="1:14" ht="12.75">
      <c r="A122" s="134"/>
      <c r="B122" s="247" t="s">
        <v>32</v>
      </c>
      <c r="C122" s="247"/>
      <c r="D122" s="247"/>
      <c r="E122" s="247"/>
      <c r="F122" s="247"/>
      <c r="G122" s="247"/>
      <c r="H122" s="247"/>
      <c r="I122" s="247"/>
      <c r="J122" s="247"/>
      <c r="K122" s="247"/>
      <c r="L122" s="247"/>
      <c r="M122" s="247"/>
      <c r="N122" s="73"/>
    </row>
    <row r="123" spans="1:13" ht="12.75">
      <c r="A123" s="133" t="s">
        <v>99</v>
      </c>
      <c r="B123" s="135" t="s">
        <v>5</v>
      </c>
      <c r="C123" s="135" t="s">
        <v>6</v>
      </c>
      <c r="D123" s="135" t="s">
        <v>7</v>
      </c>
      <c r="E123" s="135" t="s">
        <v>8</v>
      </c>
      <c r="F123" s="135" t="s">
        <v>9</v>
      </c>
      <c r="G123" s="135" t="s">
        <v>10</v>
      </c>
      <c r="H123" s="135" t="s">
        <v>11</v>
      </c>
      <c r="I123" s="135" t="s">
        <v>12</v>
      </c>
      <c r="J123" s="135" t="s">
        <v>13</v>
      </c>
      <c r="K123" s="135" t="s">
        <v>14</v>
      </c>
      <c r="L123" s="135" t="s">
        <v>15</v>
      </c>
      <c r="M123" s="135" t="s">
        <v>16</v>
      </c>
    </row>
    <row r="124" spans="1:16" ht="12.75">
      <c r="A124" s="123" t="str">
        <f>'2.1 Population (under 18)'!A33</f>
        <v>2005/06</v>
      </c>
      <c r="B124" s="71">
        <v>1945</v>
      </c>
      <c r="C124" s="71">
        <v>2014</v>
      </c>
      <c r="D124" s="71">
        <v>2047</v>
      </c>
      <c r="E124" s="71">
        <v>2110</v>
      </c>
      <c r="F124" s="71">
        <v>2114</v>
      </c>
      <c r="G124" s="71">
        <v>2189</v>
      </c>
      <c r="H124" s="71">
        <v>2140</v>
      </c>
      <c r="I124" s="71">
        <v>2067</v>
      </c>
      <c r="J124" s="71">
        <v>1880</v>
      </c>
      <c r="K124" s="71">
        <v>1953</v>
      </c>
      <c r="L124" s="71">
        <v>1938</v>
      </c>
      <c r="M124" s="71">
        <v>1976</v>
      </c>
      <c r="O124" s="74"/>
      <c r="P124" s="75"/>
    </row>
    <row r="125" spans="1:16" ht="12.75">
      <c r="A125" s="124" t="str">
        <f>'2.1 Population (under 18)'!A34</f>
        <v>2006/07</v>
      </c>
      <c r="B125" s="55">
        <v>1991</v>
      </c>
      <c r="C125" s="55">
        <v>2026</v>
      </c>
      <c r="D125" s="55">
        <v>2041</v>
      </c>
      <c r="E125" s="55">
        <v>2106</v>
      </c>
      <c r="F125" s="55">
        <v>2170</v>
      </c>
      <c r="G125" s="55">
        <v>2168</v>
      </c>
      <c r="H125" s="55">
        <v>2125</v>
      </c>
      <c r="I125" s="55">
        <v>2119</v>
      </c>
      <c r="J125" s="55">
        <v>1951</v>
      </c>
      <c r="K125" s="55">
        <v>1975</v>
      </c>
      <c r="L125" s="55">
        <v>1996</v>
      </c>
      <c r="M125" s="55">
        <v>2002</v>
      </c>
      <c r="O125" s="74"/>
      <c r="P125" s="75"/>
    </row>
    <row r="126" spans="1:16" ht="12.75">
      <c r="A126" s="124" t="str">
        <f>'2.1 Population (under 18)'!A35</f>
        <v>2007/08</v>
      </c>
      <c r="B126" s="55">
        <v>1979</v>
      </c>
      <c r="C126" s="55">
        <v>2081</v>
      </c>
      <c r="D126" s="55">
        <v>2090</v>
      </c>
      <c r="E126" s="55">
        <v>2157</v>
      </c>
      <c r="F126" s="55">
        <v>2175</v>
      </c>
      <c r="G126" s="55">
        <v>2181</v>
      </c>
      <c r="H126" s="55">
        <v>2147</v>
      </c>
      <c r="I126" s="55">
        <v>2113</v>
      </c>
      <c r="J126" s="55">
        <v>1951</v>
      </c>
      <c r="K126" s="55">
        <v>1996</v>
      </c>
      <c r="L126" s="55">
        <v>2059</v>
      </c>
      <c r="M126" s="55">
        <v>2118</v>
      </c>
      <c r="O126" s="74"/>
      <c r="P126" s="75"/>
    </row>
    <row r="127" spans="1:16" ht="12.75">
      <c r="A127" s="124" t="str">
        <f>'2.1 Population (under 18)'!A36</f>
        <v>2008/09</v>
      </c>
      <c r="B127" s="55">
        <v>2094</v>
      </c>
      <c r="C127" s="55">
        <v>2055</v>
      </c>
      <c r="D127" s="55">
        <v>2061</v>
      </c>
      <c r="E127" s="55">
        <v>2017</v>
      </c>
      <c r="F127" s="55">
        <v>1978</v>
      </c>
      <c r="G127" s="55">
        <v>1926</v>
      </c>
      <c r="H127" s="55">
        <v>1930</v>
      </c>
      <c r="I127" s="55">
        <v>1915</v>
      </c>
      <c r="J127" s="55">
        <v>1766</v>
      </c>
      <c r="K127" s="55">
        <v>1759</v>
      </c>
      <c r="L127" s="55">
        <v>1694</v>
      </c>
      <c r="M127" s="55">
        <v>1708</v>
      </c>
      <c r="O127" s="74"/>
      <c r="P127" s="75"/>
    </row>
    <row r="128" spans="1:16" ht="12.75">
      <c r="A128" s="124" t="str">
        <f>'2.1 Population (under 18)'!A37</f>
        <v>2009/10</v>
      </c>
      <c r="B128" s="55">
        <v>1720</v>
      </c>
      <c r="C128" s="55">
        <v>1710</v>
      </c>
      <c r="D128" s="55">
        <v>1770</v>
      </c>
      <c r="E128" s="55">
        <v>1776</v>
      </c>
      <c r="F128" s="55">
        <v>1754</v>
      </c>
      <c r="G128" s="55">
        <v>1772</v>
      </c>
      <c r="H128" s="55">
        <v>1738</v>
      </c>
      <c r="I128" s="55">
        <v>1651</v>
      </c>
      <c r="J128" s="55">
        <v>1463</v>
      </c>
      <c r="K128" s="55">
        <v>1462</v>
      </c>
      <c r="L128" s="55">
        <v>1447</v>
      </c>
      <c r="M128" s="55">
        <v>1432</v>
      </c>
      <c r="O128" s="74"/>
      <c r="P128" s="75"/>
    </row>
    <row r="129" spans="1:16" ht="12.75">
      <c r="A129" s="124" t="str">
        <f>'2.1 Population (under 18)'!A38</f>
        <v>2010/11</v>
      </c>
      <c r="B129" s="55">
        <v>1399</v>
      </c>
      <c r="C129" s="55">
        <v>1378</v>
      </c>
      <c r="D129" s="55">
        <v>1365</v>
      </c>
      <c r="E129" s="55">
        <v>1345</v>
      </c>
      <c r="F129" s="55">
        <v>1342</v>
      </c>
      <c r="G129" s="55">
        <v>1326</v>
      </c>
      <c r="H129" s="55">
        <v>1319</v>
      </c>
      <c r="I129" s="55">
        <v>1274</v>
      </c>
      <c r="J129" s="55">
        <v>1176</v>
      </c>
      <c r="K129" s="55">
        <v>1189</v>
      </c>
      <c r="L129" s="55">
        <v>1259</v>
      </c>
      <c r="M129" s="55">
        <v>1260</v>
      </c>
      <c r="O129" s="74"/>
      <c r="P129" s="75"/>
    </row>
    <row r="130" spans="1:16" s="51" customFormat="1" ht="14.25">
      <c r="A130" s="124" t="str">
        <f>'2.1 Population (under 18)'!A39</f>
        <v>2011/12</v>
      </c>
      <c r="B130" s="55">
        <v>1231</v>
      </c>
      <c r="C130" s="55">
        <v>1268</v>
      </c>
      <c r="D130" s="55">
        <v>1286</v>
      </c>
      <c r="E130" s="55">
        <v>1243</v>
      </c>
      <c r="F130" s="55">
        <v>1281</v>
      </c>
      <c r="G130" s="55">
        <v>1268</v>
      </c>
      <c r="H130" s="55">
        <v>1230</v>
      </c>
      <c r="I130" s="55">
        <v>1248</v>
      </c>
      <c r="J130" s="55">
        <v>1140</v>
      </c>
      <c r="K130" s="55">
        <v>1149</v>
      </c>
      <c r="L130" s="55">
        <v>1133</v>
      </c>
      <c r="M130" s="55">
        <v>1116</v>
      </c>
      <c r="O130" s="74"/>
      <c r="P130" s="75"/>
    </row>
    <row r="131" spans="1:16" s="51" customFormat="1" ht="14.25">
      <c r="A131" s="124" t="str">
        <f>'2.1 Population (under 18)'!A40</f>
        <v>2012/13</v>
      </c>
      <c r="B131" s="55">
        <v>1100</v>
      </c>
      <c r="C131" s="55">
        <v>1045</v>
      </c>
      <c r="D131" s="55">
        <v>1015</v>
      </c>
      <c r="E131" s="55">
        <v>1002</v>
      </c>
      <c r="F131" s="55">
        <v>963</v>
      </c>
      <c r="G131" s="55">
        <v>935</v>
      </c>
      <c r="H131" s="55">
        <v>915</v>
      </c>
      <c r="I131" s="55">
        <v>906</v>
      </c>
      <c r="J131" s="55">
        <v>781</v>
      </c>
      <c r="K131" s="55">
        <v>790</v>
      </c>
      <c r="L131" s="55">
        <v>743</v>
      </c>
      <c r="M131" s="55">
        <v>748</v>
      </c>
      <c r="O131" s="74"/>
      <c r="P131" s="75"/>
    </row>
    <row r="132" spans="1:16" s="51" customFormat="1" ht="14.25">
      <c r="A132" s="124" t="str">
        <f>'2.1 Population (under 18)'!A41</f>
        <v>2013/14</v>
      </c>
      <c r="B132" s="55">
        <v>755</v>
      </c>
      <c r="C132" s="55">
        <v>751</v>
      </c>
      <c r="D132" s="55">
        <v>741</v>
      </c>
      <c r="E132" s="55">
        <v>752</v>
      </c>
      <c r="F132" s="55">
        <v>745</v>
      </c>
      <c r="G132" s="55">
        <v>751</v>
      </c>
      <c r="H132" s="55">
        <v>741</v>
      </c>
      <c r="I132" s="55">
        <v>724</v>
      </c>
      <c r="J132" s="55">
        <v>692</v>
      </c>
      <c r="K132" s="55">
        <v>717</v>
      </c>
      <c r="L132" s="55">
        <v>699</v>
      </c>
      <c r="M132" s="55">
        <v>690</v>
      </c>
      <c r="O132" s="74"/>
      <c r="P132" s="75"/>
    </row>
    <row r="133" spans="1:16" s="51" customFormat="1" ht="14.25">
      <c r="A133" s="124" t="str">
        <f>'2.1 Population (under 18)'!A42</f>
        <v>2014/15</v>
      </c>
      <c r="B133" s="55">
        <v>646</v>
      </c>
      <c r="C133" s="55">
        <v>649</v>
      </c>
      <c r="D133" s="55">
        <v>662</v>
      </c>
      <c r="E133" s="55">
        <v>668</v>
      </c>
      <c r="F133" s="55">
        <v>633</v>
      </c>
      <c r="G133" s="55">
        <v>630</v>
      </c>
      <c r="H133" s="55">
        <v>625</v>
      </c>
      <c r="I133" s="55">
        <v>641</v>
      </c>
      <c r="J133" s="55">
        <v>580</v>
      </c>
      <c r="K133" s="55">
        <v>600</v>
      </c>
      <c r="L133" s="55">
        <v>605</v>
      </c>
      <c r="M133" s="55">
        <v>588</v>
      </c>
      <c r="O133" s="74"/>
      <c r="P133" s="75"/>
    </row>
    <row r="134" spans="1:16" s="51" customFormat="1" ht="14.25">
      <c r="A134" s="124" t="str">
        <f>'2.1 Population (under 18)'!A43</f>
        <v>2015/16</v>
      </c>
      <c r="B134" s="55">
        <v>579</v>
      </c>
      <c r="C134" s="55">
        <v>573</v>
      </c>
      <c r="D134" s="55">
        <v>573</v>
      </c>
      <c r="E134" s="55">
        <v>580</v>
      </c>
      <c r="F134" s="55">
        <v>569</v>
      </c>
      <c r="G134" s="55">
        <v>575</v>
      </c>
      <c r="H134" s="55">
        <v>592</v>
      </c>
      <c r="I134" s="55">
        <v>573</v>
      </c>
      <c r="J134" s="55">
        <v>540</v>
      </c>
      <c r="K134" s="55">
        <v>531</v>
      </c>
      <c r="L134" s="55">
        <v>497</v>
      </c>
      <c r="M134" s="55">
        <v>486</v>
      </c>
      <c r="O134" s="74"/>
      <c r="P134" s="75"/>
    </row>
    <row r="135" spans="1:16" s="51" customFormat="1" ht="14.25">
      <c r="A135" s="126" t="str">
        <f>'2.1 Population (under 18)'!A44</f>
        <v>2016/17*</v>
      </c>
      <c r="B135" s="57">
        <v>493</v>
      </c>
      <c r="C135" s="57">
        <v>472</v>
      </c>
      <c r="D135" s="57">
        <v>471</v>
      </c>
      <c r="E135" s="57">
        <v>438</v>
      </c>
      <c r="F135" s="57">
        <v>486</v>
      </c>
      <c r="G135" s="57">
        <v>473</v>
      </c>
      <c r="H135" s="57">
        <v>463</v>
      </c>
      <c r="I135" s="57">
        <v>473</v>
      </c>
      <c r="J135" s="57">
        <v>467</v>
      </c>
      <c r="K135" s="57">
        <v>472</v>
      </c>
      <c r="L135" s="57" t="e">
        <v>#N/A</v>
      </c>
      <c r="M135" s="57" t="e">
        <v>#N/A</v>
      </c>
      <c r="O135" s="74"/>
      <c r="P135" s="75"/>
    </row>
    <row r="136" spans="1:16" s="51" customFormat="1" ht="14.25" hidden="1">
      <c r="A136" s="93" t="str">
        <f>'2.1 Population (under 18)'!A45</f>
        <v>2017/18*</v>
      </c>
      <c r="B136" s="54" t="e">
        <v>#N/A</v>
      </c>
      <c r="C136" s="55" t="e">
        <v>#N/A</v>
      </c>
      <c r="D136" s="55" t="e">
        <v>#N/A</v>
      </c>
      <c r="E136" s="55" t="e">
        <v>#N/A</v>
      </c>
      <c r="F136" s="55" t="e">
        <v>#N/A</v>
      </c>
      <c r="G136" s="55" t="e">
        <v>#N/A</v>
      </c>
      <c r="H136" s="55" t="e">
        <v>#N/A</v>
      </c>
      <c r="I136" s="55" t="e">
        <v>#N/A</v>
      </c>
      <c r="J136" s="55" t="e">
        <v>#N/A</v>
      </c>
      <c r="K136" s="55" t="e">
        <v>#N/A</v>
      </c>
      <c r="L136" s="55" t="e">
        <v>#N/A</v>
      </c>
      <c r="M136" s="53" t="e">
        <v>#N/A</v>
      </c>
      <c r="O136" s="74"/>
      <c r="P136" s="75"/>
    </row>
    <row r="137" spans="1:16" s="51" customFormat="1" ht="14.25" hidden="1">
      <c r="A137" s="93" t="str">
        <f>'2.1 Population (under 18)'!A46</f>
        <v>2018/19*</v>
      </c>
      <c r="B137" s="54" t="e">
        <v>#N/A</v>
      </c>
      <c r="C137" s="55" t="e">
        <v>#N/A</v>
      </c>
      <c r="D137" s="55" t="e">
        <v>#N/A</v>
      </c>
      <c r="E137" s="55" t="e">
        <v>#N/A</v>
      </c>
      <c r="F137" s="55" t="e">
        <v>#N/A</v>
      </c>
      <c r="G137" s="55" t="e">
        <v>#N/A</v>
      </c>
      <c r="H137" s="55" t="e">
        <v>#N/A</v>
      </c>
      <c r="I137" s="55" t="e">
        <v>#N/A</v>
      </c>
      <c r="J137" s="55" t="e">
        <v>#N/A</v>
      </c>
      <c r="K137" s="55" t="e">
        <v>#N/A</v>
      </c>
      <c r="L137" s="55" t="e">
        <v>#N/A</v>
      </c>
      <c r="M137" s="53" t="e">
        <v>#N/A</v>
      </c>
      <c r="O137" s="74"/>
      <c r="P137" s="75"/>
    </row>
    <row r="138" spans="1:16" s="51" customFormat="1" ht="14.25" hidden="1">
      <c r="A138" s="93" t="str">
        <f>'2.1 Population (under 18)'!A47</f>
        <v>2019/20*</v>
      </c>
      <c r="B138" s="54" t="e">
        <v>#N/A</v>
      </c>
      <c r="C138" s="55" t="e">
        <v>#N/A</v>
      </c>
      <c r="D138" s="55" t="e">
        <v>#N/A</v>
      </c>
      <c r="E138" s="55" t="e">
        <v>#N/A</v>
      </c>
      <c r="F138" s="55" t="e">
        <v>#N/A</v>
      </c>
      <c r="G138" s="55" t="e">
        <v>#N/A</v>
      </c>
      <c r="H138" s="55" t="e">
        <v>#N/A</v>
      </c>
      <c r="I138" s="55" t="e">
        <v>#N/A</v>
      </c>
      <c r="J138" s="55" t="e">
        <v>#N/A</v>
      </c>
      <c r="K138" s="55" t="e">
        <v>#N/A</v>
      </c>
      <c r="L138" s="55" t="e">
        <v>#N/A</v>
      </c>
      <c r="M138" s="53" t="e">
        <v>#N/A</v>
      </c>
      <c r="O138" s="74"/>
      <c r="P138" s="75"/>
    </row>
    <row r="139" spans="1:16" s="51" customFormat="1" ht="14.25" hidden="1">
      <c r="A139" s="93" t="str">
        <f>'2.1 Population (under 18)'!A48</f>
        <v>2020/21*</v>
      </c>
      <c r="B139" s="54" t="e">
        <v>#N/A</v>
      </c>
      <c r="C139" s="55" t="e">
        <v>#N/A</v>
      </c>
      <c r="D139" s="55" t="e">
        <v>#N/A</v>
      </c>
      <c r="E139" s="55" t="e">
        <v>#N/A</v>
      </c>
      <c r="F139" s="55" t="e">
        <v>#N/A</v>
      </c>
      <c r="G139" s="55" t="e">
        <v>#N/A</v>
      </c>
      <c r="H139" s="55" t="e">
        <v>#N/A</v>
      </c>
      <c r="I139" s="55" t="e">
        <v>#N/A</v>
      </c>
      <c r="J139" s="55" t="e">
        <v>#N/A</v>
      </c>
      <c r="K139" s="55" t="e">
        <v>#N/A</v>
      </c>
      <c r="L139" s="55" t="e">
        <v>#N/A</v>
      </c>
      <c r="M139" s="53" t="e">
        <v>#N/A</v>
      </c>
      <c r="O139" s="74"/>
      <c r="P139" s="75"/>
    </row>
    <row r="140" spans="1:16" s="51" customFormat="1" ht="14.25" hidden="1">
      <c r="A140" s="93" t="str">
        <f>'2.1 Population (under 18)'!A49</f>
        <v>2021/22*</v>
      </c>
      <c r="B140" s="54" t="e">
        <v>#N/A</v>
      </c>
      <c r="C140" s="55" t="e">
        <v>#N/A</v>
      </c>
      <c r="D140" s="55" t="e">
        <v>#N/A</v>
      </c>
      <c r="E140" s="55" t="e">
        <v>#N/A</v>
      </c>
      <c r="F140" s="55" t="e">
        <v>#N/A</v>
      </c>
      <c r="G140" s="55" t="e">
        <v>#N/A</v>
      </c>
      <c r="H140" s="55" t="e">
        <v>#N/A</v>
      </c>
      <c r="I140" s="55" t="e">
        <v>#N/A</v>
      </c>
      <c r="J140" s="55" t="e">
        <v>#N/A</v>
      </c>
      <c r="K140" s="55" t="e">
        <v>#N/A</v>
      </c>
      <c r="L140" s="55" t="e">
        <v>#N/A</v>
      </c>
      <c r="M140" s="53" t="e">
        <v>#N/A</v>
      </c>
      <c r="O140" s="74"/>
      <c r="P140" s="75"/>
    </row>
    <row r="141" spans="1:16" s="51" customFormat="1" ht="14.25" hidden="1">
      <c r="A141" s="93" t="str">
        <f>'2.1 Population (under 18)'!A50</f>
        <v>2022/23*</v>
      </c>
      <c r="B141" s="54" t="e">
        <v>#N/A</v>
      </c>
      <c r="C141" s="55" t="e">
        <v>#N/A</v>
      </c>
      <c r="D141" s="55" t="e">
        <v>#N/A</v>
      </c>
      <c r="E141" s="55" t="e">
        <v>#N/A</v>
      </c>
      <c r="F141" s="55" t="e">
        <v>#N/A</v>
      </c>
      <c r="G141" s="55" t="e">
        <v>#N/A</v>
      </c>
      <c r="H141" s="55" t="e">
        <v>#N/A</v>
      </c>
      <c r="I141" s="55" t="e">
        <v>#N/A</v>
      </c>
      <c r="J141" s="55" t="e">
        <v>#N/A</v>
      </c>
      <c r="K141" s="55" t="e">
        <v>#N/A</v>
      </c>
      <c r="L141" s="55" t="e">
        <v>#N/A</v>
      </c>
      <c r="M141" s="53" t="e">
        <v>#N/A</v>
      </c>
      <c r="O141" s="74"/>
      <c r="P141" s="75"/>
    </row>
    <row r="142" spans="1:16" s="51" customFormat="1" ht="14.25" hidden="1">
      <c r="A142" s="93" t="str">
        <f>'2.1 Population (under 18)'!A51</f>
        <v>2023/24*</v>
      </c>
      <c r="B142" s="54" t="e">
        <v>#N/A</v>
      </c>
      <c r="C142" s="55" t="e">
        <v>#N/A</v>
      </c>
      <c r="D142" s="55" t="e">
        <v>#N/A</v>
      </c>
      <c r="E142" s="55" t="e">
        <v>#N/A</v>
      </c>
      <c r="F142" s="55" t="e">
        <v>#N/A</v>
      </c>
      <c r="G142" s="55" t="e">
        <v>#N/A</v>
      </c>
      <c r="H142" s="55" t="e">
        <v>#N/A</v>
      </c>
      <c r="I142" s="55" t="e">
        <v>#N/A</v>
      </c>
      <c r="J142" s="55" t="e">
        <v>#N/A</v>
      </c>
      <c r="K142" s="55" t="e">
        <v>#N/A</v>
      </c>
      <c r="L142" s="55" t="e">
        <v>#N/A</v>
      </c>
      <c r="M142" s="53" t="e">
        <v>#N/A</v>
      </c>
      <c r="O142" s="74"/>
      <c r="P142" s="75"/>
    </row>
    <row r="143" spans="1:16" s="51" customFormat="1" ht="14.25" hidden="1">
      <c r="A143" s="93" t="str">
        <f>'2.1 Population (under 18)'!A52</f>
        <v>2024/25*</v>
      </c>
      <c r="B143" s="54" t="e">
        <v>#N/A</v>
      </c>
      <c r="C143" s="55" t="e">
        <v>#N/A</v>
      </c>
      <c r="D143" s="55" t="e">
        <v>#N/A</v>
      </c>
      <c r="E143" s="55" t="e">
        <v>#N/A</v>
      </c>
      <c r="F143" s="55" t="e">
        <v>#N/A</v>
      </c>
      <c r="G143" s="55" t="e">
        <v>#N/A</v>
      </c>
      <c r="H143" s="55" t="e">
        <v>#N/A</v>
      </c>
      <c r="I143" s="55" t="e">
        <v>#N/A</v>
      </c>
      <c r="J143" s="55" t="e">
        <v>#N/A</v>
      </c>
      <c r="K143" s="55" t="e">
        <v>#N/A</v>
      </c>
      <c r="L143" s="55" t="e">
        <v>#N/A</v>
      </c>
      <c r="M143" s="53" t="e">
        <v>#N/A</v>
      </c>
      <c r="O143" s="74"/>
      <c r="P143" s="75"/>
    </row>
    <row r="144" spans="1:16" s="51" customFormat="1" ht="14.25" hidden="1">
      <c r="A144" s="94" t="str">
        <f>'2.1 Population (under 18)'!A53</f>
        <v>2025/26*</v>
      </c>
      <c r="B144" s="54" t="e">
        <v>#N/A</v>
      </c>
      <c r="C144" s="55" t="e">
        <v>#N/A</v>
      </c>
      <c r="D144" s="55" t="e">
        <v>#N/A</v>
      </c>
      <c r="E144" s="55" t="e">
        <v>#N/A</v>
      </c>
      <c r="F144" s="55" t="e">
        <v>#N/A</v>
      </c>
      <c r="G144" s="55" t="e">
        <v>#N/A</v>
      </c>
      <c r="H144" s="55" t="e">
        <v>#N/A</v>
      </c>
      <c r="I144" s="55" t="e">
        <v>#N/A</v>
      </c>
      <c r="J144" s="55" t="e">
        <v>#N/A</v>
      </c>
      <c r="K144" s="55" t="e">
        <v>#N/A</v>
      </c>
      <c r="L144" s="55" t="e">
        <v>#N/A</v>
      </c>
      <c r="M144" s="53" t="e">
        <v>#N/A</v>
      </c>
      <c r="O144" s="74"/>
      <c r="P144" s="75"/>
    </row>
    <row r="145" spans="1:16" s="51" customFormat="1" ht="14.25">
      <c r="A145" s="124"/>
      <c r="B145" s="55"/>
      <c r="C145" s="55"/>
      <c r="D145" s="55"/>
      <c r="E145" s="55"/>
      <c r="F145" s="55"/>
      <c r="G145" s="55"/>
      <c r="H145" s="55"/>
      <c r="I145" s="55"/>
      <c r="J145" s="55"/>
      <c r="K145" s="55"/>
      <c r="L145" s="55"/>
      <c r="M145" s="55"/>
      <c r="O145" s="74"/>
      <c r="P145" s="75"/>
    </row>
    <row r="146" spans="1:13" ht="12.75">
      <c r="A146" s="134"/>
      <c r="B146" s="247" t="s">
        <v>101</v>
      </c>
      <c r="C146" s="247"/>
      <c r="D146" s="247"/>
      <c r="E146" s="247"/>
      <c r="F146" s="247"/>
      <c r="G146" s="247"/>
      <c r="H146" s="247"/>
      <c r="I146" s="247"/>
      <c r="J146" s="247"/>
      <c r="K146" s="247"/>
      <c r="L146" s="247"/>
      <c r="M146" s="247"/>
    </row>
    <row r="147" spans="1:13" ht="12.75">
      <c r="A147" s="133" t="s">
        <v>99</v>
      </c>
      <c r="B147" s="135" t="s">
        <v>5</v>
      </c>
      <c r="C147" s="135" t="s">
        <v>6</v>
      </c>
      <c r="D147" s="135" t="s">
        <v>7</v>
      </c>
      <c r="E147" s="135" t="s">
        <v>8</v>
      </c>
      <c r="F147" s="135" t="s">
        <v>9</v>
      </c>
      <c r="G147" s="135" t="s">
        <v>10</v>
      </c>
      <c r="H147" s="135" t="s">
        <v>11</v>
      </c>
      <c r="I147" s="135" t="s">
        <v>12</v>
      </c>
      <c r="J147" s="135" t="s">
        <v>13</v>
      </c>
      <c r="K147" s="135" t="s">
        <v>14</v>
      </c>
      <c r="L147" s="135" t="s">
        <v>15</v>
      </c>
      <c r="M147" s="135" t="s">
        <v>16</v>
      </c>
    </row>
    <row r="148" spans="1:16" ht="12.75">
      <c r="A148" s="123" t="str">
        <f>'2.1 Population (under 18)'!A33</f>
        <v>2005/06</v>
      </c>
      <c r="B148" s="55">
        <v>656</v>
      </c>
      <c r="C148" s="55">
        <v>666</v>
      </c>
      <c r="D148" s="55">
        <v>683</v>
      </c>
      <c r="E148" s="55">
        <v>682</v>
      </c>
      <c r="F148" s="55">
        <v>716</v>
      </c>
      <c r="G148" s="55">
        <v>736</v>
      </c>
      <c r="H148" s="55">
        <v>719</v>
      </c>
      <c r="I148" s="55">
        <v>728</v>
      </c>
      <c r="J148" s="55">
        <v>679</v>
      </c>
      <c r="K148" s="55">
        <v>708</v>
      </c>
      <c r="L148" s="55">
        <v>714</v>
      </c>
      <c r="M148" s="55">
        <v>724</v>
      </c>
      <c r="O148" s="74"/>
      <c r="P148" s="75"/>
    </row>
    <row r="149" spans="1:16" ht="12.75">
      <c r="A149" s="124" t="str">
        <f>'2.1 Population (under 18)'!A34</f>
        <v>2006/07</v>
      </c>
      <c r="B149" s="55">
        <v>692</v>
      </c>
      <c r="C149" s="55">
        <v>730</v>
      </c>
      <c r="D149" s="55">
        <v>770</v>
      </c>
      <c r="E149" s="55">
        <v>754</v>
      </c>
      <c r="F149" s="55">
        <v>790</v>
      </c>
      <c r="G149" s="55">
        <v>784</v>
      </c>
      <c r="H149" s="55">
        <v>773</v>
      </c>
      <c r="I149" s="55">
        <v>763</v>
      </c>
      <c r="J149" s="55">
        <v>735</v>
      </c>
      <c r="K149" s="55">
        <v>753</v>
      </c>
      <c r="L149" s="55">
        <v>741</v>
      </c>
      <c r="M149" s="55">
        <v>731</v>
      </c>
      <c r="O149" s="74"/>
      <c r="P149" s="75"/>
    </row>
    <row r="150" spans="1:16" ht="12.75">
      <c r="A150" s="124" t="str">
        <f>'2.1 Population (under 18)'!A35</f>
        <v>2007/08</v>
      </c>
      <c r="B150" s="55">
        <v>757</v>
      </c>
      <c r="C150" s="55">
        <v>723</v>
      </c>
      <c r="D150" s="55">
        <v>710</v>
      </c>
      <c r="E150" s="55">
        <v>694</v>
      </c>
      <c r="F150" s="55">
        <v>702</v>
      </c>
      <c r="G150" s="55">
        <v>713</v>
      </c>
      <c r="H150" s="55">
        <v>734</v>
      </c>
      <c r="I150" s="55">
        <v>732</v>
      </c>
      <c r="J150" s="55">
        <v>720</v>
      </c>
      <c r="K150" s="55">
        <v>723</v>
      </c>
      <c r="L150" s="55">
        <v>751</v>
      </c>
      <c r="M150" s="55">
        <v>736</v>
      </c>
      <c r="O150" s="74"/>
      <c r="P150" s="75"/>
    </row>
    <row r="151" spans="1:16" ht="12.75">
      <c r="A151" s="124" t="str">
        <f>'2.1 Population (under 18)'!A36</f>
        <v>2008/09</v>
      </c>
      <c r="B151" s="55">
        <v>734</v>
      </c>
      <c r="C151" s="55">
        <v>752</v>
      </c>
      <c r="D151" s="55">
        <v>776</v>
      </c>
      <c r="E151" s="55">
        <v>749</v>
      </c>
      <c r="F151" s="55">
        <v>778</v>
      </c>
      <c r="G151" s="55">
        <v>750</v>
      </c>
      <c r="H151" s="55">
        <v>722</v>
      </c>
      <c r="I151" s="55">
        <v>731</v>
      </c>
      <c r="J151" s="55">
        <v>696</v>
      </c>
      <c r="K151" s="55">
        <v>703</v>
      </c>
      <c r="L151" s="55">
        <v>701</v>
      </c>
      <c r="M151" s="55">
        <v>680</v>
      </c>
      <c r="O151" s="74"/>
      <c r="P151" s="75"/>
    </row>
    <row r="152" spans="1:16" ht="12.75">
      <c r="A152" s="124" t="str">
        <f>'2.1 Population (under 18)'!A37</f>
        <v>2009/10</v>
      </c>
      <c r="B152" s="55">
        <v>703</v>
      </c>
      <c r="C152" s="55">
        <v>683</v>
      </c>
      <c r="D152" s="55">
        <v>681</v>
      </c>
      <c r="E152" s="55">
        <v>640</v>
      </c>
      <c r="F152" s="55">
        <v>633</v>
      </c>
      <c r="G152" s="55">
        <v>653</v>
      </c>
      <c r="H152" s="55">
        <v>672</v>
      </c>
      <c r="I152" s="55">
        <v>667</v>
      </c>
      <c r="J152" s="55">
        <v>608</v>
      </c>
      <c r="K152" s="55">
        <v>629</v>
      </c>
      <c r="L152" s="55">
        <v>635</v>
      </c>
      <c r="M152" s="55">
        <v>644</v>
      </c>
      <c r="O152" s="74"/>
      <c r="P152" s="75"/>
    </row>
    <row r="153" spans="1:16" ht="12.75">
      <c r="A153" s="124" t="str">
        <f>'2.1 Population (under 18)'!A38</f>
        <v>2010/11</v>
      </c>
      <c r="B153" s="55">
        <v>640</v>
      </c>
      <c r="C153" s="55">
        <v>648</v>
      </c>
      <c r="D153" s="55">
        <v>628</v>
      </c>
      <c r="E153" s="55">
        <v>616</v>
      </c>
      <c r="F153" s="55">
        <v>635</v>
      </c>
      <c r="G153" s="55">
        <v>626</v>
      </c>
      <c r="H153" s="55">
        <v>600</v>
      </c>
      <c r="I153" s="55">
        <v>587</v>
      </c>
      <c r="J153" s="55">
        <v>561</v>
      </c>
      <c r="K153" s="55">
        <v>567</v>
      </c>
      <c r="L153" s="55">
        <v>566</v>
      </c>
      <c r="M153" s="55">
        <v>603</v>
      </c>
      <c r="O153" s="74"/>
      <c r="P153" s="75"/>
    </row>
    <row r="154" spans="1:16" s="51" customFormat="1" ht="14.25">
      <c r="A154" s="124" t="str">
        <f>'2.1 Population (under 18)'!A39</f>
        <v>2011/12</v>
      </c>
      <c r="B154" s="55">
        <v>567</v>
      </c>
      <c r="C154" s="55">
        <v>576</v>
      </c>
      <c r="D154" s="55">
        <v>583</v>
      </c>
      <c r="E154" s="55">
        <v>563</v>
      </c>
      <c r="F154" s="55">
        <v>593</v>
      </c>
      <c r="G154" s="55">
        <v>593</v>
      </c>
      <c r="H154" s="55">
        <v>573</v>
      </c>
      <c r="I154" s="55">
        <v>569</v>
      </c>
      <c r="J154" s="55">
        <v>544</v>
      </c>
      <c r="K154" s="55">
        <v>558</v>
      </c>
      <c r="L154" s="55">
        <v>530</v>
      </c>
      <c r="M154" s="55">
        <v>483</v>
      </c>
      <c r="O154" s="74"/>
      <c r="P154" s="75"/>
    </row>
    <row r="155" spans="1:16" s="51" customFormat="1" ht="14.25">
      <c r="A155" s="124" t="str">
        <f>'2.1 Population (under 18)'!A40</f>
        <v>2012/13</v>
      </c>
      <c r="B155" s="55">
        <v>656</v>
      </c>
      <c r="C155" s="55">
        <v>629</v>
      </c>
      <c r="D155" s="55">
        <v>628</v>
      </c>
      <c r="E155" s="55">
        <v>607</v>
      </c>
      <c r="F155" s="55">
        <v>592</v>
      </c>
      <c r="G155" s="55">
        <v>590</v>
      </c>
      <c r="H155" s="55">
        <v>605</v>
      </c>
      <c r="I155" s="55">
        <v>570</v>
      </c>
      <c r="J155" s="55">
        <v>530</v>
      </c>
      <c r="K155" s="55">
        <v>522</v>
      </c>
      <c r="L155" s="55">
        <v>511</v>
      </c>
      <c r="M155" s="55">
        <v>493</v>
      </c>
      <c r="O155" s="74"/>
      <c r="P155" s="75"/>
    </row>
    <row r="156" spans="1:16" s="51" customFormat="1" ht="14.25">
      <c r="A156" s="124" t="str">
        <f>'2.1 Population (under 18)'!A41</f>
        <v>2013/14</v>
      </c>
      <c r="B156" s="55">
        <v>507</v>
      </c>
      <c r="C156" s="55">
        <v>502</v>
      </c>
      <c r="D156" s="55">
        <v>486</v>
      </c>
      <c r="E156" s="55">
        <v>507</v>
      </c>
      <c r="F156" s="55">
        <v>487</v>
      </c>
      <c r="G156" s="55">
        <v>494</v>
      </c>
      <c r="H156" s="55">
        <v>493</v>
      </c>
      <c r="I156" s="55">
        <v>493</v>
      </c>
      <c r="J156" s="55">
        <v>457</v>
      </c>
      <c r="K156" s="55">
        <v>466</v>
      </c>
      <c r="L156" s="55">
        <v>464</v>
      </c>
      <c r="M156" s="55">
        <v>466</v>
      </c>
      <c r="O156" s="74"/>
      <c r="P156" s="75"/>
    </row>
    <row r="157" spans="1:16" s="51" customFormat="1" ht="14.25">
      <c r="A157" s="124" t="str">
        <f>'2.1 Population (under 18)'!A42</f>
        <v>2014/15</v>
      </c>
      <c r="B157" s="55">
        <v>431</v>
      </c>
      <c r="C157" s="55">
        <v>419</v>
      </c>
      <c r="D157" s="55">
        <v>437</v>
      </c>
      <c r="E157" s="55">
        <v>442</v>
      </c>
      <c r="F157" s="55">
        <v>418</v>
      </c>
      <c r="G157" s="55">
        <v>414</v>
      </c>
      <c r="H157" s="55">
        <v>408</v>
      </c>
      <c r="I157" s="55">
        <v>398</v>
      </c>
      <c r="J157" s="55">
        <v>374</v>
      </c>
      <c r="K157" s="55">
        <v>375</v>
      </c>
      <c r="L157" s="55">
        <v>382</v>
      </c>
      <c r="M157" s="55">
        <v>413</v>
      </c>
      <c r="O157" s="74"/>
      <c r="P157" s="75"/>
    </row>
    <row r="158" spans="1:16" s="51" customFormat="1" ht="14.25">
      <c r="A158" s="124" t="str">
        <f>'2.1 Population (under 18)'!A43</f>
        <v>2015/16</v>
      </c>
      <c r="B158" s="55">
        <v>414</v>
      </c>
      <c r="C158" s="55">
        <v>410</v>
      </c>
      <c r="D158" s="55">
        <v>417</v>
      </c>
      <c r="E158" s="55">
        <v>419</v>
      </c>
      <c r="F158" s="55">
        <v>395</v>
      </c>
      <c r="G158" s="55">
        <v>394</v>
      </c>
      <c r="H158" s="55">
        <v>398</v>
      </c>
      <c r="I158" s="55">
        <v>406</v>
      </c>
      <c r="J158" s="55">
        <v>379</v>
      </c>
      <c r="K158" s="55">
        <v>382</v>
      </c>
      <c r="L158" s="55">
        <v>372</v>
      </c>
      <c r="M158" s="55">
        <v>388</v>
      </c>
      <c r="O158" s="74"/>
      <c r="P158" s="75"/>
    </row>
    <row r="159" spans="1:16" s="51" customFormat="1" ht="15" thickBot="1">
      <c r="A159" s="118" t="str">
        <f>'2.1 Population (under 18)'!A44</f>
        <v>2016/17*</v>
      </c>
      <c r="B159" s="117">
        <v>405</v>
      </c>
      <c r="C159" s="117">
        <v>391</v>
      </c>
      <c r="D159" s="117">
        <v>411</v>
      </c>
      <c r="E159" s="117">
        <v>399</v>
      </c>
      <c r="F159" s="117">
        <v>373</v>
      </c>
      <c r="G159" s="117">
        <v>385</v>
      </c>
      <c r="H159" s="117">
        <v>393</v>
      </c>
      <c r="I159" s="117">
        <v>366</v>
      </c>
      <c r="J159" s="117">
        <v>349</v>
      </c>
      <c r="K159" s="117">
        <v>381</v>
      </c>
      <c r="L159" s="117" t="e">
        <v>#N/A</v>
      </c>
      <c r="M159" s="117" t="e">
        <v>#N/A</v>
      </c>
      <c r="O159" s="74"/>
      <c r="P159" s="75"/>
    </row>
    <row r="160" spans="1:16" s="51" customFormat="1" ht="15" hidden="1" thickTop="1">
      <c r="A160" s="93" t="str">
        <f>'2.1 Population (under 18)'!A45</f>
        <v>2017/18*</v>
      </c>
      <c r="B160" s="54" t="e">
        <v>#N/A</v>
      </c>
      <c r="C160" s="55" t="e">
        <v>#N/A</v>
      </c>
      <c r="D160" s="55" t="e">
        <v>#N/A</v>
      </c>
      <c r="E160" s="55" t="e">
        <v>#N/A</v>
      </c>
      <c r="F160" s="55" t="e">
        <v>#N/A</v>
      </c>
      <c r="G160" s="55" t="e">
        <v>#N/A</v>
      </c>
      <c r="H160" s="55" t="e">
        <v>#N/A</v>
      </c>
      <c r="I160" s="55" t="e">
        <v>#N/A</v>
      </c>
      <c r="J160" s="55" t="e">
        <v>#N/A</v>
      </c>
      <c r="K160" s="55" t="e">
        <v>#N/A</v>
      </c>
      <c r="L160" s="55" t="e">
        <v>#N/A</v>
      </c>
      <c r="M160" s="53" t="e">
        <v>#N/A</v>
      </c>
      <c r="O160" s="74"/>
      <c r="P160" s="75"/>
    </row>
    <row r="161" spans="1:16" s="51" customFormat="1" ht="14.25" hidden="1">
      <c r="A161" s="93" t="str">
        <f>'2.1 Population (under 18)'!A46</f>
        <v>2018/19*</v>
      </c>
      <c r="B161" s="54" t="e">
        <v>#N/A</v>
      </c>
      <c r="C161" s="55" t="e">
        <v>#N/A</v>
      </c>
      <c r="D161" s="55" t="e">
        <v>#N/A</v>
      </c>
      <c r="E161" s="55" t="e">
        <v>#N/A</v>
      </c>
      <c r="F161" s="55" t="e">
        <v>#N/A</v>
      </c>
      <c r="G161" s="55" t="e">
        <v>#N/A</v>
      </c>
      <c r="H161" s="55" t="e">
        <v>#N/A</v>
      </c>
      <c r="I161" s="55" t="e">
        <v>#N/A</v>
      </c>
      <c r="J161" s="55" t="e">
        <v>#N/A</v>
      </c>
      <c r="K161" s="55" t="e">
        <v>#N/A</v>
      </c>
      <c r="L161" s="55" t="e">
        <v>#N/A</v>
      </c>
      <c r="M161" s="53" t="e">
        <v>#N/A</v>
      </c>
      <c r="O161" s="74"/>
      <c r="P161" s="75"/>
    </row>
    <row r="162" spans="1:16" s="51" customFormat="1" ht="14.25" hidden="1">
      <c r="A162" s="93" t="str">
        <f>'2.1 Population (under 18)'!A47</f>
        <v>2019/20*</v>
      </c>
      <c r="B162" s="54" t="e">
        <v>#N/A</v>
      </c>
      <c r="C162" s="55" t="e">
        <v>#N/A</v>
      </c>
      <c r="D162" s="55" t="e">
        <v>#N/A</v>
      </c>
      <c r="E162" s="55" t="e">
        <v>#N/A</v>
      </c>
      <c r="F162" s="55" t="e">
        <v>#N/A</v>
      </c>
      <c r="G162" s="55" t="e">
        <v>#N/A</v>
      </c>
      <c r="H162" s="55" t="e">
        <v>#N/A</v>
      </c>
      <c r="I162" s="55" t="e">
        <v>#N/A</v>
      </c>
      <c r="J162" s="55" t="e">
        <v>#N/A</v>
      </c>
      <c r="K162" s="55" t="e">
        <v>#N/A</v>
      </c>
      <c r="L162" s="55" t="e">
        <v>#N/A</v>
      </c>
      <c r="M162" s="53" t="e">
        <v>#N/A</v>
      </c>
      <c r="O162" s="74"/>
      <c r="P162" s="75"/>
    </row>
    <row r="163" spans="1:16" s="51" customFormat="1" ht="14.25" hidden="1">
      <c r="A163" s="93" t="str">
        <f>'2.1 Population (under 18)'!A48</f>
        <v>2020/21*</v>
      </c>
      <c r="B163" s="54" t="e">
        <v>#N/A</v>
      </c>
      <c r="C163" s="55" t="e">
        <v>#N/A</v>
      </c>
      <c r="D163" s="55" t="e">
        <v>#N/A</v>
      </c>
      <c r="E163" s="55" t="e">
        <v>#N/A</v>
      </c>
      <c r="F163" s="55" t="e">
        <v>#N/A</v>
      </c>
      <c r="G163" s="55" t="e">
        <v>#N/A</v>
      </c>
      <c r="H163" s="55" t="e">
        <v>#N/A</v>
      </c>
      <c r="I163" s="55" t="e">
        <v>#N/A</v>
      </c>
      <c r="J163" s="55" t="e">
        <v>#N/A</v>
      </c>
      <c r="K163" s="55" t="e">
        <v>#N/A</v>
      </c>
      <c r="L163" s="55" t="e">
        <v>#N/A</v>
      </c>
      <c r="M163" s="53" t="e">
        <v>#N/A</v>
      </c>
      <c r="O163" s="74"/>
      <c r="P163" s="75"/>
    </row>
    <row r="164" spans="1:16" s="51" customFormat="1" ht="14.25" hidden="1">
      <c r="A164" s="93" t="str">
        <f>'2.1 Population (under 18)'!A49</f>
        <v>2021/22*</v>
      </c>
      <c r="B164" s="54" t="e">
        <v>#N/A</v>
      </c>
      <c r="C164" s="55" t="e">
        <v>#N/A</v>
      </c>
      <c r="D164" s="55" t="e">
        <v>#N/A</v>
      </c>
      <c r="E164" s="55" t="e">
        <v>#N/A</v>
      </c>
      <c r="F164" s="55" t="e">
        <v>#N/A</v>
      </c>
      <c r="G164" s="55" t="e">
        <v>#N/A</v>
      </c>
      <c r="H164" s="55" t="e">
        <v>#N/A</v>
      </c>
      <c r="I164" s="55" t="e">
        <v>#N/A</v>
      </c>
      <c r="J164" s="55" t="e">
        <v>#N/A</v>
      </c>
      <c r="K164" s="55" t="e">
        <v>#N/A</v>
      </c>
      <c r="L164" s="55" t="e">
        <v>#N/A</v>
      </c>
      <c r="M164" s="53" t="e">
        <v>#N/A</v>
      </c>
      <c r="O164" s="74"/>
      <c r="P164" s="75"/>
    </row>
    <row r="165" spans="1:16" s="51" customFormat="1" ht="14.25" hidden="1">
      <c r="A165" s="93" t="str">
        <f>'2.1 Population (under 18)'!A50</f>
        <v>2022/23*</v>
      </c>
      <c r="B165" s="54" t="e">
        <v>#N/A</v>
      </c>
      <c r="C165" s="55" t="e">
        <v>#N/A</v>
      </c>
      <c r="D165" s="55" t="e">
        <v>#N/A</v>
      </c>
      <c r="E165" s="55" t="e">
        <v>#N/A</v>
      </c>
      <c r="F165" s="55" t="e">
        <v>#N/A</v>
      </c>
      <c r="G165" s="55" t="e">
        <v>#N/A</v>
      </c>
      <c r="H165" s="55" t="e">
        <v>#N/A</v>
      </c>
      <c r="I165" s="55" t="e">
        <v>#N/A</v>
      </c>
      <c r="J165" s="55" t="e">
        <v>#N/A</v>
      </c>
      <c r="K165" s="55" t="e">
        <v>#N/A</v>
      </c>
      <c r="L165" s="55" t="e">
        <v>#N/A</v>
      </c>
      <c r="M165" s="53" t="e">
        <v>#N/A</v>
      </c>
      <c r="O165" s="74"/>
      <c r="P165" s="75"/>
    </row>
    <row r="166" spans="1:16" s="51" customFormat="1" ht="14.25" hidden="1">
      <c r="A166" s="93" t="str">
        <f>'2.1 Population (under 18)'!A51</f>
        <v>2023/24*</v>
      </c>
      <c r="B166" s="54" t="e">
        <v>#N/A</v>
      </c>
      <c r="C166" s="55" t="e">
        <v>#N/A</v>
      </c>
      <c r="D166" s="55" t="e">
        <v>#N/A</v>
      </c>
      <c r="E166" s="55" t="e">
        <v>#N/A</v>
      </c>
      <c r="F166" s="55" t="e">
        <v>#N/A</v>
      </c>
      <c r="G166" s="55" t="e">
        <v>#N/A</v>
      </c>
      <c r="H166" s="55" t="e">
        <v>#N/A</v>
      </c>
      <c r="I166" s="55" t="e">
        <v>#N/A</v>
      </c>
      <c r="J166" s="55" t="e">
        <v>#N/A</v>
      </c>
      <c r="K166" s="55" t="e">
        <v>#N/A</v>
      </c>
      <c r="L166" s="55" t="e">
        <v>#N/A</v>
      </c>
      <c r="M166" s="53" t="e">
        <v>#N/A</v>
      </c>
      <c r="O166" s="74"/>
      <c r="P166" s="75"/>
    </row>
    <row r="167" spans="1:16" s="51" customFormat="1" ht="14.25" hidden="1">
      <c r="A167" s="93" t="str">
        <f>'2.1 Population (under 18)'!A52</f>
        <v>2024/25*</v>
      </c>
      <c r="B167" s="54" t="e">
        <v>#N/A</v>
      </c>
      <c r="C167" s="55" t="e">
        <v>#N/A</v>
      </c>
      <c r="D167" s="55" t="e">
        <v>#N/A</v>
      </c>
      <c r="E167" s="55" t="e">
        <v>#N/A</v>
      </c>
      <c r="F167" s="55" t="e">
        <v>#N/A</v>
      </c>
      <c r="G167" s="55" t="e">
        <v>#N/A</v>
      </c>
      <c r="H167" s="55" t="e">
        <v>#N/A</v>
      </c>
      <c r="I167" s="55" t="e">
        <v>#N/A</v>
      </c>
      <c r="J167" s="55" t="e">
        <v>#N/A</v>
      </c>
      <c r="K167" s="55" t="e">
        <v>#N/A</v>
      </c>
      <c r="L167" s="55" t="e">
        <v>#N/A</v>
      </c>
      <c r="M167" s="53" t="e">
        <v>#N/A</v>
      </c>
      <c r="O167" s="74"/>
      <c r="P167" s="75"/>
    </row>
    <row r="168" spans="1:16" s="51" customFormat="1" ht="14.25" hidden="1">
      <c r="A168" s="94" t="str">
        <f>'2.1 Population (under 18)'!A53</f>
        <v>2025/26*</v>
      </c>
      <c r="B168" s="54" t="e">
        <v>#N/A</v>
      </c>
      <c r="C168" s="55" t="e">
        <v>#N/A</v>
      </c>
      <c r="D168" s="55" t="e">
        <v>#N/A</v>
      </c>
      <c r="E168" s="55" t="e">
        <v>#N/A</v>
      </c>
      <c r="F168" s="55" t="e">
        <v>#N/A</v>
      </c>
      <c r="G168" s="55" t="e">
        <v>#N/A</v>
      </c>
      <c r="H168" s="55" t="e">
        <v>#N/A</v>
      </c>
      <c r="I168" s="55" t="e">
        <v>#N/A</v>
      </c>
      <c r="J168" s="55" t="e">
        <v>#N/A</v>
      </c>
      <c r="K168" s="55" t="e">
        <v>#N/A</v>
      </c>
      <c r="L168" s="55" t="e">
        <v>#N/A</v>
      </c>
      <c r="M168" s="53" t="e">
        <v>#N/A</v>
      </c>
      <c r="O168" s="74"/>
      <c r="P168" s="75"/>
    </row>
    <row r="169" spans="1:14" ht="15" thickTop="1">
      <c r="A169" s="49" t="s">
        <v>62</v>
      </c>
      <c r="B169" s="50"/>
      <c r="C169" s="50"/>
      <c r="D169" s="50"/>
      <c r="E169" s="50"/>
      <c r="F169" s="50"/>
      <c r="G169" s="50"/>
      <c r="H169" s="50"/>
      <c r="I169" s="50"/>
      <c r="J169" s="50"/>
      <c r="K169" s="50"/>
      <c r="L169" s="50"/>
      <c r="M169" s="50"/>
      <c r="N169" s="51"/>
    </row>
    <row r="170" ht="14.25">
      <c r="N170" s="51"/>
    </row>
    <row r="171" ht="14.25">
      <c r="N171" s="51"/>
    </row>
    <row r="172" spans="1:14" ht="12.75">
      <c r="A172" s="48"/>
      <c r="B172" s="48"/>
      <c r="C172" s="48"/>
      <c r="D172" s="48"/>
      <c r="E172" s="48"/>
      <c r="F172" s="48"/>
      <c r="G172" s="48"/>
      <c r="H172" s="48"/>
      <c r="I172" s="48"/>
      <c r="J172" s="48"/>
      <c r="K172" s="48"/>
      <c r="L172" s="48"/>
      <c r="M172" s="48"/>
      <c r="N172" s="48"/>
    </row>
    <row r="173" spans="1:14" ht="14.25">
      <c r="A173" s="24"/>
      <c r="B173" s="82"/>
      <c r="C173" s="82"/>
      <c r="D173" s="82"/>
      <c r="E173" s="82"/>
      <c r="F173" s="82"/>
      <c r="G173" s="82"/>
      <c r="H173" s="82"/>
      <c r="I173" s="82"/>
      <c r="J173" s="82"/>
      <c r="K173" s="82"/>
      <c r="L173" s="82"/>
      <c r="M173" s="82"/>
      <c r="N173" s="48"/>
    </row>
    <row r="174" spans="1:14" ht="14.25">
      <c r="A174" s="24"/>
      <c r="B174" s="83"/>
      <c r="C174" s="83"/>
      <c r="D174" s="83"/>
      <c r="E174" s="83"/>
      <c r="F174" s="83"/>
      <c r="G174" s="83"/>
      <c r="H174" s="83"/>
      <c r="I174" s="83"/>
      <c r="J174" s="83"/>
      <c r="K174" s="83"/>
      <c r="L174" s="83"/>
      <c r="M174" s="83"/>
      <c r="N174" s="48"/>
    </row>
    <row r="175" spans="1:14" ht="14.25">
      <c r="A175" s="24"/>
      <c r="B175" s="83"/>
      <c r="C175" s="83"/>
      <c r="D175" s="83"/>
      <c r="E175" s="83"/>
      <c r="F175" s="83"/>
      <c r="G175" s="83"/>
      <c r="H175" s="83"/>
      <c r="I175" s="83"/>
      <c r="J175" s="83"/>
      <c r="K175" s="83"/>
      <c r="L175" s="83"/>
      <c r="M175" s="83"/>
      <c r="N175" s="48"/>
    </row>
    <row r="176" spans="1:14" ht="14.25">
      <c r="A176" s="24"/>
      <c r="B176" s="83"/>
      <c r="C176" s="83"/>
      <c r="D176" s="83"/>
      <c r="E176" s="83"/>
      <c r="F176" s="83"/>
      <c r="G176" s="83"/>
      <c r="H176" s="83"/>
      <c r="I176" s="83"/>
      <c r="J176" s="83"/>
      <c r="K176" s="83"/>
      <c r="L176" s="83"/>
      <c r="M176" s="83"/>
      <c r="N176" s="48"/>
    </row>
    <row r="177" spans="1:14" ht="14.25">
      <c r="A177" s="24"/>
      <c r="B177" s="83"/>
      <c r="C177" s="83"/>
      <c r="D177" s="83"/>
      <c r="E177" s="83"/>
      <c r="F177" s="83"/>
      <c r="G177" s="83"/>
      <c r="H177" s="83"/>
      <c r="I177" s="83"/>
      <c r="J177" s="83"/>
      <c r="K177" s="83"/>
      <c r="L177" s="83"/>
      <c r="M177" s="83"/>
      <c r="N177" s="48"/>
    </row>
    <row r="178" spans="1:14" ht="14.25">
      <c r="A178" s="24"/>
      <c r="B178" s="83"/>
      <c r="C178" s="83"/>
      <c r="D178" s="83"/>
      <c r="E178" s="83"/>
      <c r="F178" s="83"/>
      <c r="G178" s="83"/>
      <c r="H178" s="83"/>
      <c r="I178" s="83"/>
      <c r="J178" s="83"/>
      <c r="K178" s="83"/>
      <c r="L178" s="83"/>
      <c r="M178" s="83"/>
      <c r="N178" s="48"/>
    </row>
    <row r="179" spans="1:14" ht="14.25">
      <c r="A179" s="24"/>
      <c r="B179" s="83"/>
      <c r="C179" s="83"/>
      <c r="D179" s="83"/>
      <c r="E179" s="83"/>
      <c r="F179" s="83"/>
      <c r="G179" s="83"/>
      <c r="H179" s="83"/>
      <c r="I179" s="83"/>
      <c r="J179" s="83"/>
      <c r="K179" s="83"/>
      <c r="L179" s="83"/>
      <c r="M179" s="83"/>
      <c r="N179" s="48"/>
    </row>
    <row r="180" spans="1:14" ht="14.25">
      <c r="A180" s="24"/>
      <c r="B180" s="83"/>
      <c r="C180" s="83"/>
      <c r="D180" s="83"/>
      <c r="E180" s="83"/>
      <c r="F180" s="83"/>
      <c r="G180" s="83"/>
      <c r="H180" s="83"/>
      <c r="I180" s="83"/>
      <c r="J180" s="83"/>
      <c r="K180" s="83"/>
      <c r="L180" s="83"/>
      <c r="M180" s="83"/>
      <c r="N180" s="48"/>
    </row>
    <row r="181" spans="1:14" ht="12.75">
      <c r="A181" s="48"/>
      <c r="B181" s="48"/>
      <c r="C181" s="48"/>
      <c r="D181" s="48"/>
      <c r="E181" s="48"/>
      <c r="F181" s="48"/>
      <c r="G181" s="48"/>
      <c r="H181" s="48"/>
      <c r="I181" s="48"/>
      <c r="J181" s="48"/>
      <c r="K181" s="48"/>
      <c r="L181" s="48"/>
      <c r="M181" s="48"/>
      <c r="N181" s="48"/>
    </row>
    <row r="182" spans="1:14" ht="14.25">
      <c r="A182" s="24"/>
      <c r="B182" s="81"/>
      <c r="C182" s="81"/>
      <c r="D182" s="81"/>
      <c r="E182" s="81"/>
      <c r="F182" s="81"/>
      <c r="G182" s="81"/>
      <c r="H182" s="81"/>
      <c r="I182" s="81"/>
      <c r="J182" s="81"/>
      <c r="K182" s="81"/>
      <c r="L182" s="81"/>
      <c r="M182" s="81"/>
      <c r="N182" s="48"/>
    </row>
    <row r="183" spans="1:14" ht="14.25">
      <c r="A183" s="24"/>
      <c r="B183" s="81"/>
      <c r="C183" s="81"/>
      <c r="D183" s="81"/>
      <c r="E183" s="81"/>
      <c r="F183" s="81"/>
      <c r="G183" s="81"/>
      <c r="H183" s="81"/>
      <c r="I183" s="81"/>
      <c r="J183" s="81"/>
      <c r="K183" s="81"/>
      <c r="L183" s="81"/>
      <c r="M183" s="81"/>
      <c r="N183" s="48"/>
    </row>
    <row r="184" spans="1:14" ht="14.25">
      <c r="A184" s="24"/>
      <c r="B184" s="81"/>
      <c r="C184" s="81"/>
      <c r="D184" s="81"/>
      <c r="E184" s="81"/>
      <c r="F184" s="81"/>
      <c r="G184" s="81"/>
      <c r="H184" s="81"/>
      <c r="I184" s="81"/>
      <c r="J184" s="81"/>
      <c r="K184" s="81"/>
      <c r="L184" s="81"/>
      <c r="M184" s="81"/>
      <c r="N184" s="48"/>
    </row>
    <row r="185" spans="1:14" ht="14.25">
      <c r="A185" s="24"/>
      <c r="B185" s="81"/>
      <c r="C185" s="81"/>
      <c r="D185" s="81"/>
      <c r="E185" s="81"/>
      <c r="F185" s="81"/>
      <c r="G185" s="81"/>
      <c r="H185" s="81"/>
      <c r="I185" s="81"/>
      <c r="J185" s="81"/>
      <c r="K185" s="81"/>
      <c r="L185" s="81"/>
      <c r="M185" s="81"/>
      <c r="N185" s="48"/>
    </row>
    <row r="186" spans="1:14" ht="14.25">
      <c r="A186" s="24"/>
      <c r="B186" s="81"/>
      <c r="C186" s="81"/>
      <c r="D186" s="81"/>
      <c r="E186" s="81"/>
      <c r="F186" s="81"/>
      <c r="G186" s="81"/>
      <c r="H186" s="81"/>
      <c r="I186" s="81"/>
      <c r="J186" s="81"/>
      <c r="K186" s="81"/>
      <c r="L186" s="81"/>
      <c r="M186" s="81"/>
      <c r="N186" s="48"/>
    </row>
    <row r="187" spans="1:14" ht="14.25">
      <c r="A187" s="24"/>
      <c r="B187" s="81"/>
      <c r="C187" s="81"/>
      <c r="D187" s="81"/>
      <c r="E187" s="81"/>
      <c r="F187" s="81"/>
      <c r="G187" s="81"/>
      <c r="H187" s="81"/>
      <c r="I187" s="81"/>
      <c r="J187" s="81"/>
      <c r="K187" s="81"/>
      <c r="L187" s="81"/>
      <c r="M187" s="81"/>
      <c r="N187" s="48"/>
    </row>
    <row r="188" spans="1:14" ht="12.75">
      <c r="A188" s="48"/>
      <c r="B188" s="48"/>
      <c r="C188" s="48"/>
      <c r="D188" s="48"/>
      <c r="E188" s="48"/>
      <c r="F188" s="48"/>
      <c r="G188" s="48"/>
      <c r="H188" s="48"/>
      <c r="I188" s="48"/>
      <c r="J188" s="48"/>
      <c r="K188" s="48"/>
      <c r="L188" s="48"/>
      <c r="M188" s="48"/>
      <c r="N188" s="48"/>
    </row>
    <row r="189" spans="1:14" ht="12.75">
      <c r="A189" s="48"/>
      <c r="B189" s="48"/>
      <c r="C189" s="48"/>
      <c r="D189" s="48"/>
      <c r="E189" s="48"/>
      <c r="F189" s="48"/>
      <c r="G189" s="48"/>
      <c r="H189" s="48"/>
      <c r="I189" s="48"/>
      <c r="J189" s="48"/>
      <c r="K189" s="48"/>
      <c r="L189" s="48"/>
      <c r="M189" s="48"/>
      <c r="N189" s="48"/>
    </row>
  </sheetData>
  <sheetProtection/>
  <mergeCells count="6">
    <mergeCell ref="B122:M122"/>
    <mergeCell ref="B146:M146"/>
    <mergeCell ref="B26:M26"/>
    <mergeCell ref="B50:M50"/>
    <mergeCell ref="B74:M74"/>
    <mergeCell ref="B98:M98"/>
  </mergeCells>
  <conditionalFormatting sqref="B37:M37 B39:M49">
    <cfRule type="containsErrors" priority="54" dxfId="95" stopIfTrue="1">
      <formula>ISERROR(B37)</formula>
    </cfRule>
  </conditionalFormatting>
  <conditionalFormatting sqref="B64:M73">
    <cfRule type="containsErrors" priority="53" dxfId="95" stopIfTrue="1">
      <formula>ISERROR(B64)</formula>
    </cfRule>
  </conditionalFormatting>
  <conditionalFormatting sqref="B87:M97">
    <cfRule type="containsErrors" priority="52" dxfId="95" stopIfTrue="1">
      <formula>ISERROR(B87)</formula>
    </cfRule>
  </conditionalFormatting>
  <conditionalFormatting sqref="B136:M145">
    <cfRule type="containsErrors" priority="49" dxfId="95" stopIfTrue="1">
      <formula>ISERROR(B136)</formula>
    </cfRule>
  </conditionalFormatting>
  <conditionalFormatting sqref="B112:M121">
    <cfRule type="containsErrors" priority="51" dxfId="95" stopIfTrue="1">
      <formula>ISERROR(B112)</formula>
    </cfRule>
  </conditionalFormatting>
  <conditionalFormatting sqref="B133:M133">
    <cfRule type="containsErrors" priority="47" dxfId="95" stopIfTrue="1">
      <formula>ISERROR(B133)</formula>
    </cfRule>
  </conditionalFormatting>
  <conditionalFormatting sqref="B109:M109">
    <cfRule type="containsErrors" priority="45" dxfId="95" stopIfTrue="1">
      <formula>ISERROR(B109)</formula>
    </cfRule>
  </conditionalFormatting>
  <conditionalFormatting sqref="B85:M85">
    <cfRule type="containsErrors" priority="44" dxfId="95" stopIfTrue="1">
      <formula>ISERROR(B85)</formula>
    </cfRule>
  </conditionalFormatting>
  <conditionalFormatting sqref="B61:M61">
    <cfRule type="containsErrors" priority="43" dxfId="95" stopIfTrue="1">
      <formula>ISERROR(B61)</formula>
    </cfRule>
  </conditionalFormatting>
  <conditionalFormatting sqref="B86:M86">
    <cfRule type="containsErrors" priority="34" dxfId="95" stopIfTrue="1">
      <formula>ISERROR(B86)</formula>
    </cfRule>
  </conditionalFormatting>
  <conditionalFormatting sqref="B38:M38">
    <cfRule type="containsErrors" priority="32" dxfId="95" stopIfTrue="1">
      <formula>ISERROR(B38)</formula>
    </cfRule>
  </conditionalFormatting>
  <conditionalFormatting sqref="B38:M38">
    <cfRule type="containsErrors" priority="31" dxfId="95" stopIfTrue="1">
      <formula>ISERROR(B38)</formula>
    </cfRule>
  </conditionalFormatting>
  <conditionalFormatting sqref="B39:M39">
    <cfRule type="containsErrors" priority="30" dxfId="95" stopIfTrue="1">
      <formula>ISERROR(B39)</formula>
    </cfRule>
  </conditionalFormatting>
  <conditionalFormatting sqref="B63:M63">
    <cfRule type="containsErrors" priority="29" dxfId="95" stopIfTrue="1">
      <formula>ISERROR(B63)</formula>
    </cfRule>
  </conditionalFormatting>
  <conditionalFormatting sqref="B62:M62">
    <cfRule type="containsErrors" priority="28" dxfId="95" stopIfTrue="1">
      <formula>ISERROR(B62)</formula>
    </cfRule>
  </conditionalFormatting>
  <conditionalFormatting sqref="B62:M62">
    <cfRule type="containsErrors" priority="27" dxfId="95" stopIfTrue="1">
      <formula>ISERROR(B62)</formula>
    </cfRule>
  </conditionalFormatting>
  <conditionalFormatting sqref="B63:M63">
    <cfRule type="containsErrors" priority="26" dxfId="95" stopIfTrue="1">
      <formula>ISERROR(B63)</formula>
    </cfRule>
  </conditionalFormatting>
  <conditionalFormatting sqref="B86:M86">
    <cfRule type="containsErrors" priority="25" dxfId="95" stopIfTrue="1">
      <formula>ISERROR(B86)</formula>
    </cfRule>
  </conditionalFormatting>
  <conditionalFormatting sqref="B87:M87">
    <cfRule type="containsErrors" priority="24" dxfId="95" stopIfTrue="1">
      <formula>ISERROR(B87)</formula>
    </cfRule>
  </conditionalFormatting>
  <conditionalFormatting sqref="B111:M111">
    <cfRule type="containsErrors" priority="23" dxfId="95" stopIfTrue="1">
      <formula>ISERROR(B111)</formula>
    </cfRule>
  </conditionalFormatting>
  <conditionalFormatting sqref="B110:M110">
    <cfRule type="containsErrors" priority="22" dxfId="95" stopIfTrue="1">
      <formula>ISERROR(B110)</formula>
    </cfRule>
  </conditionalFormatting>
  <conditionalFormatting sqref="B110:M110">
    <cfRule type="containsErrors" priority="21" dxfId="95" stopIfTrue="1">
      <formula>ISERROR(B110)</formula>
    </cfRule>
  </conditionalFormatting>
  <conditionalFormatting sqref="B111:M111">
    <cfRule type="containsErrors" priority="20" dxfId="95" stopIfTrue="1">
      <formula>ISERROR(B111)</formula>
    </cfRule>
  </conditionalFormatting>
  <conditionalFormatting sqref="B135:M135">
    <cfRule type="containsErrors" priority="13" dxfId="95" stopIfTrue="1">
      <formula>ISERROR(B135)</formula>
    </cfRule>
  </conditionalFormatting>
  <conditionalFormatting sqref="B134:M134">
    <cfRule type="containsErrors" priority="12" dxfId="95" stopIfTrue="1">
      <formula>ISERROR(B134)</formula>
    </cfRule>
  </conditionalFormatting>
  <conditionalFormatting sqref="B134:M134">
    <cfRule type="containsErrors" priority="11" dxfId="95" stopIfTrue="1">
      <formula>ISERROR(B134)</formula>
    </cfRule>
  </conditionalFormatting>
  <conditionalFormatting sqref="B135:M135">
    <cfRule type="containsErrors" priority="10" dxfId="95" stopIfTrue="1">
      <formula>ISERROR(B135)</formula>
    </cfRule>
  </conditionalFormatting>
  <conditionalFormatting sqref="B157:M157 B159:M159">
    <cfRule type="containsErrors" priority="5" dxfId="95" stopIfTrue="1">
      <formula>ISERROR(B157)</formula>
    </cfRule>
  </conditionalFormatting>
  <conditionalFormatting sqref="B158:M158">
    <cfRule type="containsErrors" priority="4" dxfId="95" stopIfTrue="1">
      <formula>ISERROR(B158)</formula>
    </cfRule>
  </conditionalFormatting>
  <conditionalFormatting sqref="B158:M158">
    <cfRule type="containsErrors" priority="3" dxfId="95" stopIfTrue="1">
      <formula>ISERROR(B158)</formula>
    </cfRule>
  </conditionalFormatting>
  <conditionalFormatting sqref="B159:M159">
    <cfRule type="containsErrors" priority="2" dxfId="95" stopIfTrue="1">
      <formula>ISERROR(B159)</formula>
    </cfRule>
  </conditionalFormatting>
  <conditionalFormatting sqref="B160:M168">
    <cfRule type="containsErrors" priority="1" dxfId="95" stopIfTrue="1">
      <formula>ISERROR(B160)</formula>
    </cfRule>
  </conditionalFormatting>
  <printOptions/>
  <pageMargins left="0.75" right="0.75" top="1" bottom="1" header="0.5" footer="0.5"/>
  <pageSetup fitToHeight="1" fitToWidth="1" horizontalDpi="600" verticalDpi="600" orientation="portrait" paperSize="9" scale="42" r:id="rId2"/>
  <headerFooter alignWithMargins="0">
    <oddHeader>&amp;Rhttp://www.justice.gov.uk/statistics/youth-justice/custody-data</oddHeader>
    <oddFooter>&amp;L&amp;D&amp;C&amp;F&amp;R&amp;A</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36:P85"/>
  <sheetViews>
    <sheetView zoomScalePageLayoutView="0" workbookViewId="0" topLeftCell="A1">
      <selection activeCell="K75" sqref="K75"/>
    </sheetView>
  </sheetViews>
  <sheetFormatPr defaultColWidth="9.00390625" defaultRowHeight="14.25"/>
  <cols>
    <col min="1" max="1" width="9.00390625" style="47" customWidth="1"/>
    <col min="2" max="13" width="8.00390625" style="47" customWidth="1"/>
    <col min="14" max="14" width="3.625" style="47" customWidth="1"/>
    <col min="15" max="16" width="9.00390625" style="73" customWidth="1"/>
    <col min="17" max="16384" width="9.00390625" style="47" customWidth="1"/>
  </cols>
  <sheetData>
    <row r="36" ht="15">
      <c r="A36" s="120" t="s">
        <v>159</v>
      </c>
    </row>
    <row r="37" ht="15">
      <c r="A37" s="120"/>
    </row>
    <row r="38" spans="1:13" ht="12.75">
      <c r="A38" s="134"/>
      <c r="B38" s="247" t="s">
        <v>22</v>
      </c>
      <c r="C38" s="247"/>
      <c r="D38" s="247"/>
      <c r="E38" s="247"/>
      <c r="F38" s="247"/>
      <c r="G38" s="247"/>
      <c r="H38" s="247"/>
      <c r="I38" s="247"/>
      <c r="J38" s="247"/>
      <c r="K38" s="247"/>
      <c r="L38" s="247"/>
      <c r="M38" s="247"/>
    </row>
    <row r="39" spans="1:13" ht="12.75">
      <c r="A39" s="133" t="s">
        <v>99</v>
      </c>
      <c r="B39" s="135" t="s">
        <v>5</v>
      </c>
      <c r="C39" s="135" t="s">
        <v>6</v>
      </c>
      <c r="D39" s="135" t="s">
        <v>7</v>
      </c>
      <c r="E39" s="135" t="s">
        <v>8</v>
      </c>
      <c r="F39" s="135" t="s">
        <v>9</v>
      </c>
      <c r="G39" s="135" t="s">
        <v>10</v>
      </c>
      <c r="H39" s="135" t="s">
        <v>11</v>
      </c>
      <c r="I39" s="135" t="s">
        <v>12</v>
      </c>
      <c r="J39" s="135" t="s">
        <v>13</v>
      </c>
      <c r="K39" s="135" t="s">
        <v>14</v>
      </c>
      <c r="L39" s="135" t="s">
        <v>15</v>
      </c>
      <c r="M39" s="135" t="s">
        <v>16</v>
      </c>
    </row>
    <row r="40" spans="1:16" ht="12.75">
      <c r="A40" s="123" t="str">
        <f>'2.1 Population (under 18)'!A33</f>
        <v>2005/06</v>
      </c>
      <c r="B40" s="55">
        <v>2512</v>
      </c>
      <c r="C40" s="55">
        <v>2576</v>
      </c>
      <c r="D40" s="55">
        <v>2613</v>
      </c>
      <c r="E40" s="55">
        <v>2648</v>
      </c>
      <c r="F40" s="55">
        <v>2690</v>
      </c>
      <c r="G40" s="55">
        <v>2790</v>
      </c>
      <c r="H40" s="55">
        <v>2730</v>
      </c>
      <c r="I40" s="55">
        <v>2668</v>
      </c>
      <c r="J40" s="55">
        <v>2444</v>
      </c>
      <c r="K40" s="55">
        <v>2549</v>
      </c>
      <c r="L40" s="55">
        <v>2559</v>
      </c>
      <c r="M40" s="55">
        <v>2615</v>
      </c>
      <c r="O40" s="74"/>
      <c r="P40" s="75"/>
    </row>
    <row r="41" spans="1:16" ht="12.75">
      <c r="A41" s="124" t="str">
        <f>'2.1 Population (under 18)'!A34</f>
        <v>2006/07</v>
      </c>
      <c r="B41" s="55">
        <v>2583</v>
      </c>
      <c r="C41" s="55">
        <v>2661</v>
      </c>
      <c r="D41" s="55">
        <v>2711</v>
      </c>
      <c r="E41" s="55">
        <v>2768</v>
      </c>
      <c r="F41" s="55">
        <v>2842</v>
      </c>
      <c r="G41" s="55">
        <v>2830</v>
      </c>
      <c r="H41" s="55">
        <v>2783</v>
      </c>
      <c r="I41" s="55">
        <v>2774</v>
      </c>
      <c r="J41" s="55">
        <v>2593</v>
      </c>
      <c r="K41" s="55">
        <v>2627</v>
      </c>
      <c r="L41" s="55">
        <v>2640</v>
      </c>
      <c r="M41" s="55">
        <v>2634</v>
      </c>
      <c r="O41" s="74"/>
      <c r="P41" s="75"/>
    </row>
    <row r="42" spans="1:16" ht="12.75">
      <c r="A42" s="124" t="str">
        <f>'2.1 Population (under 18)'!A35</f>
        <v>2007/08</v>
      </c>
      <c r="B42" s="55">
        <v>2643</v>
      </c>
      <c r="C42" s="55">
        <v>2696</v>
      </c>
      <c r="D42" s="55">
        <v>2693</v>
      </c>
      <c r="E42" s="55">
        <v>2728</v>
      </c>
      <c r="F42" s="55">
        <v>2750</v>
      </c>
      <c r="G42" s="55">
        <v>2776</v>
      </c>
      <c r="H42" s="55">
        <v>2767</v>
      </c>
      <c r="I42" s="55">
        <v>2758</v>
      </c>
      <c r="J42" s="55">
        <v>2580</v>
      </c>
      <c r="K42" s="55">
        <v>2656</v>
      </c>
      <c r="L42" s="55">
        <v>2748</v>
      </c>
      <c r="M42" s="55">
        <v>2798</v>
      </c>
      <c r="O42" s="74"/>
      <c r="P42" s="75"/>
    </row>
    <row r="43" spans="1:16" ht="12.75">
      <c r="A43" s="124" t="str">
        <f>'2.1 Population (under 18)'!A36</f>
        <v>2008/09</v>
      </c>
      <c r="B43" s="55">
        <v>2791</v>
      </c>
      <c r="C43" s="55">
        <v>2793</v>
      </c>
      <c r="D43" s="55">
        <v>2848</v>
      </c>
      <c r="E43" s="55">
        <v>2799</v>
      </c>
      <c r="F43" s="55">
        <v>2818</v>
      </c>
      <c r="G43" s="55">
        <v>2745</v>
      </c>
      <c r="H43" s="55">
        <v>2704</v>
      </c>
      <c r="I43" s="55">
        <v>2707</v>
      </c>
      <c r="J43" s="55">
        <v>2557</v>
      </c>
      <c r="K43" s="55">
        <v>2552</v>
      </c>
      <c r="L43" s="55">
        <v>2491</v>
      </c>
      <c r="M43" s="55">
        <v>2459</v>
      </c>
      <c r="O43" s="74"/>
      <c r="P43" s="75"/>
    </row>
    <row r="44" spans="1:16" ht="12.75">
      <c r="A44" s="124" t="str">
        <f>'2.1 Population (under 18)'!A37</f>
        <v>2009/10</v>
      </c>
      <c r="B44" s="55">
        <v>2437</v>
      </c>
      <c r="C44" s="55">
        <v>2378</v>
      </c>
      <c r="D44" s="55">
        <v>2424</v>
      </c>
      <c r="E44" s="55">
        <v>2378</v>
      </c>
      <c r="F44" s="55">
        <v>2338</v>
      </c>
      <c r="G44" s="55">
        <v>2385</v>
      </c>
      <c r="H44" s="55">
        <v>2371</v>
      </c>
      <c r="I44" s="55">
        <v>2286</v>
      </c>
      <c r="J44" s="55">
        <v>2044</v>
      </c>
      <c r="K44" s="55">
        <v>2084</v>
      </c>
      <c r="L44" s="55">
        <v>2069</v>
      </c>
      <c r="M44" s="55">
        <v>2059</v>
      </c>
      <c r="O44" s="74"/>
      <c r="P44" s="75"/>
    </row>
    <row r="45" spans="1:16" ht="12.75">
      <c r="A45" s="124" t="str">
        <f>'2.1 Population (under 18)'!A38</f>
        <v>2010/11</v>
      </c>
      <c r="B45" s="55">
        <v>2041</v>
      </c>
      <c r="C45" s="55">
        <v>2027</v>
      </c>
      <c r="D45" s="55">
        <v>2009</v>
      </c>
      <c r="E45" s="55">
        <v>1977</v>
      </c>
      <c r="F45" s="55">
        <v>1993</v>
      </c>
      <c r="G45" s="55">
        <v>1975</v>
      </c>
      <c r="H45" s="55">
        <v>1944</v>
      </c>
      <c r="I45" s="55">
        <v>1877</v>
      </c>
      <c r="J45" s="55">
        <v>1755</v>
      </c>
      <c r="K45" s="55">
        <v>1799</v>
      </c>
      <c r="L45" s="55">
        <v>1886</v>
      </c>
      <c r="M45" s="55">
        <v>1915</v>
      </c>
      <c r="O45" s="74"/>
      <c r="P45" s="75"/>
    </row>
    <row r="46" spans="1:16" ht="12.75">
      <c r="A46" s="124" t="str">
        <f>'2.1 Population (under 18)'!A39</f>
        <v>2011/12</v>
      </c>
      <c r="B46" s="55">
        <v>1850</v>
      </c>
      <c r="C46" s="55">
        <v>1905</v>
      </c>
      <c r="D46" s="55">
        <v>1940</v>
      </c>
      <c r="E46" s="55">
        <v>1862</v>
      </c>
      <c r="F46" s="55">
        <v>1957</v>
      </c>
      <c r="G46" s="55">
        <v>1928</v>
      </c>
      <c r="H46" s="55">
        <v>1880</v>
      </c>
      <c r="I46" s="55">
        <v>1915</v>
      </c>
      <c r="J46" s="55">
        <v>1766</v>
      </c>
      <c r="K46" s="55">
        <v>1802</v>
      </c>
      <c r="L46" s="55">
        <v>1754</v>
      </c>
      <c r="M46" s="55">
        <v>1689</v>
      </c>
      <c r="O46" s="74"/>
      <c r="P46" s="75"/>
    </row>
    <row r="47" spans="1:16" ht="12.75">
      <c r="A47" s="124" t="str">
        <f>'2.1 Population (under 18)'!A40</f>
        <v>2012/13</v>
      </c>
      <c r="B47" s="55">
        <v>1714</v>
      </c>
      <c r="C47" s="55">
        <v>1647</v>
      </c>
      <c r="D47" s="55">
        <v>1625</v>
      </c>
      <c r="E47" s="55">
        <v>1598</v>
      </c>
      <c r="F47" s="55">
        <v>1544</v>
      </c>
      <c r="G47" s="55">
        <v>1502</v>
      </c>
      <c r="H47" s="55">
        <v>1506</v>
      </c>
      <c r="I47" s="55">
        <v>1469</v>
      </c>
      <c r="J47" s="55">
        <v>1291</v>
      </c>
      <c r="K47" s="55">
        <v>1299</v>
      </c>
      <c r="L47" s="55">
        <v>1239</v>
      </c>
      <c r="M47" s="55">
        <v>1225</v>
      </c>
      <c r="O47" s="74"/>
      <c r="P47" s="75"/>
    </row>
    <row r="48" spans="1:16" ht="12.75">
      <c r="A48" s="124" t="str">
        <f>'2.1 Population (under 18)'!A41</f>
        <v>2013/14</v>
      </c>
      <c r="B48" s="55">
        <v>1213</v>
      </c>
      <c r="C48" s="55">
        <v>1205</v>
      </c>
      <c r="D48" s="55">
        <v>1177</v>
      </c>
      <c r="E48" s="55">
        <v>1209</v>
      </c>
      <c r="F48" s="55">
        <v>1184</v>
      </c>
      <c r="G48" s="55">
        <v>1186</v>
      </c>
      <c r="H48" s="55">
        <v>1167</v>
      </c>
      <c r="I48" s="55">
        <v>1154</v>
      </c>
      <c r="J48" s="55">
        <v>1091</v>
      </c>
      <c r="K48" s="55">
        <v>1125</v>
      </c>
      <c r="L48" s="55">
        <v>1102</v>
      </c>
      <c r="M48" s="55">
        <v>1104</v>
      </c>
      <c r="O48" s="74"/>
      <c r="P48" s="75"/>
    </row>
    <row r="49" spans="1:16" ht="12.75">
      <c r="A49" s="124" t="str">
        <f>'2.1 Population (under 18)'!A42</f>
        <v>2014/15</v>
      </c>
      <c r="B49" s="55">
        <v>1030</v>
      </c>
      <c r="C49" s="55">
        <v>1020</v>
      </c>
      <c r="D49" s="55">
        <v>1047</v>
      </c>
      <c r="E49" s="55">
        <v>1066</v>
      </c>
      <c r="F49" s="55">
        <v>1007</v>
      </c>
      <c r="G49" s="55">
        <v>995</v>
      </c>
      <c r="H49" s="55">
        <v>989</v>
      </c>
      <c r="I49" s="55">
        <v>1001</v>
      </c>
      <c r="J49" s="55">
        <v>922</v>
      </c>
      <c r="K49" s="55">
        <v>943</v>
      </c>
      <c r="L49" s="55">
        <v>957</v>
      </c>
      <c r="M49" s="55">
        <v>964</v>
      </c>
      <c r="O49" s="74"/>
      <c r="P49" s="75"/>
    </row>
    <row r="50" spans="1:16" ht="12.75">
      <c r="A50" s="124" t="str">
        <f>'2.1 Population (under 18)'!A43</f>
        <v>2015/16</v>
      </c>
      <c r="B50" s="55">
        <v>953</v>
      </c>
      <c r="C50" s="55">
        <v>942</v>
      </c>
      <c r="D50" s="55">
        <v>954</v>
      </c>
      <c r="E50" s="55">
        <v>964</v>
      </c>
      <c r="F50" s="55">
        <v>937</v>
      </c>
      <c r="G50" s="55">
        <v>943</v>
      </c>
      <c r="H50" s="55">
        <v>963</v>
      </c>
      <c r="I50" s="55">
        <v>950</v>
      </c>
      <c r="J50" s="55">
        <v>886</v>
      </c>
      <c r="K50" s="55">
        <v>881</v>
      </c>
      <c r="L50" s="55">
        <v>841</v>
      </c>
      <c r="M50" s="55">
        <v>856</v>
      </c>
      <c r="O50" s="74"/>
      <c r="P50" s="75"/>
    </row>
    <row r="51" spans="1:16" ht="12.75">
      <c r="A51" s="125" t="str">
        <f>'2.1 Population (under 18)'!A44</f>
        <v>2016/17*</v>
      </c>
      <c r="B51" s="57">
        <v>875</v>
      </c>
      <c r="C51" s="57">
        <v>843</v>
      </c>
      <c r="D51" s="57">
        <v>867</v>
      </c>
      <c r="E51" s="57">
        <v>838</v>
      </c>
      <c r="F51" s="57">
        <v>853</v>
      </c>
      <c r="G51" s="57">
        <v>850</v>
      </c>
      <c r="H51" s="57">
        <v>845</v>
      </c>
      <c r="I51" s="57">
        <v>830</v>
      </c>
      <c r="J51" s="57">
        <v>806</v>
      </c>
      <c r="K51" s="57">
        <v>839</v>
      </c>
      <c r="L51" s="57" t="e">
        <v>#N/A</v>
      </c>
      <c r="M51" s="57" t="e">
        <v>#N/A</v>
      </c>
      <c r="O51" s="74"/>
      <c r="P51" s="75"/>
    </row>
    <row r="52" spans="1:16" ht="12.75" hidden="1">
      <c r="A52" s="93" t="str">
        <f>'2.1 Population (under 18)'!A45</f>
        <v>2017/18*</v>
      </c>
      <c r="B52" s="54" t="e">
        <v>#N/A</v>
      </c>
      <c r="C52" s="55" t="e">
        <v>#N/A</v>
      </c>
      <c r="D52" s="55" t="e">
        <v>#N/A</v>
      </c>
      <c r="E52" s="55" t="e">
        <v>#N/A</v>
      </c>
      <c r="F52" s="55" t="e">
        <v>#N/A</v>
      </c>
      <c r="G52" s="55" t="e">
        <v>#N/A</v>
      </c>
      <c r="H52" s="55" t="e">
        <v>#N/A</v>
      </c>
      <c r="I52" s="55" t="e">
        <v>#N/A</v>
      </c>
      <c r="J52" s="55" t="e">
        <v>#N/A</v>
      </c>
      <c r="K52" s="55" t="e">
        <v>#N/A</v>
      </c>
      <c r="L52" s="55" t="e">
        <v>#N/A</v>
      </c>
      <c r="M52" s="53" t="e">
        <v>#N/A</v>
      </c>
      <c r="O52" s="74"/>
      <c r="P52" s="75"/>
    </row>
    <row r="53" spans="1:16" ht="12.75" hidden="1">
      <c r="A53" s="93" t="str">
        <f>'2.1 Population (under 18)'!A46</f>
        <v>2018/19*</v>
      </c>
      <c r="B53" s="54" t="e">
        <v>#N/A</v>
      </c>
      <c r="C53" s="55" t="e">
        <v>#N/A</v>
      </c>
      <c r="D53" s="55" t="e">
        <v>#N/A</v>
      </c>
      <c r="E53" s="55" t="e">
        <v>#N/A</v>
      </c>
      <c r="F53" s="55" t="e">
        <v>#N/A</v>
      </c>
      <c r="G53" s="55" t="e">
        <v>#N/A</v>
      </c>
      <c r="H53" s="55" t="e">
        <v>#N/A</v>
      </c>
      <c r="I53" s="55" t="e">
        <v>#N/A</v>
      </c>
      <c r="J53" s="55" t="e">
        <v>#N/A</v>
      </c>
      <c r="K53" s="55" t="e">
        <v>#N/A</v>
      </c>
      <c r="L53" s="55" t="e">
        <v>#N/A</v>
      </c>
      <c r="M53" s="53" t="e">
        <v>#N/A</v>
      </c>
      <c r="O53" s="74"/>
      <c r="P53" s="75"/>
    </row>
    <row r="54" spans="1:16" ht="12.75" hidden="1">
      <c r="A54" s="93" t="str">
        <f>'2.1 Population (under 18)'!A47</f>
        <v>2019/20*</v>
      </c>
      <c r="B54" s="54" t="e">
        <v>#N/A</v>
      </c>
      <c r="C54" s="55" t="e">
        <v>#N/A</v>
      </c>
      <c r="D54" s="55" t="e">
        <v>#N/A</v>
      </c>
      <c r="E54" s="55" t="e">
        <v>#N/A</v>
      </c>
      <c r="F54" s="55" t="e">
        <v>#N/A</v>
      </c>
      <c r="G54" s="55" t="e">
        <v>#N/A</v>
      </c>
      <c r="H54" s="55" t="e">
        <v>#N/A</v>
      </c>
      <c r="I54" s="55" t="e">
        <v>#N/A</v>
      </c>
      <c r="J54" s="55" t="e">
        <v>#N/A</v>
      </c>
      <c r="K54" s="55" t="e">
        <v>#N/A</v>
      </c>
      <c r="L54" s="55" t="e">
        <v>#N/A</v>
      </c>
      <c r="M54" s="53" t="e">
        <v>#N/A</v>
      </c>
      <c r="O54" s="74"/>
      <c r="P54" s="75"/>
    </row>
    <row r="55" spans="1:16" ht="12.75" hidden="1">
      <c r="A55" s="93" t="str">
        <f>'2.1 Population (under 18)'!A48</f>
        <v>2020/21*</v>
      </c>
      <c r="B55" s="54" t="e">
        <v>#N/A</v>
      </c>
      <c r="C55" s="55" t="e">
        <v>#N/A</v>
      </c>
      <c r="D55" s="55" t="e">
        <v>#N/A</v>
      </c>
      <c r="E55" s="55" t="e">
        <v>#N/A</v>
      </c>
      <c r="F55" s="55" t="e">
        <v>#N/A</v>
      </c>
      <c r="G55" s="55" t="e">
        <v>#N/A</v>
      </c>
      <c r="H55" s="55" t="e">
        <v>#N/A</v>
      </c>
      <c r="I55" s="55" t="e">
        <v>#N/A</v>
      </c>
      <c r="J55" s="55" t="e">
        <v>#N/A</v>
      </c>
      <c r="K55" s="55" t="e">
        <v>#N/A</v>
      </c>
      <c r="L55" s="55" t="e">
        <v>#N/A</v>
      </c>
      <c r="M55" s="53" t="e">
        <v>#N/A</v>
      </c>
      <c r="O55" s="74"/>
      <c r="P55" s="75"/>
    </row>
    <row r="56" spans="1:16" ht="12.75" hidden="1">
      <c r="A56" s="93" t="str">
        <f>'2.1 Population (under 18)'!A49</f>
        <v>2021/22*</v>
      </c>
      <c r="B56" s="54" t="e">
        <v>#N/A</v>
      </c>
      <c r="C56" s="55" t="e">
        <v>#N/A</v>
      </c>
      <c r="D56" s="55" t="e">
        <v>#N/A</v>
      </c>
      <c r="E56" s="55" t="e">
        <v>#N/A</v>
      </c>
      <c r="F56" s="55" t="e">
        <v>#N/A</v>
      </c>
      <c r="G56" s="55" t="e">
        <v>#N/A</v>
      </c>
      <c r="H56" s="55" t="e">
        <v>#N/A</v>
      </c>
      <c r="I56" s="55" t="e">
        <v>#N/A</v>
      </c>
      <c r="J56" s="55" t="e">
        <v>#N/A</v>
      </c>
      <c r="K56" s="55" t="e">
        <v>#N/A</v>
      </c>
      <c r="L56" s="55" t="e">
        <v>#N/A</v>
      </c>
      <c r="M56" s="53" t="e">
        <v>#N/A</v>
      </c>
      <c r="O56" s="74"/>
      <c r="P56" s="75"/>
    </row>
    <row r="57" spans="1:16" ht="12.75" hidden="1">
      <c r="A57" s="93" t="str">
        <f>'2.1 Population (under 18)'!A50</f>
        <v>2022/23*</v>
      </c>
      <c r="B57" s="54" t="e">
        <v>#N/A</v>
      </c>
      <c r="C57" s="55" t="e">
        <v>#N/A</v>
      </c>
      <c r="D57" s="55" t="e">
        <v>#N/A</v>
      </c>
      <c r="E57" s="55" t="e">
        <v>#N/A</v>
      </c>
      <c r="F57" s="55" t="e">
        <v>#N/A</v>
      </c>
      <c r="G57" s="55" t="e">
        <v>#N/A</v>
      </c>
      <c r="H57" s="55" t="e">
        <v>#N/A</v>
      </c>
      <c r="I57" s="55" t="e">
        <v>#N/A</v>
      </c>
      <c r="J57" s="55" t="e">
        <v>#N/A</v>
      </c>
      <c r="K57" s="55" t="e">
        <v>#N/A</v>
      </c>
      <c r="L57" s="55" t="e">
        <v>#N/A</v>
      </c>
      <c r="M57" s="53" t="e">
        <v>#N/A</v>
      </c>
      <c r="O57" s="74"/>
      <c r="P57" s="75"/>
    </row>
    <row r="58" spans="1:16" ht="12.75" hidden="1">
      <c r="A58" s="93" t="str">
        <f>'2.1 Population (under 18)'!A51</f>
        <v>2023/24*</v>
      </c>
      <c r="B58" s="54" t="e">
        <v>#N/A</v>
      </c>
      <c r="C58" s="55" t="e">
        <v>#N/A</v>
      </c>
      <c r="D58" s="55" t="e">
        <v>#N/A</v>
      </c>
      <c r="E58" s="55" t="e">
        <v>#N/A</v>
      </c>
      <c r="F58" s="55" t="e">
        <v>#N/A</v>
      </c>
      <c r="G58" s="55" t="e">
        <v>#N/A</v>
      </c>
      <c r="H58" s="55" t="e">
        <v>#N/A</v>
      </c>
      <c r="I58" s="55" t="e">
        <v>#N/A</v>
      </c>
      <c r="J58" s="55" t="e">
        <v>#N/A</v>
      </c>
      <c r="K58" s="55" t="e">
        <v>#N/A</v>
      </c>
      <c r="L58" s="55" t="e">
        <v>#N/A</v>
      </c>
      <c r="M58" s="53" t="e">
        <v>#N/A</v>
      </c>
      <c r="O58" s="74"/>
      <c r="P58" s="75"/>
    </row>
    <row r="59" spans="1:16" ht="12.75" hidden="1">
      <c r="A59" s="93" t="str">
        <f>'2.1 Population (under 18)'!A52</f>
        <v>2024/25*</v>
      </c>
      <c r="B59" s="54" t="e">
        <v>#N/A</v>
      </c>
      <c r="C59" s="55" t="e">
        <v>#N/A</v>
      </c>
      <c r="D59" s="55" t="e">
        <v>#N/A</v>
      </c>
      <c r="E59" s="55" t="e">
        <v>#N/A</v>
      </c>
      <c r="F59" s="55" t="e">
        <v>#N/A</v>
      </c>
      <c r="G59" s="55" t="e">
        <v>#N/A</v>
      </c>
      <c r="H59" s="55" t="e">
        <v>#N/A</v>
      </c>
      <c r="I59" s="55" t="e">
        <v>#N/A</v>
      </c>
      <c r="J59" s="55" t="e">
        <v>#N/A</v>
      </c>
      <c r="K59" s="55" t="e">
        <v>#N/A</v>
      </c>
      <c r="L59" s="55" t="e">
        <v>#N/A</v>
      </c>
      <c r="M59" s="53" t="e">
        <v>#N/A</v>
      </c>
      <c r="O59" s="74"/>
      <c r="P59" s="75"/>
    </row>
    <row r="60" spans="1:16" ht="12.75" hidden="1">
      <c r="A60" s="94" t="str">
        <f>'2.1 Population (under 18)'!A53</f>
        <v>2025/26*</v>
      </c>
      <c r="B60" s="54" t="e">
        <v>#N/A</v>
      </c>
      <c r="C60" s="55" t="e">
        <v>#N/A</v>
      </c>
      <c r="D60" s="55" t="e">
        <v>#N/A</v>
      </c>
      <c r="E60" s="55" t="e">
        <v>#N/A</v>
      </c>
      <c r="F60" s="55" t="e">
        <v>#N/A</v>
      </c>
      <c r="G60" s="55" t="e">
        <v>#N/A</v>
      </c>
      <c r="H60" s="55" t="e">
        <v>#N/A</v>
      </c>
      <c r="I60" s="55" t="e">
        <v>#N/A</v>
      </c>
      <c r="J60" s="55" t="e">
        <v>#N/A</v>
      </c>
      <c r="K60" s="55" t="e">
        <v>#N/A</v>
      </c>
      <c r="L60" s="55" t="e">
        <v>#N/A</v>
      </c>
      <c r="M60" s="53" t="e">
        <v>#N/A</v>
      </c>
      <c r="O60" s="74"/>
      <c r="P60" s="75"/>
    </row>
    <row r="61" spans="1:16" ht="12.75">
      <c r="A61" s="124"/>
      <c r="B61" s="55"/>
      <c r="C61" s="55"/>
      <c r="D61" s="55"/>
      <c r="E61" s="55"/>
      <c r="F61" s="55"/>
      <c r="G61" s="55"/>
      <c r="H61" s="55"/>
      <c r="I61" s="55"/>
      <c r="J61" s="55"/>
      <c r="K61" s="55"/>
      <c r="L61" s="55"/>
      <c r="M61" s="55"/>
      <c r="O61" s="74"/>
      <c r="P61" s="75"/>
    </row>
    <row r="62" spans="1:13" ht="12.75">
      <c r="A62" s="134"/>
      <c r="B62" s="247" t="s">
        <v>23</v>
      </c>
      <c r="C62" s="247"/>
      <c r="D62" s="247"/>
      <c r="E62" s="247"/>
      <c r="F62" s="247"/>
      <c r="G62" s="247"/>
      <c r="H62" s="247"/>
      <c r="I62" s="247"/>
      <c r="J62" s="247"/>
      <c r="K62" s="247"/>
      <c r="L62" s="247"/>
      <c r="M62" s="247"/>
    </row>
    <row r="63" spans="1:13" ht="12.75">
      <c r="A63" s="133" t="s">
        <v>99</v>
      </c>
      <c r="B63" s="135" t="s">
        <v>5</v>
      </c>
      <c r="C63" s="135" t="s">
        <v>6</v>
      </c>
      <c r="D63" s="135" t="s">
        <v>7</v>
      </c>
      <c r="E63" s="135" t="s">
        <v>8</v>
      </c>
      <c r="F63" s="135" t="s">
        <v>9</v>
      </c>
      <c r="G63" s="135" t="s">
        <v>10</v>
      </c>
      <c r="H63" s="135" t="s">
        <v>11</v>
      </c>
      <c r="I63" s="135" t="s">
        <v>12</v>
      </c>
      <c r="J63" s="135" t="s">
        <v>13</v>
      </c>
      <c r="K63" s="135" t="s">
        <v>14</v>
      </c>
      <c r="L63" s="135" t="s">
        <v>15</v>
      </c>
      <c r="M63" s="135" t="s">
        <v>16</v>
      </c>
    </row>
    <row r="64" spans="1:16" ht="12.75">
      <c r="A64" s="123" t="str">
        <f>'2.1 Population (under 18)'!A33</f>
        <v>2005/06</v>
      </c>
      <c r="B64" s="55">
        <v>181</v>
      </c>
      <c r="C64" s="55">
        <v>192</v>
      </c>
      <c r="D64" s="55">
        <v>214</v>
      </c>
      <c r="E64" s="55">
        <v>244</v>
      </c>
      <c r="F64" s="55">
        <v>240</v>
      </c>
      <c r="G64" s="55">
        <v>241</v>
      </c>
      <c r="H64" s="55">
        <v>232</v>
      </c>
      <c r="I64" s="55">
        <v>225</v>
      </c>
      <c r="J64" s="55">
        <v>200</v>
      </c>
      <c r="K64" s="55">
        <v>212</v>
      </c>
      <c r="L64" s="55">
        <v>204</v>
      </c>
      <c r="M64" s="55">
        <v>200</v>
      </c>
      <c r="O64" s="74"/>
      <c r="P64" s="75"/>
    </row>
    <row r="65" spans="1:16" ht="12.75">
      <c r="A65" s="124" t="str">
        <f>'2.1 Population (under 18)'!A34</f>
        <v>2006/07</v>
      </c>
      <c r="B65" s="55">
        <v>202</v>
      </c>
      <c r="C65" s="55">
        <v>207</v>
      </c>
      <c r="D65" s="55">
        <v>211</v>
      </c>
      <c r="E65" s="55">
        <v>195</v>
      </c>
      <c r="F65" s="55">
        <v>225</v>
      </c>
      <c r="G65" s="55">
        <v>222</v>
      </c>
      <c r="H65" s="55">
        <v>216</v>
      </c>
      <c r="I65" s="55">
        <v>226</v>
      </c>
      <c r="J65" s="55">
        <v>203</v>
      </c>
      <c r="K65" s="55">
        <v>205</v>
      </c>
      <c r="L65" s="55">
        <v>211</v>
      </c>
      <c r="M65" s="55">
        <v>205</v>
      </c>
      <c r="O65" s="74"/>
      <c r="P65" s="75"/>
    </row>
    <row r="66" spans="1:16" ht="12.75">
      <c r="A66" s="124" t="str">
        <f>'2.1 Population (under 18)'!A35</f>
        <v>2007/08</v>
      </c>
      <c r="B66" s="55">
        <v>197</v>
      </c>
      <c r="C66" s="55">
        <v>202</v>
      </c>
      <c r="D66" s="55">
        <v>216</v>
      </c>
      <c r="E66" s="55">
        <v>236</v>
      </c>
      <c r="F66" s="55">
        <v>241</v>
      </c>
      <c r="G66" s="55">
        <v>234</v>
      </c>
      <c r="H66" s="55">
        <v>232</v>
      </c>
      <c r="I66" s="55">
        <v>222</v>
      </c>
      <c r="J66" s="55">
        <v>215</v>
      </c>
      <c r="K66" s="55">
        <v>190</v>
      </c>
      <c r="L66" s="55">
        <v>205</v>
      </c>
      <c r="M66" s="55">
        <v>206</v>
      </c>
      <c r="O66" s="74"/>
      <c r="P66" s="75"/>
    </row>
    <row r="67" spans="1:16" ht="12.75">
      <c r="A67" s="124" t="str">
        <f>'2.1 Population (under 18)'!A36</f>
        <v>2008/09</v>
      </c>
      <c r="B67" s="55">
        <v>221</v>
      </c>
      <c r="C67" s="55">
        <v>213</v>
      </c>
      <c r="D67" s="55">
        <v>224</v>
      </c>
      <c r="E67" s="55">
        <v>207</v>
      </c>
      <c r="F67" s="55">
        <v>201</v>
      </c>
      <c r="G67" s="55">
        <v>189</v>
      </c>
      <c r="H67" s="55">
        <v>201</v>
      </c>
      <c r="I67" s="55">
        <v>198</v>
      </c>
      <c r="J67" s="55">
        <v>158</v>
      </c>
      <c r="K67" s="55">
        <v>174</v>
      </c>
      <c r="L67" s="55">
        <v>157</v>
      </c>
      <c r="M67" s="55">
        <v>166</v>
      </c>
      <c r="O67" s="74"/>
      <c r="P67" s="75"/>
    </row>
    <row r="68" spans="1:16" ht="12.75">
      <c r="A68" s="124" t="str">
        <f>'2.1 Population (under 18)'!A37</f>
        <v>2009/10</v>
      </c>
      <c r="B68" s="55">
        <v>158</v>
      </c>
      <c r="C68" s="55">
        <v>163</v>
      </c>
      <c r="D68" s="55">
        <v>172</v>
      </c>
      <c r="E68" s="55">
        <v>168</v>
      </c>
      <c r="F68" s="55">
        <v>166</v>
      </c>
      <c r="G68" s="55">
        <v>151</v>
      </c>
      <c r="H68" s="55">
        <v>157</v>
      </c>
      <c r="I68" s="55">
        <v>146</v>
      </c>
      <c r="J68" s="55">
        <v>134</v>
      </c>
      <c r="K68" s="55">
        <v>112</v>
      </c>
      <c r="L68" s="55">
        <v>118</v>
      </c>
      <c r="M68" s="55">
        <v>121</v>
      </c>
      <c r="O68" s="74"/>
      <c r="P68" s="75"/>
    </row>
    <row r="69" spans="1:16" ht="12.75">
      <c r="A69" s="124" t="str">
        <f>'2.1 Population (under 18)'!A38</f>
        <v>2010/11</v>
      </c>
      <c r="B69" s="55">
        <v>108</v>
      </c>
      <c r="C69" s="55">
        <v>109</v>
      </c>
      <c r="D69" s="55">
        <v>104</v>
      </c>
      <c r="E69" s="55">
        <v>106</v>
      </c>
      <c r="F69" s="55">
        <v>106</v>
      </c>
      <c r="G69" s="55">
        <v>111</v>
      </c>
      <c r="H69" s="55">
        <v>102</v>
      </c>
      <c r="I69" s="55">
        <v>109</v>
      </c>
      <c r="J69" s="55">
        <v>107</v>
      </c>
      <c r="K69" s="55">
        <v>93</v>
      </c>
      <c r="L69" s="55">
        <v>110</v>
      </c>
      <c r="M69" s="55">
        <v>112</v>
      </c>
      <c r="O69" s="74"/>
      <c r="P69" s="75"/>
    </row>
    <row r="70" spans="1:16" ht="12.75">
      <c r="A70" s="124" t="str">
        <f>'2.1 Population (under 18)'!A39</f>
        <v>2011/12</v>
      </c>
      <c r="B70" s="55">
        <v>105</v>
      </c>
      <c r="C70" s="55">
        <v>109</v>
      </c>
      <c r="D70" s="55">
        <v>101</v>
      </c>
      <c r="E70" s="55">
        <v>97</v>
      </c>
      <c r="F70" s="55">
        <v>109</v>
      </c>
      <c r="G70" s="55">
        <v>116</v>
      </c>
      <c r="H70" s="55">
        <v>111</v>
      </c>
      <c r="I70" s="55">
        <v>107</v>
      </c>
      <c r="J70" s="55">
        <v>105</v>
      </c>
      <c r="K70" s="55">
        <v>117</v>
      </c>
      <c r="L70" s="55">
        <v>119</v>
      </c>
      <c r="M70" s="55">
        <v>114</v>
      </c>
      <c r="O70" s="74"/>
      <c r="P70" s="75"/>
    </row>
    <row r="71" spans="1:16" ht="12.75">
      <c r="A71" s="124" t="str">
        <f>'2.1 Population (under 18)'!A40</f>
        <v>2012/13</v>
      </c>
      <c r="B71" s="55">
        <v>115</v>
      </c>
      <c r="C71" s="55">
        <v>94</v>
      </c>
      <c r="D71" s="55">
        <v>82</v>
      </c>
      <c r="E71" s="55">
        <v>80</v>
      </c>
      <c r="F71" s="55">
        <v>78</v>
      </c>
      <c r="G71" s="55">
        <v>76</v>
      </c>
      <c r="H71" s="55">
        <v>69</v>
      </c>
      <c r="I71" s="55">
        <v>60</v>
      </c>
      <c r="J71" s="55">
        <v>58</v>
      </c>
      <c r="K71" s="55">
        <v>50</v>
      </c>
      <c r="L71" s="55">
        <v>52</v>
      </c>
      <c r="M71" s="55">
        <v>54</v>
      </c>
      <c r="O71" s="74"/>
      <c r="P71" s="75"/>
    </row>
    <row r="72" spans="1:16" ht="12.75">
      <c r="A72" s="124" t="str">
        <f>'2.1 Population (under 18)'!A41</f>
        <v>2013/14</v>
      </c>
      <c r="B72" s="55">
        <v>50</v>
      </c>
      <c r="C72" s="55">
        <v>49</v>
      </c>
      <c r="D72" s="55">
        <v>51</v>
      </c>
      <c r="E72" s="55">
        <v>52</v>
      </c>
      <c r="F72" s="55">
        <v>48</v>
      </c>
      <c r="G72" s="55">
        <v>59</v>
      </c>
      <c r="H72" s="55">
        <v>67</v>
      </c>
      <c r="I72" s="55">
        <v>63</v>
      </c>
      <c r="J72" s="55">
        <v>59</v>
      </c>
      <c r="K72" s="55">
        <v>59</v>
      </c>
      <c r="L72" s="55">
        <v>62</v>
      </c>
      <c r="M72" s="55">
        <v>53</v>
      </c>
      <c r="O72" s="74"/>
      <c r="P72" s="75"/>
    </row>
    <row r="73" spans="1:16" ht="12.75">
      <c r="A73" s="124" t="str">
        <f>'2.1 Population (under 18)'!A42</f>
        <v>2014/15</v>
      </c>
      <c r="B73" s="55">
        <v>48</v>
      </c>
      <c r="C73" s="55">
        <v>49</v>
      </c>
      <c r="D73" s="55">
        <v>53</v>
      </c>
      <c r="E73" s="55">
        <v>45</v>
      </c>
      <c r="F73" s="55">
        <v>44</v>
      </c>
      <c r="G73" s="55">
        <v>49</v>
      </c>
      <c r="H73" s="55">
        <v>44</v>
      </c>
      <c r="I73" s="55">
        <v>39</v>
      </c>
      <c r="J73" s="55">
        <v>34</v>
      </c>
      <c r="K73" s="55">
        <v>33</v>
      </c>
      <c r="L73" s="55">
        <v>31</v>
      </c>
      <c r="M73" s="55">
        <v>38</v>
      </c>
      <c r="O73" s="74"/>
      <c r="P73" s="75"/>
    </row>
    <row r="74" spans="1:16" ht="12.75">
      <c r="A74" s="124" t="str">
        <f>'2.1 Population (under 18)'!A43</f>
        <v>2015/16</v>
      </c>
      <c r="B74" s="55">
        <v>42</v>
      </c>
      <c r="C74" s="55">
        <v>42</v>
      </c>
      <c r="D74" s="55">
        <v>38</v>
      </c>
      <c r="E74" s="55">
        <v>37</v>
      </c>
      <c r="F74" s="55">
        <v>32</v>
      </c>
      <c r="G74" s="55">
        <v>32</v>
      </c>
      <c r="H74" s="55">
        <v>32</v>
      </c>
      <c r="I74" s="55">
        <v>37</v>
      </c>
      <c r="J74" s="55">
        <v>41</v>
      </c>
      <c r="K74" s="55">
        <v>40</v>
      </c>
      <c r="L74" s="55">
        <v>36</v>
      </c>
      <c r="M74" s="55">
        <v>25</v>
      </c>
      <c r="O74" s="74"/>
      <c r="P74" s="75"/>
    </row>
    <row r="75" spans="1:13" ht="13.5" thickBot="1">
      <c r="A75" s="136" t="str">
        <f>'2.1 Population (under 18)'!A44</f>
        <v>2016/17*</v>
      </c>
      <c r="B75" s="117">
        <v>31</v>
      </c>
      <c r="C75" s="117">
        <v>27</v>
      </c>
      <c r="D75" s="117">
        <v>23</v>
      </c>
      <c r="E75" s="117">
        <v>23</v>
      </c>
      <c r="F75" s="117">
        <v>28</v>
      </c>
      <c r="G75" s="117">
        <v>27</v>
      </c>
      <c r="H75" s="117">
        <v>30</v>
      </c>
      <c r="I75" s="117">
        <v>25</v>
      </c>
      <c r="J75" s="117">
        <v>23</v>
      </c>
      <c r="K75" s="117">
        <v>23</v>
      </c>
      <c r="L75" s="117" t="e">
        <v>#N/A</v>
      </c>
      <c r="M75" s="117" t="e">
        <v>#N/A</v>
      </c>
    </row>
    <row r="76" spans="1:13" ht="13.5" hidden="1" thickTop="1">
      <c r="A76" s="93" t="str">
        <f>'2.1 Population (under 18)'!A45</f>
        <v>2017/18*</v>
      </c>
      <c r="B76" s="54" t="e">
        <v>#N/A</v>
      </c>
      <c r="C76" s="55" t="e">
        <v>#N/A</v>
      </c>
      <c r="D76" s="55" t="e">
        <v>#N/A</v>
      </c>
      <c r="E76" s="55" t="e">
        <v>#N/A</v>
      </c>
      <c r="F76" s="55" t="e">
        <v>#N/A</v>
      </c>
      <c r="G76" s="55" t="e">
        <v>#N/A</v>
      </c>
      <c r="H76" s="55" t="e">
        <v>#N/A</v>
      </c>
      <c r="I76" s="55" t="e">
        <v>#N/A</v>
      </c>
      <c r="J76" s="55" t="e">
        <v>#N/A</v>
      </c>
      <c r="K76" s="55" t="e">
        <v>#N/A</v>
      </c>
      <c r="L76" s="55" t="e">
        <v>#N/A</v>
      </c>
      <c r="M76" s="53" t="e">
        <v>#N/A</v>
      </c>
    </row>
    <row r="77" spans="1:13" ht="12.75" hidden="1">
      <c r="A77" s="93" t="str">
        <f>'2.1 Population (under 18)'!A46</f>
        <v>2018/19*</v>
      </c>
      <c r="B77" s="54" t="e">
        <v>#N/A</v>
      </c>
      <c r="C77" s="55" t="e">
        <v>#N/A</v>
      </c>
      <c r="D77" s="55" t="e">
        <v>#N/A</v>
      </c>
      <c r="E77" s="55" t="e">
        <v>#N/A</v>
      </c>
      <c r="F77" s="55" t="e">
        <v>#N/A</v>
      </c>
      <c r="G77" s="55" t="e">
        <v>#N/A</v>
      </c>
      <c r="H77" s="55" t="e">
        <v>#N/A</v>
      </c>
      <c r="I77" s="55" t="e">
        <v>#N/A</v>
      </c>
      <c r="J77" s="55" t="e">
        <v>#N/A</v>
      </c>
      <c r="K77" s="55" t="e">
        <v>#N/A</v>
      </c>
      <c r="L77" s="55" t="e">
        <v>#N/A</v>
      </c>
      <c r="M77" s="53" t="e">
        <v>#N/A</v>
      </c>
    </row>
    <row r="78" spans="1:16" s="48" customFormat="1" ht="12.75" hidden="1">
      <c r="A78" s="93" t="str">
        <f>'2.1 Population (under 18)'!A47</f>
        <v>2019/20*</v>
      </c>
      <c r="B78" s="54" t="e">
        <v>#N/A</v>
      </c>
      <c r="C78" s="55" t="e">
        <v>#N/A</v>
      </c>
      <c r="D78" s="55" t="e">
        <v>#N/A</v>
      </c>
      <c r="E78" s="55" t="e">
        <v>#N/A</v>
      </c>
      <c r="F78" s="55" t="e">
        <v>#N/A</v>
      </c>
      <c r="G78" s="55" t="e">
        <v>#N/A</v>
      </c>
      <c r="H78" s="55" t="e">
        <v>#N/A</v>
      </c>
      <c r="I78" s="55" t="e">
        <v>#N/A</v>
      </c>
      <c r="J78" s="55" t="e">
        <v>#N/A</v>
      </c>
      <c r="K78" s="55" t="e">
        <v>#N/A</v>
      </c>
      <c r="L78" s="55" t="e">
        <v>#N/A</v>
      </c>
      <c r="M78" s="53" t="e">
        <v>#N/A</v>
      </c>
      <c r="O78" s="76"/>
      <c r="P78" s="76"/>
    </row>
    <row r="79" spans="1:13" ht="12.75" hidden="1">
      <c r="A79" s="93" t="str">
        <f>'2.1 Population (under 18)'!A48</f>
        <v>2020/21*</v>
      </c>
      <c r="B79" s="54" t="e">
        <v>#N/A</v>
      </c>
      <c r="C79" s="55" t="e">
        <v>#N/A</v>
      </c>
      <c r="D79" s="55" t="e">
        <v>#N/A</v>
      </c>
      <c r="E79" s="55" t="e">
        <v>#N/A</v>
      </c>
      <c r="F79" s="55" t="e">
        <v>#N/A</v>
      </c>
      <c r="G79" s="55" t="e">
        <v>#N/A</v>
      </c>
      <c r="H79" s="55" t="e">
        <v>#N/A</v>
      </c>
      <c r="I79" s="55" t="e">
        <v>#N/A</v>
      </c>
      <c r="J79" s="55" t="e">
        <v>#N/A</v>
      </c>
      <c r="K79" s="55" t="e">
        <v>#N/A</v>
      </c>
      <c r="L79" s="55" t="e">
        <v>#N/A</v>
      </c>
      <c r="M79" s="53" t="e">
        <v>#N/A</v>
      </c>
    </row>
    <row r="80" spans="1:13" ht="12.75" hidden="1">
      <c r="A80" s="93" t="str">
        <f>'2.1 Population (under 18)'!A49</f>
        <v>2021/22*</v>
      </c>
      <c r="B80" s="54" t="e">
        <v>#N/A</v>
      </c>
      <c r="C80" s="55" t="e">
        <v>#N/A</v>
      </c>
      <c r="D80" s="55" t="e">
        <v>#N/A</v>
      </c>
      <c r="E80" s="55" t="e">
        <v>#N/A</v>
      </c>
      <c r="F80" s="55" t="e">
        <v>#N/A</v>
      </c>
      <c r="G80" s="55" t="e">
        <v>#N/A</v>
      </c>
      <c r="H80" s="55" t="e">
        <v>#N/A</v>
      </c>
      <c r="I80" s="55" t="e">
        <v>#N/A</v>
      </c>
      <c r="J80" s="55" t="e">
        <v>#N/A</v>
      </c>
      <c r="K80" s="55" t="e">
        <v>#N/A</v>
      </c>
      <c r="L80" s="55" t="e">
        <v>#N/A</v>
      </c>
      <c r="M80" s="53" t="e">
        <v>#N/A</v>
      </c>
    </row>
    <row r="81" spans="1:13" ht="12.75" hidden="1">
      <c r="A81" s="93" t="str">
        <f>'2.1 Population (under 18)'!A50</f>
        <v>2022/23*</v>
      </c>
      <c r="B81" s="54" t="e">
        <v>#N/A</v>
      </c>
      <c r="C81" s="55" t="e">
        <v>#N/A</v>
      </c>
      <c r="D81" s="55" t="e">
        <v>#N/A</v>
      </c>
      <c r="E81" s="55" t="e">
        <v>#N/A</v>
      </c>
      <c r="F81" s="55" t="e">
        <v>#N/A</v>
      </c>
      <c r="G81" s="55" t="e">
        <v>#N/A</v>
      </c>
      <c r="H81" s="55" t="e">
        <v>#N/A</v>
      </c>
      <c r="I81" s="55" t="e">
        <v>#N/A</v>
      </c>
      <c r="J81" s="55" t="e">
        <v>#N/A</v>
      </c>
      <c r="K81" s="55" t="e">
        <v>#N/A</v>
      </c>
      <c r="L81" s="55" t="e">
        <v>#N/A</v>
      </c>
      <c r="M81" s="53" t="e">
        <v>#N/A</v>
      </c>
    </row>
    <row r="82" spans="1:13" ht="12.75" hidden="1">
      <c r="A82" s="93" t="str">
        <f>'2.1 Population (under 18)'!A51</f>
        <v>2023/24*</v>
      </c>
      <c r="B82" s="54" t="e">
        <v>#N/A</v>
      </c>
      <c r="C82" s="55" t="e">
        <v>#N/A</v>
      </c>
      <c r="D82" s="55" t="e">
        <v>#N/A</v>
      </c>
      <c r="E82" s="55" t="e">
        <v>#N/A</v>
      </c>
      <c r="F82" s="55" t="e">
        <v>#N/A</v>
      </c>
      <c r="G82" s="55" t="e">
        <v>#N/A</v>
      </c>
      <c r="H82" s="55" t="e">
        <v>#N/A</v>
      </c>
      <c r="I82" s="55" t="e">
        <v>#N/A</v>
      </c>
      <c r="J82" s="55" t="e">
        <v>#N/A</v>
      </c>
      <c r="K82" s="55" t="e">
        <v>#N/A</v>
      </c>
      <c r="L82" s="55" t="e">
        <v>#N/A</v>
      </c>
      <c r="M82" s="53" t="e">
        <v>#N/A</v>
      </c>
    </row>
    <row r="83" spans="1:13" ht="12.75" hidden="1">
      <c r="A83" s="93" t="str">
        <f>'2.1 Population (under 18)'!A52</f>
        <v>2024/25*</v>
      </c>
      <c r="B83" s="54" t="e">
        <v>#N/A</v>
      </c>
      <c r="C83" s="55" t="e">
        <v>#N/A</v>
      </c>
      <c r="D83" s="55" t="e">
        <v>#N/A</v>
      </c>
      <c r="E83" s="55" t="e">
        <v>#N/A</v>
      </c>
      <c r="F83" s="55" t="e">
        <v>#N/A</v>
      </c>
      <c r="G83" s="55" t="e">
        <v>#N/A</v>
      </c>
      <c r="H83" s="55" t="e">
        <v>#N/A</v>
      </c>
      <c r="I83" s="55" t="e">
        <v>#N/A</v>
      </c>
      <c r="J83" s="55" t="e">
        <v>#N/A</v>
      </c>
      <c r="K83" s="55" t="e">
        <v>#N/A</v>
      </c>
      <c r="L83" s="55" t="e">
        <v>#N/A</v>
      </c>
      <c r="M83" s="53" t="e">
        <v>#N/A</v>
      </c>
    </row>
    <row r="84" spans="1:13" ht="12.75" hidden="1">
      <c r="A84" s="94" t="str">
        <f>'2.1 Population (under 18)'!A53</f>
        <v>2025/26*</v>
      </c>
      <c r="B84" s="54" t="e">
        <v>#N/A</v>
      </c>
      <c r="C84" s="55" t="e">
        <v>#N/A</v>
      </c>
      <c r="D84" s="55" t="e">
        <v>#N/A</v>
      </c>
      <c r="E84" s="55" t="e">
        <v>#N/A</v>
      </c>
      <c r="F84" s="55" t="e">
        <v>#N/A</v>
      </c>
      <c r="G84" s="55" t="e">
        <v>#N/A</v>
      </c>
      <c r="H84" s="55" t="e">
        <v>#N/A</v>
      </c>
      <c r="I84" s="55" t="e">
        <v>#N/A</v>
      </c>
      <c r="J84" s="55" t="e">
        <v>#N/A</v>
      </c>
      <c r="K84" s="55" t="e">
        <v>#N/A</v>
      </c>
      <c r="L84" s="55" t="e">
        <v>#N/A</v>
      </c>
      <c r="M84" s="53" t="e">
        <v>#N/A</v>
      </c>
    </row>
    <row r="85" ht="13.5" thickTop="1">
      <c r="A85" s="49" t="s">
        <v>62</v>
      </c>
    </row>
  </sheetData>
  <sheetProtection/>
  <mergeCells count="2">
    <mergeCell ref="B38:M38"/>
    <mergeCell ref="B62:M62"/>
  </mergeCells>
  <conditionalFormatting sqref="B49:M61">
    <cfRule type="containsErrors" priority="6" dxfId="95" stopIfTrue="1">
      <formula>ISERROR(B49)</formula>
    </cfRule>
  </conditionalFormatting>
  <conditionalFormatting sqref="B75:M84">
    <cfRule type="containsErrors" priority="5" dxfId="95" stopIfTrue="1">
      <formula>ISERROR(B75)</formula>
    </cfRule>
  </conditionalFormatting>
  <conditionalFormatting sqref="B73:M73">
    <cfRule type="containsErrors" priority="4" dxfId="95" stopIfTrue="1">
      <formula>ISERROR(B73)</formula>
    </cfRule>
  </conditionalFormatting>
  <conditionalFormatting sqref="B74:M74">
    <cfRule type="containsErrors" priority="3" dxfId="95" stopIfTrue="1">
      <formula>ISERROR(B74)</formula>
    </cfRule>
  </conditionalFormatting>
  <conditionalFormatting sqref="B74:M74">
    <cfRule type="containsErrors" priority="2" dxfId="95" stopIfTrue="1">
      <formula>ISERROR(B74)</formula>
    </cfRule>
  </conditionalFormatting>
  <conditionalFormatting sqref="B75:M75">
    <cfRule type="containsErrors" priority="1" dxfId="95" stopIfTrue="1">
      <formula>ISERROR(B75)</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148"/>
  <sheetViews>
    <sheetView zoomScalePageLayoutView="0" workbookViewId="0" topLeftCell="A1">
      <selection activeCell="O35" sqref="O35"/>
    </sheetView>
  </sheetViews>
  <sheetFormatPr defaultColWidth="9.00390625" defaultRowHeight="14.25"/>
  <cols>
    <col min="1" max="1" width="10.00390625" style="47" bestFit="1" customWidth="1"/>
    <col min="2" max="13" width="8.00390625" style="47" customWidth="1"/>
    <col min="14" max="14" width="5.125" style="47" customWidth="1"/>
    <col min="15" max="16" width="9.00390625" style="73" customWidth="1"/>
    <col min="17" max="16384" width="9.00390625" style="47" customWidth="1"/>
  </cols>
  <sheetData>
    <row r="1" ht="14.25">
      <c r="A1" s="2"/>
    </row>
    <row r="38" spans="1:13" ht="15">
      <c r="A38" s="120" t="s">
        <v>160</v>
      </c>
      <c r="B38" s="50"/>
      <c r="C38" s="50"/>
      <c r="D38" s="50"/>
      <c r="E38" s="50"/>
      <c r="F38" s="50"/>
      <c r="G38" s="50"/>
      <c r="H38" s="50"/>
      <c r="I38" s="50"/>
      <c r="J38" s="50"/>
      <c r="K38" s="50"/>
      <c r="L38" s="50"/>
      <c r="M38" s="50"/>
    </row>
    <row r="39" spans="1:13" ht="15">
      <c r="A39" s="120"/>
      <c r="B39" s="50"/>
      <c r="C39" s="50"/>
      <c r="D39" s="50"/>
      <c r="E39" s="50"/>
      <c r="F39" s="50"/>
      <c r="G39" s="50"/>
      <c r="H39" s="50"/>
      <c r="I39" s="50"/>
      <c r="J39" s="50"/>
      <c r="K39" s="50"/>
      <c r="L39" s="50"/>
      <c r="M39" s="50"/>
    </row>
    <row r="40" spans="1:13" ht="12.75">
      <c r="A40" s="134"/>
      <c r="B40" s="247" t="s">
        <v>46</v>
      </c>
      <c r="C40" s="247"/>
      <c r="D40" s="247"/>
      <c r="E40" s="247"/>
      <c r="F40" s="247"/>
      <c r="G40" s="247"/>
      <c r="H40" s="247"/>
      <c r="I40" s="247"/>
      <c r="J40" s="247"/>
      <c r="K40" s="247"/>
      <c r="L40" s="247"/>
      <c r="M40" s="247"/>
    </row>
    <row r="41" spans="1:13" ht="12.75">
      <c r="A41" s="133" t="s">
        <v>99</v>
      </c>
      <c r="B41" s="135" t="s">
        <v>5</v>
      </c>
      <c r="C41" s="135" t="s">
        <v>6</v>
      </c>
      <c r="D41" s="135" t="s">
        <v>7</v>
      </c>
      <c r="E41" s="135" t="s">
        <v>8</v>
      </c>
      <c r="F41" s="135" t="s">
        <v>9</v>
      </c>
      <c r="G41" s="135" t="s">
        <v>10</v>
      </c>
      <c r="H41" s="135" t="s">
        <v>11</v>
      </c>
      <c r="I41" s="135" t="s">
        <v>12</v>
      </c>
      <c r="J41" s="135" t="s">
        <v>13</v>
      </c>
      <c r="K41" s="135" t="s">
        <v>14</v>
      </c>
      <c r="L41" s="135" t="s">
        <v>15</v>
      </c>
      <c r="M41" s="135" t="s">
        <v>16</v>
      </c>
    </row>
    <row r="42" spans="1:16" ht="12.75">
      <c r="A42" s="84" t="str">
        <f>'2.1 Population (under 18)'!A33</f>
        <v>2005/06</v>
      </c>
      <c r="B42" s="55">
        <v>188</v>
      </c>
      <c r="C42" s="55">
        <v>197</v>
      </c>
      <c r="D42" s="55">
        <v>204</v>
      </c>
      <c r="E42" s="55">
        <v>236</v>
      </c>
      <c r="F42" s="55">
        <v>231</v>
      </c>
      <c r="G42" s="55">
        <v>231</v>
      </c>
      <c r="H42" s="55">
        <v>229</v>
      </c>
      <c r="I42" s="55">
        <v>203</v>
      </c>
      <c r="J42" s="55">
        <v>175</v>
      </c>
      <c r="K42" s="55">
        <v>208</v>
      </c>
      <c r="L42" s="55">
        <v>196</v>
      </c>
      <c r="M42" s="55">
        <v>199</v>
      </c>
      <c r="O42" s="74"/>
      <c r="P42" s="75"/>
    </row>
    <row r="43" spans="1:16" ht="12.75">
      <c r="A43" s="84" t="str">
        <f>'2.1 Population (under 18)'!A34</f>
        <v>2006/07</v>
      </c>
      <c r="B43" s="55">
        <v>203</v>
      </c>
      <c r="C43" s="55">
        <v>211</v>
      </c>
      <c r="D43" s="55">
        <v>209</v>
      </c>
      <c r="E43" s="55">
        <v>200</v>
      </c>
      <c r="F43" s="55">
        <v>220</v>
      </c>
      <c r="G43" s="55">
        <v>217</v>
      </c>
      <c r="H43" s="55">
        <v>194</v>
      </c>
      <c r="I43" s="55">
        <v>196</v>
      </c>
      <c r="J43" s="55">
        <v>175</v>
      </c>
      <c r="K43" s="55">
        <v>196</v>
      </c>
      <c r="L43" s="55">
        <v>172</v>
      </c>
      <c r="M43" s="55">
        <v>162</v>
      </c>
      <c r="N43" s="70"/>
      <c r="O43" s="74"/>
      <c r="P43" s="75"/>
    </row>
    <row r="44" spans="1:16" ht="12.75">
      <c r="A44" s="84" t="str">
        <f>'2.1 Population (under 18)'!A35</f>
        <v>2007/08</v>
      </c>
      <c r="B44" s="55">
        <v>189</v>
      </c>
      <c r="C44" s="55">
        <v>202</v>
      </c>
      <c r="D44" s="55">
        <v>194</v>
      </c>
      <c r="E44" s="55">
        <v>200</v>
      </c>
      <c r="F44" s="55">
        <v>185</v>
      </c>
      <c r="G44" s="55">
        <v>192</v>
      </c>
      <c r="H44" s="55">
        <v>183</v>
      </c>
      <c r="I44" s="55">
        <v>199</v>
      </c>
      <c r="J44" s="55">
        <v>177</v>
      </c>
      <c r="K44" s="55">
        <v>184</v>
      </c>
      <c r="L44" s="55">
        <v>187</v>
      </c>
      <c r="M44" s="55">
        <v>191</v>
      </c>
      <c r="N44" s="70"/>
      <c r="O44" s="74"/>
      <c r="P44" s="75"/>
    </row>
    <row r="45" spans="1:16" ht="12.75">
      <c r="A45" s="84" t="str">
        <f>'2.1 Population (under 18)'!A36</f>
        <v>2008/09</v>
      </c>
      <c r="B45" s="55">
        <v>201</v>
      </c>
      <c r="C45" s="55">
        <v>183</v>
      </c>
      <c r="D45" s="55">
        <v>187</v>
      </c>
      <c r="E45" s="55">
        <v>175</v>
      </c>
      <c r="F45" s="55">
        <v>171</v>
      </c>
      <c r="G45" s="55">
        <v>156</v>
      </c>
      <c r="H45" s="55">
        <v>173</v>
      </c>
      <c r="I45" s="55">
        <v>170</v>
      </c>
      <c r="J45" s="55">
        <v>143</v>
      </c>
      <c r="K45" s="55">
        <v>156</v>
      </c>
      <c r="L45" s="55">
        <v>147</v>
      </c>
      <c r="M45" s="55">
        <v>170</v>
      </c>
      <c r="N45" s="70"/>
      <c r="O45" s="74"/>
      <c r="P45" s="75"/>
    </row>
    <row r="46" spans="1:16" ht="12.75">
      <c r="A46" s="84" t="str">
        <f>'2.1 Population (under 18)'!A37</f>
        <v>2009/10</v>
      </c>
      <c r="B46" s="55">
        <v>168</v>
      </c>
      <c r="C46" s="55">
        <v>156</v>
      </c>
      <c r="D46" s="55">
        <v>153</v>
      </c>
      <c r="E46" s="55">
        <v>154</v>
      </c>
      <c r="F46" s="55">
        <v>131</v>
      </c>
      <c r="G46" s="55">
        <v>137</v>
      </c>
      <c r="H46" s="55">
        <v>128</v>
      </c>
      <c r="I46" s="55">
        <v>134</v>
      </c>
      <c r="J46" s="55">
        <v>107</v>
      </c>
      <c r="K46" s="55">
        <v>107</v>
      </c>
      <c r="L46" s="55">
        <v>108</v>
      </c>
      <c r="M46" s="55">
        <v>109</v>
      </c>
      <c r="N46" s="70"/>
      <c r="O46" s="74"/>
      <c r="P46" s="75"/>
    </row>
    <row r="47" spans="1:16" ht="12.75">
      <c r="A47" s="84" t="str">
        <f>'2.1 Population (under 18)'!A38</f>
        <v>2010/11</v>
      </c>
      <c r="B47" s="55">
        <v>107</v>
      </c>
      <c r="C47" s="55">
        <v>112</v>
      </c>
      <c r="D47" s="55">
        <v>111</v>
      </c>
      <c r="E47" s="55">
        <v>113</v>
      </c>
      <c r="F47" s="55">
        <v>107</v>
      </c>
      <c r="G47" s="55">
        <v>100</v>
      </c>
      <c r="H47" s="55">
        <v>95</v>
      </c>
      <c r="I47" s="55">
        <v>89</v>
      </c>
      <c r="J47" s="55">
        <v>80</v>
      </c>
      <c r="K47" s="55">
        <v>90</v>
      </c>
      <c r="L47" s="55">
        <v>85</v>
      </c>
      <c r="M47" s="55">
        <v>92</v>
      </c>
      <c r="O47" s="74"/>
      <c r="P47" s="75"/>
    </row>
    <row r="48" spans="1:16" ht="12.75">
      <c r="A48" s="84" t="str">
        <f>'2.1 Population (under 18)'!A39</f>
        <v>2011/12</v>
      </c>
      <c r="B48" s="55">
        <v>87</v>
      </c>
      <c r="C48" s="55">
        <v>97</v>
      </c>
      <c r="D48" s="55">
        <v>93</v>
      </c>
      <c r="E48" s="55">
        <v>87</v>
      </c>
      <c r="F48" s="55">
        <v>91</v>
      </c>
      <c r="G48" s="55">
        <v>95</v>
      </c>
      <c r="H48" s="55">
        <v>86</v>
      </c>
      <c r="I48" s="55">
        <v>87</v>
      </c>
      <c r="J48" s="55">
        <v>81</v>
      </c>
      <c r="K48" s="55">
        <v>91</v>
      </c>
      <c r="L48" s="55">
        <v>86</v>
      </c>
      <c r="M48" s="55">
        <v>78</v>
      </c>
      <c r="O48" s="74"/>
      <c r="P48" s="75"/>
    </row>
    <row r="49" spans="1:16" ht="12.75">
      <c r="A49" s="84" t="str">
        <f>'2.1 Population (under 18)'!A40</f>
        <v>2012/13</v>
      </c>
      <c r="B49" s="55">
        <v>85</v>
      </c>
      <c r="C49" s="55">
        <v>77</v>
      </c>
      <c r="D49" s="55">
        <v>62</v>
      </c>
      <c r="E49" s="55">
        <v>71</v>
      </c>
      <c r="F49" s="55">
        <v>64</v>
      </c>
      <c r="G49" s="55">
        <v>68</v>
      </c>
      <c r="H49" s="55">
        <v>72</v>
      </c>
      <c r="I49" s="55">
        <v>66</v>
      </c>
      <c r="J49" s="55">
        <v>62</v>
      </c>
      <c r="K49" s="55">
        <v>62</v>
      </c>
      <c r="L49" s="55">
        <v>54</v>
      </c>
      <c r="M49" s="55">
        <v>51</v>
      </c>
      <c r="O49" s="74"/>
      <c r="P49" s="75"/>
    </row>
    <row r="50" spans="1:16" ht="12.75">
      <c r="A50" s="84" t="str">
        <f>'2.1 Population (under 18)'!A41</f>
        <v>2013/14</v>
      </c>
      <c r="B50" s="55">
        <v>45</v>
      </c>
      <c r="C50" s="55">
        <v>48</v>
      </c>
      <c r="D50" s="55">
        <v>47</v>
      </c>
      <c r="E50" s="55">
        <v>49</v>
      </c>
      <c r="F50" s="55">
        <v>43</v>
      </c>
      <c r="G50" s="55">
        <v>53</v>
      </c>
      <c r="H50" s="55">
        <v>57</v>
      </c>
      <c r="I50" s="55">
        <v>51</v>
      </c>
      <c r="J50" s="55">
        <v>52</v>
      </c>
      <c r="K50" s="55">
        <v>59</v>
      </c>
      <c r="L50" s="55">
        <v>54</v>
      </c>
      <c r="M50" s="55">
        <v>49</v>
      </c>
      <c r="O50" s="74"/>
      <c r="P50" s="75"/>
    </row>
    <row r="51" spans="1:16" ht="12.75">
      <c r="A51" s="84" t="str">
        <f>'2.1 Population (under 18)'!A42</f>
        <v>2014/15</v>
      </c>
      <c r="B51" s="55">
        <v>51</v>
      </c>
      <c r="C51" s="55">
        <v>51</v>
      </c>
      <c r="D51" s="55">
        <v>51</v>
      </c>
      <c r="E51" s="55">
        <v>47</v>
      </c>
      <c r="F51" s="55">
        <v>37</v>
      </c>
      <c r="G51" s="55">
        <v>39</v>
      </c>
      <c r="H51" s="55">
        <v>44</v>
      </c>
      <c r="I51" s="55">
        <v>45</v>
      </c>
      <c r="J51" s="55">
        <v>46</v>
      </c>
      <c r="K51" s="55">
        <v>45</v>
      </c>
      <c r="L51" s="55">
        <v>34</v>
      </c>
      <c r="M51" s="55">
        <v>44</v>
      </c>
      <c r="O51" s="74"/>
      <c r="P51" s="75"/>
    </row>
    <row r="52" spans="1:16" ht="12.75">
      <c r="A52" s="84" t="str">
        <f>'2.1 Population (under 18)'!A43</f>
        <v>2015/16</v>
      </c>
      <c r="B52" s="55">
        <v>46</v>
      </c>
      <c r="C52" s="55">
        <v>46</v>
      </c>
      <c r="D52" s="55">
        <v>45</v>
      </c>
      <c r="E52" s="55">
        <v>41</v>
      </c>
      <c r="F52" s="55">
        <v>34</v>
      </c>
      <c r="G52" s="55">
        <v>38</v>
      </c>
      <c r="H52" s="55">
        <v>44</v>
      </c>
      <c r="I52" s="55">
        <v>42</v>
      </c>
      <c r="J52" s="55">
        <v>33</v>
      </c>
      <c r="K52" s="55">
        <v>31</v>
      </c>
      <c r="L52" s="55">
        <v>26</v>
      </c>
      <c r="M52" s="55">
        <v>33</v>
      </c>
      <c r="O52" s="74"/>
      <c r="P52" s="75"/>
    </row>
    <row r="53" spans="1:16" ht="12.75">
      <c r="A53" s="125" t="str">
        <f>'2.1 Population (under 18)'!A44</f>
        <v>2016/17*</v>
      </c>
      <c r="B53" s="57">
        <v>38</v>
      </c>
      <c r="C53" s="57">
        <v>34</v>
      </c>
      <c r="D53" s="57">
        <v>33</v>
      </c>
      <c r="E53" s="57">
        <v>38</v>
      </c>
      <c r="F53" s="57">
        <v>35</v>
      </c>
      <c r="G53" s="57">
        <v>36</v>
      </c>
      <c r="H53" s="57">
        <v>39</v>
      </c>
      <c r="I53" s="57">
        <v>31</v>
      </c>
      <c r="J53" s="57">
        <v>37</v>
      </c>
      <c r="K53" s="57">
        <v>40</v>
      </c>
      <c r="L53" s="57" t="e">
        <v>#N/A</v>
      </c>
      <c r="M53" s="57" t="e">
        <v>#N/A</v>
      </c>
      <c r="O53" s="74"/>
      <c r="P53" s="75"/>
    </row>
    <row r="54" spans="1:16" ht="12.75" hidden="1">
      <c r="A54" s="52" t="str">
        <f>'2.1 Population (under 18)'!A45</f>
        <v>2017/18*</v>
      </c>
      <c r="B54" s="54" t="e">
        <v>#N/A</v>
      </c>
      <c r="C54" s="55" t="e">
        <v>#N/A</v>
      </c>
      <c r="D54" s="55" t="e">
        <v>#N/A</v>
      </c>
      <c r="E54" s="55" t="e">
        <v>#N/A</v>
      </c>
      <c r="F54" s="55" t="e">
        <v>#N/A</v>
      </c>
      <c r="G54" s="55" t="e">
        <v>#N/A</v>
      </c>
      <c r="H54" s="55" t="e">
        <v>#N/A</v>
      </c>
      <c r="I54" s="55" t="e">
        <v>#N/A</v>
      </c>
      <c r="J54" s="55" t="e">
        <v>#N/A</v>
      </c>
      <c r="K54" s="55" t="e">
        <v>#N/A</v>
      </c>
      <c r="L54" s="55" t="e">
        <v>#N/A</v>
      </c>
      <c r="M54" s="53" t="e">
        <v>#N/A</v>
      </c>
      <c r="O54" s="74"/>
      <c r="P54" s="75"/>
    </row>
    <row r="55" spans="1:16" ht="12.75" hidden="1">
      <c r="A55" s="52" t="str">
        <f>'2.1 Population (under 18)'!A46</f>
        <v>2018/19*</v>
      </c>
      <c r="B55" s="54" t="e">
        <v>#N/A</v>
      </c>
      <c r="C55" s="55" t="e">
        <v>#N/A</v>
      </c>
      <c r="D55" s="55" t="e">
        <v>#N/A</v>
      </c>
      <c r="E55" s="55" t="e">
        <v>#N/A</v>
      </c>
      <c r="F55" s="55" t="e">
        <v>#N/A</v>
      </c>
      <c r="G55" s="55" t="e">
        <v>#N/A</v>
      </c>
      <c r="H55" s="55" t="e">
        <v>#N/A</v>
      </c>
      <c r="I55" s="55" t="e">
        <v>#N/A</v>
      </c>
      <c r="J55" s="55" t="e">
        <v>#N/A</v>
      </c>
      <c r="K55" s="55" t="e">
        <v>#N/A</v>
      </c>
      <c r="L55" s="55" t="e">
        <v>#N/A</v>
      </c>
      <c r="M55" s="53" t="e">
        <v>#N/A</v>
      </c>
      <c r="O55" s="74"/>
      <c r="P55" s="75"/>
    </row>
    <row r="56" spans="1:16" ht="12.75" hidden="1">
      <c r="A56" s="52" t="str">
        <f>'2.1 Population (under 18)'!A47</f>
        <v>2019/20*</v>
      </c>
      <c r="B56" s="54" t="e">
        <v>#N/A</v>
      </c>
      <c r="C56" s="55" t="e">
        <v>#N/A</v>
      </c>
      <c r="D56" s="55" t="e">
        <v>#N/A</v>
      </c>
      <c r="E56" s="55" t="e">
        <v>#N/A</v>
      </c>
      <c r="F56" s="55" t="e">
        <v>#N/A</v>
      </c>
      <c r="G56" s="55" t="e">
        <v>#N/A</v>
      </c>
      <c r="H56" s="55" t="e">
        <v>#N/A</v>
      </c>
      <c r="I56" s="55" t="e">
        <v>#N/A</v>
      </c>
      <c r="J56" s="55" t="e">
        <v>#N/A</v>
      </c>
      <c r="K56" s="55" t="e">
        <v>#N/A</v>
      </c>
      <c r="L56" s="55" t="e">
        <v>#N/A</v>
      </c>
      <c r="M56" s="53" t="e">
        <v>#N/A</v>
      </c>
      <c r="O56" s="74"/>
      <c r="P56" s="75"/>
    </row>
    <row r="57" spans="1:16" ht="12.75" hidden="1">
      <c r="A57" s="52" t="str">
        <f>'2.1 Population (under 18)'!A48</f>
        <v>2020/21*</v>
      </c>
      <c r="B57" s="54" t="e">
        <v>#N/A</v>
      </c>
      <c r="C57" s="55" t="e">
        <v>#N/A</v>
      </c>
      <c r="D57" s="55" t="e">
        <v>#N/A</v>
      </c>
      <c r="E57" s="55" t="e">
        <v>#N/A</v>
      </c>
      <c r="F57" s="55" t="e">
        <v>#N/A</v>
      </c>
      <c r="G57" s="55" t="e">
        <v>#N/A</v>
      </c>
      <c r="H57" s="55" t="e">
        <v>#N/A</v>
      </c>
      <c r="I57" s="55" t="e">
        <v>#N/A</v>
      </c>
      <c r="J57" s="55" t="e">
        <v>#N/A</v>
      </c>
      <c r="K57" s="55" t="e">
        <v>#N/A</v>
      </c>
      <c r="L57" s="55" t="e">
        <v>#N/A</v>
      </c>
      <c r="M57" s="53" t="e">
        <v>#N/A</v>
      </c>
      <c r="O57" s="74"/>
      <c r="P57" s="75"/>
    </row>
    <row r="58" spans="1:16" ht="12.75" hidden="1">
      <c r="A58" s="52" t="str">
        <f>'2.1 Population (under 18)'!A49</f>
        <v>2021/22*</v>
      </c>
      <c r="B58" s="54" t="e">
        <v>#N/A</v>
      </c>
      <c r="C58" s="55" t="e">
        <v>#N/A</v>
      </c>
      <c r="D58" s="55" t="e">
        <v>#N/A</v>
      </c>
      <c r="E58" s="55" t="e">
        <v>#N/A</v>
      </c>
      <c r="F58" s="55" t="e">
        <v>#N/A</v>
      </c>
      <c r="G58" s="55" t="e">
        <v>#N/A</v>
      </c>
      <c r="H58" s="55" t="e">
        <v>#N/A</v>
      </c>
      <c r="I58" s="55" t="e">
        <v>#N/A</v>
      </c>
      <c r="J58" s="55" t="e">
        <v>#N/A</v>
      </c>
      <c r="K58" s="55" t="e">
        <v>#N/A</v>
      </c>
      <c r="L58" s="55" t="e">
        <v>#N/A</v>
      </c>
      <c r="M58" s="53" t="e">
        <v>#N/A</v>
      </c>
      <c r="O58" s="74"/>
      <c r="P58" s="75"/>
    </row>
    <row r="59" spans="1:16" ht="12.75" hidden="1">
      <c r="A59" s="52" t="str">
        <f>'2.1 Population (under 18)'!A50</f>
        <v>2022/23*</v>
      </c>
      <c r="B59" s="54" t="e">
        <v>#N/A</v>
      </c>
      <c r="C59" s="55" t="e">
        <v>#N/A</v>
      </c>
      <c r="D59" s="55" t="e">
        <v>#N/A</v>
      </c>
      <c r="E59" s="55" t="e">
        <v>#N/A</v>
      </c>
      <c r="F59" s="55" t="e">
        <v>#N/A</v>
      </c>
      <c r="G59" s="55" t="e">
        <v>#N/A</v>
      </c>
      <c r="H59" s="55" t="e">
        <v>#N/A</v>
      </c>
      <c r="I59" s="55" t="e">
        <v>#N/A</v>
      </c>
      <c r="J59" s="55" t="e">
        <v>#N/A</v>
      </c>
      <c r="K59" s="55" t="e">
        <v>#N/A</v>
      </c>
      <c r="L59" s="55" t="e">
        <v>#N/A</v>
      </c>
      <c r="M59" s="53" t="e">
        <v>#N/A</v>
      </c>
      <c r="O59" s="74"/>
      <c r="P59" s="75"/>
    </row>
    <row r="60" spans="1:16" ht="12.75" hidden="1">
      <c r="A60" s="52" t="str">
        <f>'2.1 Population (under 18)'!A51</f>
        <v>2023/24*</v>
      </c>
      <c r="B60" s="54" t="e">
        <v>#N/A</v>
      </c>
      <c r="C60" s="55" t="e">
        <v>#N/A</v>
      </c>
      <c r="D60" s="55" t="e">
        <v>#N/A</v>
      </c>
      <c r="E60" s="55" t="e">
        <v>#N/A</v>
      </c>
      <c r="F60" s="55" t="e">
        <v>#N/A</v>
      </c>
      <c r="G60" s="55" t="e">
        <v>#N/A</v>
      </c>
      <c r="H60" s="55" t="e">
        <v>#N/A</v>
      </c>
      <c r="I60" s="55" t="e">
        <v>#N/A</v>
      </c>
      <c r="J60" s="55" t="e">
        <v>#N/A</v>
      </c>
      <c r="K60" s="55" t="e">
        <v>#N/A</v>
      </c>
      <c r="L60" s="55" t="e">
        <v>#N/A</v>
      </c>
      <c r="M60" s="53" t="e">
        <v>#N/A</v>
      </c>
      <c r="O60" s="74"/>
      <c r="P60" s="75"/>
    </row>
    <row r="61" spans="1:16" ht="12.75" hidden="1">
      <c r="A61" s="52" t="str">
        <f>'2.1 Population (under 18)'!A52</f>
        <v>2024/25*</v>
      </c>
      <c r="B61" s="54" t="e">
        <v>#N/A</v>
      </c>
      <c r="C61" s="55" t="e">
        <v>#N/A</v>
      </c>
      <c r="D61" s="55" t="e">
        <v>#N/A</v>
      </c>
      <c r="E61" s="55" t="e">
        <v>#N/A</v>
      </c>
      <c r="F61" s="55" t="e">
        <v>#N/A</v>
      </c>
      <c r="G61" s="55" t="e">
        <v>#N/A</v>
      </c>
      <c r="H61" s="55" t="e">
        <v>#N/A</v>
      </c>
      <c r="I61" s="55" t="e">
        <v>#N/A</v>
      </c>
      <c r="J61" s="55" t="e">
        <v>#N/A</v>
      </c>
      <c r="K61" s="55" t="e">
        <v>#N/A</v>
      </c>
      <c r="L61" s="55" t="e">
        <v>#N/A</v>
      </c>
      <c r="M61" s="53" t="e">
        <v>#N/A</v>
      </c>
      <c r="O61" s="74"/>
      <c r="P61" s="75"/>
    </row>
    <row r="62" spans="1:16" ht="12.75" hidden="1">
      <c r="A62" s="56" t="str">
        <f>'2.1 Population (under 18)'!A53</f>
        <v>2025/26*</v>
      </c>
      <c r="B62" s="89" t="e">
        <v>#N/A</v>
      </c>
      <c r="C62" s="57" t="e">
        <v>#N/A</v>
      </c>
      <c r="D62" s="57" t="e">
        <v>#N/A</v>
      </c>
      <c r="E62" s="57" t="e">
        <v>#N/A</v>
      </c>
      <c r="F62" s="57" t="e">
        <v>#N/A</v>
      </c>
      <c r="G62" s="57" t="e">
        <v>#N/A</v>
      </c>
      <c r="H62" s="57" t="e">
        <v>#N/A</v>
      </c>
      <c r="I62" s="57" t="e">
        <v>#N/A</v>
      </c>
      <c r="J62" s="57" t="e">
        <v>#N/A</v>
      </c>
      <c r="K62" s="57" t="e">
        <v>#N/A</v>
      </c>
      <c r="L62" s="57" t="e">
        <v>#N/A</v>
      </c>
      <c r="M62" s="58" t="e">
        <v>#N/A</v>
      </c>
      <c r="O62" s="74"/>
      <c r="P62" s="75"/>
    </row>
    <row r="63" spans="1:16" ht="12.75">
      <c r="A63" s="84"/>
      <c r="B63" s="57"/>
      <c r="C63" s="57"/>
      <c r="D63" s="57"/>
      <c r="E63" s="57"/>
      <c r="F63" s="57"/>
      <c r="G63" s="57"/>
      <c r="H63" s="57"/>
      <c r="I63" s="57"/>
      <c r="J63" s="57"/>
      <c r="K63" s="57"/>
      <c r="L63" s="57"/>
      <c r="M63" s="57"/>
      <c r="O63" s="74"/>
      <c r="P63" s="75"/>
    </row>
    <row r="64" spans="1:13" ht="12.75">
      <c r="A64" s="134"/>
      <c r="B64" s="247" t="s">
        <v>47</v>
      </c>
      <c r="C64" s="247"/>
      <c r="D64" s="247"/>
      <c r="E64" s="247"/>
      <c r="F64" s="247"/>
      <c r="G64" s="247"/>
      <c r="H64" s="247"/>
      <c r="I64" s="247"/>
      <c r="J64" s="247"/>
      <c r="K64" s="247"/>
      <c r="L64" s="247"/>
      <c r="M64" s="247"/>
    </row>
    <row r="65" spans="1:13" ht="12.75">
      <c r="A65" s="133" t="s">
        <v>99</v>
      </c>
      <c r="B65" s="135" t="s">
        <v>5</v>
      </c>
      <c r="C65" s="135" t="s">
        <v>6</v>
      </c>
      <c r="D65" s="135" t="s">
        <v>7</v>
      </c>
      <c r="E65" s="135" t="s">
        <v>8</v>
      </c>
      <c r="F65" s="135" t="s">
        <v>9</v>
      </c>
      <c r="G65" s="135" t="s">
        <v>10</v>
      </c>
      <c r="H65" s="135" t="s">
        <v>11</v>
      </c>
      <c r="I65" s="135" t="s">
        <v>12</v>
      </c>
      <c r="J65" s="135" t="s">
        <v>13</v>
      </c>
      <c r="K65" s="135" t="s">
        <v>14</v>
      </c>
      <c r="L65" s="135" t="s">
        <v>15</v>
      </c>
      <c r="M65" s="135" t="s">
        <v>16</v>
      </c>
    </row>
    <row r="66" spans="1:16" ht="12.75">
      <c r="A66" s="84" t="str">
        <f>'2.1 Population (under 18)'!A33</f>
        <v>2005/06</v>
      </c>
      <c r="B66" s="55">
        <v>2505</v>
      </c>
      <c r="C66" s="55">
        <v>2571</v>
      </c>
      <c r="D66" s="55">
        <v>2623</v>
      </c>
      <c r="E66" s="55">
        <v>2656</v>
      </c>
      <c r="F66" s="55">
        <v>2699</v>
      </c>
      <c r="G66" s="55">
        <v>2800</v>
      </c>
      <c r="H66" s="55">
        <v>2733</v>
      </c>
      <c r="I66" s="55">
        <v>2690</v>
      </c>
      <c r="J66" s="55">
        <v>2469</v>
      </c>
      <c r="K66" s="55">
        <v>2553</v>
      </c>
      <c r="L66" s="55">
        <v>2567</v>
      </c>
      <c r="M66" s="55">
        <v>2616</v>
      </c>
      <c r="O66" s="74"/>
      <c r="P66" s="75"/>
    </row>
    <row r="67" spans="1:16" ht="12.75">
      <c r="A67" s="84" t="str">
        <f>'2.1 Population (under 18)'!A34</f>
        <v>2006/07</v>
      </c>
      <c r="B67" s="55">
        <v>2582</v>
      </c>
      <c r="C67" s="55">
        <v>2657</v>
      </c>
      <c r="D67" s="55">
        <v>2713</v>
      </c>
      <c r="E67" s="55">
        <v>2763</v>
      </c>
      <c r="F67" s="55">
        <v>2847</v>
      </c>
      <c r="G67" s="55">
        <v>2835</v>
      </c>
      <c r="H67" s="55">
        <v>2805</v>
      </c>
      <c r="I67" s="55">
        <v>2804</v>
      </c>
      <c r="J67" s="55">
        <v>2621</v>
      </c>
      <c r="K67" s="55">
        <v>2636</v>
      </c>
      <c r="L67" s="55">
        <v>2679</v>
      </c>
      <c r="M67" s="55">
        <v>2677</v>
      </c>
      <c r="O67" s="74"/>
      <c r="P67" s="75"/>
    </row>
    <row r="68" spans="1:16" ht="12.75">
      <c r="A68" s="84" t="str">
        <f>'2.1 Population (under 18)'!A35</f>
        <v>2007/08</v>
      </c>
      <c r="B68" s="55">
        <v>2651</v>
      </c>
      <c r="C68" s="55">
        <v>2696</v>
      </c>
      <c r="D68" s="55">
        <v>2715</v>
      </c>
      <c r="E68" s="55">
        <v>2764</v>
      </c>
      <c r="F68" s="55">
        <v>2806</v>
      </c>
      <c r="G68" s="55">
        <v>2818</v>
      </c>
      <c r="H68" s="55">
        <v>2816</v>
      </c>
      <c r="I68" s="55">
        <v>2781</v>
      </c>
      <c r="J68" s="55">
        <v>2618</v>
      </c>
      <c r="K68" s="55">
        <v>2662</v>
      </c>
      <c r="L68" s="55">
        <v>2766</v>
      </c>
      <c r="M68" s="55">
        <v>2813</v>
      </c>
      <c r="O68" s="74"/>
      <c r="P68" s="75"/>
    </row>
    <row r="69" spans="1:16" ht="12.75">
      <c r="A69" s="84" t="str">
        <f>'2.1 Population (under 18)'!A36</f>
        <v>2008/09</v>
      </c>
      <c r="B69" s="55">
        <v>2811</v>
      </c>
      <c r="C69" s="55">
        <v>2823</v>
      </c>
      <c r="D69" s="55">
        <v>2885</v>
      </c>
      <c r="E69" s="55">
        <v>2831</v>
      </c>
      <c r="F69" s="55">
        <v>2848</v>
      </c>
      <c r="G69" s="55">
        <v>2778</v>
      </c>
      <c r="H69" s="55">
        <v>2732</v>
      </c>
      <c r="I69" s="55">
        <v>2735</v>
      </c>
      <c r="J69" s="55">
        <v>2572</v>
      </c>
      <c r="K69" s="55">
        <v>2570</v>
      </c>
      <c r="L69" s="55">
        <v>2501</v>
      </c>
      <c r="M69" s="55">
        <v>2455</v>
      </c>
      <c r="O69" s="74"/>
      <c r="P69" s="75"/>
    </row>
    <row r="70" spans="1:16" ht="12.75">
      <c r="A70" s="84" t="str">
        <f>'2.1 Population (under 18)'!A37</f>
        <v>2009/10</v>
      </c>
      <c r="B70" s="55">
        <v>2427</v>
      </c>
      <c r="C70" s="55">
        <v>2385</v>
      </c>
      <c r="D70" s="55">
        <v>2443</v>
      </c>
      <c r="E70" s="55">
        <v>2392</v>
      </c>
      <c r="F70" s="55">
        <v>2373</v>
      </c>
      <c r="G70" s="55">
        <v>2399</v>
      </c>
      <c r="H70" s="55">
        <v>2400</v>
      </c>
      <c r="I70" s="55">
        <v>2298</v>
      </c>
      <c r="J70" s="55">
        <v>2071</v>
      </c>
      <c r="K70" s="55">
        <v>2089</v>
      </c>
      <c r="L70" s="55">
        <v>2079</v>
      </c>
      <c r="M70" s="55">
        <v>2071</v>
      </c>
      <c r="O70" s="74"/>
      <c r="P70" s="75"/>
    </row>
    <row r="71" spans="1:16" ht="12.75">
      <c r="A71" s="84" t="str">
        <f>'2.1 Population (under 18)'!A38</f>
        <v>2010/11</v>
      </c>
      <c r="B71" s="55">
        <v>2042</v>
      </c>
      <c r="C71" s="55">
        <v>2024</v>
      </c>
      <c r="D71" s="55">
        <v>2002</v>
      </c>
      <c r="E71" s="55">
        <v>1970</v>
      </c>
      <c r="F71" s="55">
        <v>1992</v>
      </c>
      <c r="G71" s="55">
        <v>1986</v>
      </c>
      <c r="H71" s="55">
        <v>1951</v>
      </c>
      <c r="I71" s="55">
        <v>1897</v>
      </c>
      <c r="J71" s="55">
        <v>1782</v>
      </c>
      <c r="K71" s="55">
        <v>1802</v>
      </c>
      <c r="L71" s="55">
        <v>1911</v>
      </c>
      <c r="M71" s="55">
        <v>1935</v>
      </c>
      <c r="O71" s="74"/>
      <c r="P71" s="75"/>
    </row>
    <row r="72" spans="1:16" ht="12.75">
      <c r="A72" s="84" t="str">
        <f>'2.1 Population (under 18)'!A39</f>
        <v>2011/12</v>
      </c>
      <c r="B72" s="55">
        <v>1868</v>
      </c>
      <c r="C72" s="55">
        <v>1917</v>
      </c>
      <c r="D72" s="55">
        <v>1948</v>
      </c>
      <c r="E72" s="55">
        <v>1872</v>
      </c>
      <c r="F72" s="55">
        <v>1975</v>
      </c>
      <c r="G72" s="55">
        <v>1949</v>
      </c>
      <c r="H72" s="55">
        <v>1905</v>
      </c>
      <c r="I72" s="55">
        <v>1935</v>
      </c>
      <c r="J72" s="55">
        <v>1790</v>
      </c>
      <c r="K72" s="55">
        <v>1828</v>
      </c>
      <c r="L72" s="55">
        <v>1787</v>
      </c>
      <c r="M72" s="55">
        <v>1725</v>
      </c>
      <c r="O72" s="74"/>
      <c r="P72" s="75"/>
    </row>
    <row r="73" spans="1:16" ht="12.75">
      <c r="A73" s="84" t="str">
        <f>'2.1 Population (under 18)'!A40</f>
        <v>2012/13</v>
      </c>
      <c r="B73" s="55">
        <v>1744</v>
      </c>
      <c r="C73" s="55">
        <v>1664</v>
      </c>
      <c r="D73" s="55">
        <v>1645</v>
      </c>
      <c r="E73" s="55">
        <v>1607</v>
      </c>
      <c r="F73" s="55">
        <v>1558</v>
      </c>
      <c r="G73" s="55">
        <v>1510</v>
      </c>
      <c r="H73" s="55">
        <v>1503</v>
      </c>
      <c r="I73" s="55">
        <v>1463</v>
      </c>
      <c r="J73" s="55">
        <v>1287</v>
      </c>
      <c r="K73" s="55">
        <v>1287</v>
      </c>
      <c r="L73" s="55">
        <v>1237</v>
      </c>
      <c r="M73" s="55">
        <v>1228</v>
      </c>
      <c r="O73" s="74"/>
      <c r="P73" s="75"/>
    </row>
    <row r="74" spans="1:16" ht="12.75">
      <c r="A74" s="84" t="str">
        <f>'2.1 Population (under 18)'!A41</f>
        <v>2013/14</v>
      </c>
      <c r="B74" s="55">
        <v>1218</v>
      </c>
      <c r="C74" s="55">
        <v>1206</v>
      </c>
      <c r="D74" s="55">
        <v>1181</v>
      </c>
      <c r="E74" s="55">
        <v>1212</v>
      </c>
      <c r="F74" s="55">
        <v>1189</v>
      </c>
      <c r="G74" s="55">
        <v>1192</v>
      </c>
      <c r="H74" s="55">
        <v>1177</v>
      </c>
      <c r="I74" s="55">
        <v>1166</v>
      </c>
      <c r="J74" s="55">
        <v>1098</v>
      </c>
      <c r="K74" s="55">
        <v>1125</v>
      </c>
      <c r="L74" s="55">
        <v>1110</v>
      </c>
      <c r="M74" s="55">
        <v>1108</v>
      </c>
      <c r="O74" s="74"/>
      <c r="P74" s="75"/>
    </row>
    <row r="75" spans="1:16" ht="12.75">
      <c r="A75" s="84" t="str">
        <f>'2.1 Population (under 18)'!A42</f>
        <v>2014/15</v>
      </c>
      <c r="B75" s="55">
        <v>1027</v>
      </c>
      <c r="C75" s="55">
        <v>1018</v>
      </c>
      <c r="D75" s="55">
        <v>1049</v>
      </c>
      <c r="E75" s="55">
        <v>1064</v>
      </c>
      <c r="F75" s="55">
        <v>1014</v>
      </c>
      <c r="G75" s="55">
        <v>1005</v>
      </c>
      <c r="H75" s="55">
        <v>989</v>
      </c>
      <c r="I75" s="55">
        <v>995</v>
      </c>
      <c r="J75" s="55">
        <v>910</v>
      </c>
      <c r="K75" s="55">
        <v>931</v>
      </c>
      <c r="L75" s="55">
        <v>954</v>
      </c>
      <c r="M75" s="55">
        <v>958</v>
      </c>
      <c r="O75" s="74"/>
      <c r="P75" s="75"/>
    </row>
    <row r="76" spans="1:16" ht="12.75">
      <c r="A76" s="84" t="str">
        <f>'2.1 Population (under 18)'!A43</f>
        <v>2015/16</v>
      </c>
      <c r="B76" s="55">
        <v>949</v>
      </c>
      <c r="C76" s="55">
        <v>938</v>
      </c>
      <c r="D76" s="55">
        <v>947</v>
      </c>
      <c r="E76" s="55">
        <v>960</v>
      </c>
      <c r="F76" s="55">
        <v>935</v>
      </c>
      <c r="G76" s="55">
        <v>937</v>
      </c>
      <c r="H76" s="55">
        <v>951</v>
      </c>
      <c r="I76" s="55">
        <v>945</v>
      </c>
      <c r="J76" s="55">
        <v>894</v>
      </c>
      <c r="K76" s="55">
        <v>890</v>
      </c>
      <c r="L76" s="55">
        <v>851</v>
      </c>
      <c r="M76" s="55">
        <v>848</v>
      </c>
      <c r="O76" s="74"/>
      <c r="P76" s="75"/>
    </row>
    <row r="77" spans="1:13" ht="12.75">
      <c r="A77" s="125" t="str">
        <f>'2.1 Population (under 18)'!A44</f>
        <v>2016/17*</v>
      </c>
      <c r="B77" s="57">
        <v>868</v>
      </c>
      <c r="C77" s="57">
        <v>836</v>
      </c>
      <c r="D77" s="57">
        <v>857</v>
      </c>
      <c r="E77" s="57">
        <v>823</v>
      </c>
      <c r="F77" s="57">
        <v>846</v>
      </c>
      <c r="G77" s="57">
        <v>841</v>
      </c>
      <c r="H77" s="57">
        <v>836</v>
      </c>
      <c r="I77" s="57">
        <v>824</v>
      </c>
      <c r="J77" s="57">
        <v>792</v>
      </c>
      <c r="K77" s="57">
        <v>822</v>
      </c>
      <c r="L77" s="57" t="e">
        <v>#N/A</v>
      </c>
      <c r="M77" s="57" t="e">
        <v>#N/A</v>
      </c>
    </row>
    <row r="78" spans="1:13" ht="12.75" hidden="1">
      <c r="A78" s="52" t="str">
        <f>'2.1 Population (under 18)'!A45</f>
        <v>2017/18*</v>
      </c>
      <c r="B78" s="54" t="e">
        <v>#N/A</v>
      </c>
      <c r="C78" s="55" t="e">
        <v>#N/A</v>
      </c>
      <c r="D78" s="55" t="e">
        <v>#N/A</v>
      </c>
      <c r="E78" s="55" t="e">
        <v>#N/A</v>
      </c>
      <c r="F78" s="55" t="e">
        <v>#N/A</v>
      </c>
      <c r="G78" s="55" t="e">
        <v>#N/A</v>
      </c>
      <c r="H78" s="55" t="e">
        <v>#N/A</v>
      </c>
      <c r="I78" s="55" t="e">
        <v>#N/A</v>
      </c>
      <c r="J78" s="55" t="e">
        <v>#N/A</v>
      </c>
      <c r="K78" s="55" t="e">
        <v>#N/A</v>
      </c>
      <c r="L78" s="55" t="e">
        <v>#N/A</v>
      </c>
      <c r="M78" s="53" t="e">
        <v>#N/A</v>
      </c>
    </row>
    <row r="79" spans="1:13" ht="12.75" hidden="1">
      <c r="A79" s="52" t="str">
        <f>'2.1 Population (under 18)'!A46</f>
        <v>2018/19*</v>
      </c>
      <c r="B79" s="54" t="e">
        <v>#N/A</v>
      </c>
      <c r="C79" s="55" t="e">
        <v>#N/A</v>
      </c>
      <c r="D79" s="55" t="e">
        <v>#N/A</v>
      </c>
      <c r="E79" s="55" t="e">
        <v>#N/A</v>
      </c>
      <c r="F79" s="55" t="e">
        <v>#N/A</v>
      </c>
      <c r="G79" s="55" t="e">
        <v>#N/A</v>
      </c>
      <c r="H79" s="55" t="e">
        <v>#N/A</v>
      </c>
      <c r="I79" s="55" t="e">
        <v>#N/A</v>
      </c>
      <c r="J79" s="55" t="e">
        <v>#N/A</v>
      </c>
      <c r="K79" s="55" t="e">
        <v>#N/A</v>
      </c>
      <c r="L79" s="55" t="e">
        <v>#N/A</v>
      </c>
      <c r="M79" s="53" t="e">
        <v>#N/A</v>
      </c>
    </row>
    <row r="80" spans="1:13" ht="12.75" hidden="1">
      <c r="A80" s="52" t="str">
        <f>'2.1 Population (under 18)'!A47</f>
        <v>2019/20*</v>
      </c>
      <c r="B80" s="54" t="e">
        <v>#N/A</v>
      </c>
      <c r="C80" s="55" t="e">
        <v>#N/A</v>
      </c>
      <c r="D80" s="55" t="e">
        <v>#N/A</v>
      </c>
      <c r="E80" s="55" t="e">
        <v>#N/A</v>
      </c>
      <c r="F80" s="55" t="e">
        <v>#N/A</v>
      </c>
      <c r="G80" s="55" t="e">
        <v>#N/A</v>
      </c>
      <c r="H80" s="55" t="e">
        <v>#N/A</v>
      </c>
      <c r="I80" s="55" t="e">
        <v>#N/A</v>
      </c>
      <c r="J80" s="55" t="e">
        <v>#N/A</v>
      </c>
      <c r="K80" s="55" t="e">
        <v>#N/A</v>
      </c>
      <c r="L80" s="55" t="e">
        <v>#N/A</v>
      </c>
      <c r="M80" s="53" t="e">
        <v>#N/A</v>
      </c>
    </row>
    <row r="81" spans="1:13" ht="12.75" hidden="1">
      <c r="A81" s="52" t="str">
        <f>'2.1 Population (under 18)'!A48</f>
        <v>2020/21*</v>
      </c>
      <c r="B81" s="54" t="e">
        <v>#N/A</v>
      </c>
      <c r="C81" s="55" t="e">
        <v>#N/A</v>
      </c>
      <c r="D81" s="55" t="e">
        <v>#N/A</v>
      </c>
      <c r="E81" s="55" t="e">
        <v>#N/A</v>
      </c>
      <c r="F81" s="55" t="e">
        <v>#N/A</v>
      </c>
      <c r="G81" s="55" t="e">
        <v>#N/A</v>
      </c>
      <c r="H81" s="55" t="e">
        <v>#N/A</v>
      </c>
      <c r="I81" s="55" t="e">
        <v>#N/A</v>
      </c>
      <c r="J81" s="55" t="e">
        <v>#N/A</v>
      </c>
      <c r="K81" s="55" t="e">
        <v>#N/A</v>
      </c>
      <c r="L81" s="55" t="e">
        <v>#N/A</v>
      </c>
      <c r="M81" s="53" t="e">
        <v>#N/A</v>
      </c>
    </row>
    <row r="82" spans="1:13" ht="12.75" hidden="1">
      <c r="A82" s="52" t="str">
        <f>'2.1 Population (under 18)'!A49</f>
        <v>2021/22*</v>
      </c>
      <c r="B82" s="54" t="e">
        <v>#N/A</v>
      </c>
      <c r="C82" s="55" t="e">
        <v>#N/A</v>
      </c>
      <c r="D82" s="55" t="e">
        <v>#N/A</v>
      </c>
      <c r="E82" s="55" t="e">
        <v>#N/A</v>
      </c>
      <c r="F82" s="55" t="e">
        <v>#N/A</v>
      </c>
      <c r="G82" s="55" t="e">
        <v>#N/A</v>
      </c>
      <c r="H82" s="55" t="e">
        <v>#N/A</v>
      </c>
      <c r="I82" s="55" t="e">
        <v>#N/A</v>
      </c>
      <c r="J82" s="55" t="e">
        <v>#N/A</v>
      </c>
      <c r="K82" s="55" t="e">
        <v>#N/A</v>
      </c>
      <c r="L82" s="55" t="e">
        <v>#N/A</v>
      </c>
      <c r="M82" s="53" t="e">
        <v>#N/A</v>
      </c>
    </row>
    <row r="83" spans="1:13" ht="12.75" hidden="1">
      <c r="A83" s="52" t="str">
        <f>'2.1 Population (under 18)'!A50</f>
        <v>2022/23*</v>
      </c>
      <c r="B83" s="54" t="e">
        <v>#N/A</v>
      </c>
      <c r="C83" s="55" t="e">
        <v>#N/A</v>
      </c>
      <c r="D83" s="55" t="e">
        <v>#N/A</v>
      </c>
      <c r="E83" s="55" t="e">
        <v>#N/A</v>
      </c>
      <c r="F83" s="55" t="e">
        <v>#N/A</v>
      </c>
      <c r="G83" s="55" t="e">
        <v>#N/A</v>
      </c>
      <c r="H83" s="55" t="e">
        <v>#N/A</v>
      </c>
      <c r="I83" s="55" t="e">
        <v>#N/A</v>
      </c>
      <c r="J83" s="55" t="e">
        <v>#N/A</v>
      </c>
      <c r="K83" s="55" t="e">
        <v>#N/A</v>
      </c>
      <c r="L83" s="55" t="e">
        <v>#N/A</v>
      </c>
      <c r="M83" s="53" t="e">
        <v>#N/A</v>
      </c>
    </row>
    <row r="84" spans="1:13" ht="12.75" hidden="1">
      <c r="A84" s="52" t="str">
        <f>'2.1 Population (under 18)'!A51</f>
        <v>2023/24*</v>
      </c>
      <c r="B84" s="54" t="e">
        <v>#N/A</v>
      </c>
      <c r="C84" s="55" t="e">
        <v>#N/A</v>
      </c>
      <c r="D84" s="55" t="e">
        <v>#N/A</v>
      </c>
      <c r="E84" s="55" t="e">
        <v>#N/A</v>
      </c>
      <c r="F84" s="55" t="e">
        <v>#N/A</v>
      </c>
      <c r="G84" s="55" t="e">
        <v>#N/A</v>
      </c>
      <c r="H84" s="55" t="e">
        <v>#N/A</v>
      </c>
      <c r="I84" s="55" t="e">
        <v>#N/A</v>
      </c>
      <c r="J84" s="55" t="e">
        <v>#N/A</v>
      </c>
      <c r="K84" s="55" t="e">
        <v>#N/A</v>
      </c>
      <c r="L84" s="55" t="e">
        <v>#N/A</v>
      </c>
      <c r="M84" s="53" t="e">
        <v>#N/A</v>
      </c>
    </row>
    <row r="85" spans="1:13" ht="12.75" hidden="1">
      <c r="A85" s="52" t="str">
        <f>'2.1 Population (under 18)'!A52</f>
        <v>2024/25*</v>
      </c>
      <c r="B85" s="54" t="e">
        <v>#N/A</v>
      </c>
      <c r="C85" s="55" t="e">
        <v>#N/A</v>
      </c>
      <c r="D85" s="55" t="e">
        <v>#N/A</v>
      </c>
      <c r="E85" s="55" t="e">
        <v>#N/A</v>
      </c>
      <c r="F85" s="55" t="e">
        <v>#N/A</v>
      </c>
      <c r="G85" s="55" t="e">
        <v>#N/A</v>
      </c>
      <c r="H85" s="55" t="e">
        <v>#N/A</v>
      </c>
      <c r="I85" s="55" t="e">
        <v>#N/A</v>
      </c>
      <c r="J85" s="55" t="e">
        <v>#N/A</v>
      </c>
      <c r="K85" s="55" t="e">
        <v>#N/A</v>
      </c>
      <c r="L85" s="55" t="e">
        <v>#N/A</v>
      </c>
      <c r="M85" s="53" t="e">
        <v>#N/A</v>
      </c>
    </row>
    <row r="86" spans="1:13" ht="12.75" hidden="1">
      <c r="A86" s="56" t="str">
        <f>'2.1 Population (under 18)'!A53</f>
        <v>2025/26*</v>
      </c>
      <c r="B86" s="89" t="e">
        <v>#N/A</v>
      </c>
      <c r="C86" s="57" t="e">
        <v>#N/A</v>
      </c>
      <c r="D86" s="57" t="e">
        <v>#N/A</v>
      </c>
      <c r="E86" s="57" t="e">
        <v>#N/A</v>
      </c>
      <c r="F86" s="57" t="e">
        <v>#N/A</v>
      </c>
      <c r="G86" s="57" t="e">
        <v>#N/A</v>
      </c>
      <c r="H86" s="57" t="e">
        <v>#N/A</v>
      </c>
      <c r="I86" s="57" t="e">
        <v>#N/A</v>
      </c>
      <c r="J86" s="57" t="e">
        <v>#N/A</v>
      </c>
      <c r="K86" s="57" t="e">
        <v>#N/A</v>
      </c>
      <c r="L86" s="57" t="e">
        <v>#N/A</v>
      </c>
      <c r="M86" s="58" t="e">
        <v>#N/A</v>
      </c>
    </row>
    <row r="87" ht="12.75" hidden="1"/>
    <row r="89" spans="1:13" ht="12.75">
      <c r="A89" s="134"/>
      <c r="B89" s="247" t="s">
        <v>161</v>
      </c>
      <c r="C89" s="247"/>
      <c r="D89" s="247"/>
      <c r="E89" s="247"/>
      <c r="F89" s="247"/>
      <c r="G89" s="247"/>
      <c r="H89" s="247"/>
      <c r="I89" s="247"/>
      <c r="J89" s="247"/>
      <c r="K89" s="247"/>
      <c r="L89" s="247"/>
      <c r="M89" s="247"/>
    </row>
    <row r="90" spans="1:13" ht="12.75">
      <c r="A90" s="133" t="s">
        <v>99</v>
      </c>
      <c r="B90" s="135" t="s">
        <v>5</v>
      </c>
      <c r="C90" s="135" t="s">
        <v>6</v>
      </c>
      <c r="D90" s="135" t="s">
        <v>7</v>
      </c>
      <c r="E90" s="135" t="s">
        <v>8</v>
      </c>
      <c r="F90" s="135" t="s">
        <v>9</v>
      </c>
      <c r="G90" s="135" t="s">
        <v>10</v>
      </c>
      <c r="H90" s="135" t="s">
        <v>11</v>
      </c>
      <c r="I90" s="135" t="s">
        <v>12</v>
      </c>
      <c r="J90" s="135" t="s">
        <v>13</v>
      </c>
      <c r="K90" s="135" t="s">
        <v>14</v>
      </c>
      <c r="L90" s="135" t="s">
        <v>15</v>
      </c>
      <c r="M90" s="135" t="s">
        <v>16</v>
      </c>
    </row>
    <row r="91" spans="1:13" ht="12.75">
      <c r="A91" s="84" t="str">
        <f>'2.1 Population (under 18)'!A33</f>
        <v>2005/06</v>
      </c>
      <c r="B91" s="55">
        <v>377</v>
      </c>
      <c r="C91" s="55">
        <v>384</v>
      </c>
      <c r="D91" s="55">
        <v>398</v>
      </c>
      <c r="E91" s="55">
        <v>433</v>
      </c>
      <c r="F91" s="55">
        <v>423</v>
      </c>
      <c r="G91" s="55">
        <v>434</v>
      </c>
      <c r="H91" s="55">
        <v>401</v>
      </c>
      <c r="I91" s="55">
        <v>415</v>
      </c>
      <c r="J91" s="55">
        <v>381</v>
      </c>
      <c r="K91" s="55">
        <v>372</v>
      </c>
      <c r="L91" s="55">
        <v>380</v>
      </c>
      <c r="M91" s="55">
        <v>373</v>
      </c>
    </row>
    <row r="92" spans="1:13" ht="12.75">
      <c r="A92" s="84" t="str">
        <f>'2.1 Population (under 18)'!A34</f>
        <v>2006/07</v>
      </c>
      <c r="B92" s="55">
        <v>379</v>
      </c>
      <c r="C92" s="55">
        <v>415</v>
      </c>
      <c r="D92" s="55">
        <v>421</v>
      </c>
      <c r="E92" s="55">
        <v>465</v>
      </c>
      <c r="F92" s="55">
        <v>454</v>
      </c>
      <c r="G92" s="55">
        <v>448</v>
      </c>
      <c r="H92" s="55">
        <v>471</v>
      </c>
      <c r="I92" s="55">
        <v>464</v>
      </c>
      <c r="J92" s="55">
        <v>420</v>
      </c>
      <c r="K92" s="55">
        <v>436</v>
      </c>
      <c r="L92" s="55">
        <v>446</v>
      </c>
      <c r="M92" s="55">
        <v>454</v>
      </c>
    </row>
    <row r="93" spans="1:13" ht="12.75">
      <c r="A93" s="84" t="str">
        <f>'2.1 Population (under 18)'!A35</f>
        <v>2007/08</v>
      </c>
      <c r="B93" s="55">
        <v>437</v>
      </c>
      <c r="C93" s="55">
        <v>425</v>
      </c>
      <c r="D93" s="55">
        <v>409</v>
      </c>
      <c r="E93" s="55">
        <v>416</v>
      </c>
      <c r="F93" s="55">
        <v>423</v>
      </c>
      <c r="G93" s="55">
        <v>424</v>
      </c>
      <c r="H93" s="55">
        <v>423</v>
      </c>
      <c r="I93" s="55">
        <v>416</v>
      </c>
      <c r="J93" s="55">
        <v>364</v>
      </c>
      <c r="K93" s="55">
        <v>368</v>
      </c>
      <c r="L93" s="55">
        <v>411</v>
      </c>
      <c r="M93" s="55">
        <v>431</v>
      </c>
    </row>
    <row r="94" spans="1:13" ht="12.75">
      <c r="A94" s="84" t="str">
        <f>'2.1 Population (under 18)'!A36</f>
        <v>2008/09</v>
      </c>
      <c r="B94" s="55">
        <v>431</v>
      </c>
      <c r="C94" s="55">
        <v>429</v>
      </c>
      <c r="D94" s="55">
        <v>434</v>
      </c>
      <c r="E94" s="55">
        <v>418</v>
      </c>
      <c r="F94" s="55">
        <v>410</v>
      </c>
      <c r="G94" s="55">
        <v>380</v>
      </c>
      <c r="H94" s="55">
        <v>380</v>
      </c>
      <c r="I94" s="55">
        <v>369</v>
      </c>
      <c r="J94" s="55">
        <v>346</v>
      </c>
      <c r="K94" s="55">
        <v>341</v>
      </c>
      <c r="L94" s="55">
        <v>339</v>
      </c>
      <c r="M94" s="55">
        <v>366</v>
      </c>
    </row>
    <row r="95" spans="1:13" ht="12.75">
      <c r="A95" s="84" t="str">
        <f>'2.1 Population (under 18)'!A37</f>
        <v>2009/10</v>
      </c>
      <c r="B95" s="55">
        <v>369</v>
      </c>
      <c r="C95" s="55">
        <v>343</v>
      </c>
      <c r="D95" s="55">
        <v>359</v>
      </c>
      <c r="E95" s="55">
        <v>373</v>
      </c>
      <c r="F95" s="55">
        <v>336</v>
      </c>
      <c r="G95" s="55">
        <v>324</v>
      </c>
      <c r="H95" s="55">
        <v>319</v>
      </c>
      <c r="I95" s="55">
        <v>312</v>
      </c>
      <c r="J95" s="55">
        <v>276</v>
      </c>
      <c r="K95" s="55">
        <v>281</v>
      </c>
      <c r="L95" s="55">
        <v>294</v>
      </c>
      <c r="M95" s="55">
        <v>286</v>
      </c>
    </row>
    <row r="96" spans="1:13" ht="12.75">
      <c r="A96" s="84" t="str">
        <f>'2.1 Population (under 18)'!A38</f>
        <v>2010/11</v>
      </c>
      <c r="B96" s="55">
        <v>285</v>
      </c>
      <c r="C96" s="55">
        <v>294</v>
      </c>
      <c r="D96" s="55">
        <v>294</v>
      </c>
      <c r="E96" s="55">
        <v>284</v>
      </c>
      <c r="F96" s="55">
        <v>270</v>
      </c>
      <c r="G96" s="55">
        <v>268</v>
      </c>
      <c r="H96" s="55">
        <v>264</v>
      </c>
      <c r="I96" s="55">
        <v>242</v>
      </c>
      <c r="J96" s="55">
        <v>238</v>
      </c>
      <c r="K96" s="55">
        <v>236</v>
      </c>
      <c r="L96" s="55">
        <v>249</v>
      </c>
      <c r="M96" s="55">
        <v>245</v>
      </c>
    </row>
    <row r="97" spans="1:13" ht="12.75">
      <c r="A97" s="84" t="str">
        <f>'2.1 Population (under 18)'!A39</f>
        <v>2011/12</v>
      </c>
      <c r="B97" s="55">
        <v>232</v>
      </c>
      <c r="C97" s="55">
        <v>251</v>
      </c>
      <c r="D97" s="55">
        <v>258</v>
      </c>
      <c r="E97" s="55">
        <v>225</v>
      </c>
      <c r="F97" s="55">
        <v>237</v>
      </c>
      <c r="G97" s="55">
        <v>243</v>
      </c>
      <c r="H97" s="55">
        <v>263</v>
      </c>
      <c r="I97" s="55">
        <v>277</v>
      </c>
      <c r="J97" s="55">
        <v>241</v>
      </c>
      <c r="K97" s="55">
        <v>229</v>
      </c>
      <c r="L97" s="55">
        <v>232</v>
      </c>
      <c r="M97" s="55">
        <v>214</v>
      </c>
    </row>
    <row r="98" spans="1:13" ht="12.75">
      <c r="A98" s="84" t="str">
        <f>'2.1 Population (under 18)'!A40</f>
        <v>2012/13</v>
      </c>
      <c r="B98" s="55">
        <v>223</v>
      </c>
      <c r="C98" s="55">
        <v>225</v>
      </c>
      <c r="D98" s="55">
        <v>217</v>
      </c>
      <c r="E98" s="55">
        <v>220</v>
      </c>
      <c r="F98" s="55">
        <v>213</v>
      </c>
      <c r="G98" s="55">
        <v>199</v>
      </c>
      <c r="H98" s="55">
        <v>210</v>
      </c>
      <c r="I98" s="55">
        <v>181</v>
      </c>
      <c r="J98" s="55">
        <v>170</v>
      </c>
      <c r="K98" s="55">
        <v>187</v>
      </c>
      <c r="L98" s="55">
        <v>176</v>
      </c>
      <c r="M98" s="55">
        <v>165</v>
      </c>
    </row>
    <row r="99" spans="1:13" ht="12.75">
      <c r="A99" s="84" t="str">
        <f>'2.1 Population (under 18)'!A41</f>
        <v>2013/14</v>
      </c>
      <c r="B99" s="55">
        <v>171</v>
      </c>
      <c r="C99" s="55">
        <v>165</v>
      </c>
      <c r="D99" s="55">
        <v>164</v>
      </c>
      <c r="E99" s="55">
        <v>157</v>
      </c>
      <c r="F99" s="55">
        <v>156</v>
      </c>
      <c r="G99" s="55">
        <v>152</v>
      </c>
      <c r="H99" s="55">
        <v>154</v>
      </c>
      <c r="I99" s="55">
        <v>160</v>
      </c>
      <c r="J99" s="55">
        <v>159</v>
      </c>
      <c r="K99" s="55">
        <v>152</v>
      </c>
      <c r="L99" s="55">
        <v>153</v>
      </c>
      <c r="M99" s="55">
        <v>153</v>
      </c>
    </row>
    <row r="100" spans="1:13" ht="12.75">
      <c r="A100" s="84" t="str">
        <f>'2.1 Population (under 18)'!A42</f>
        <v>2014/15</v>
      </c>
      <c r="B100" s="55">
        <v>144</v>
      </c>
      <c r="C100" s="55">
        <v>137</v>
      </c>
      <c r="D100" s="55">
        <v>155</v>
      </c>
      <c r="E100" s="55">
        <v>133</v>
      </c>
      <c r="F100" s="55">
        <v>124</v>
      </c>
      <c r="G100" s="55">
        <v>111</v>
      </c>
      <c r="H100" s="55">
        <v>112</v>
      </c>
      <c r="I100" s="55">
        <v>118</v>
      </c>
      <c r="J100" s="55">
        <v>104</v>
      </c>
      <c r="K100" s="55">
        <v>113</v>
      </c>
      <c r="L100" s="55">
        <v>130</v>
      </c>
      <c r="M100" s="55">
        <v>117</v>
      </c>
    </row>
    <row r="101" spans="1:15" ht="12.75">
      <c r="A101" s="84" t="str">
        <f>'2.1 Population (under 18)'!A43</f>
        <v>2015/16</v>
      </c>
      <c r="B101" s="55">
        <v>117</v>
      </c>
      <c r="C101" s="55">
        <v>126</v>
      </c>
      <c r="D101" s="55">
        <v>129</v>
      </c>
      <c r="E101" s="55">
        <v>118</v>
      </c>
      <c r="F101" s="55">
        <v>115</v>
      </c>
      <c r="G101" s="55">
        <v>119</v>
      </c>
      <c r="H101" s="55">
        <v>132</v>
      </c>
      <c r="I101" s="55">
        <v>131</v>
      </c>
      <c r="J101" s="55">
        <v>127</v>
      </c>
      <c r="K101" s="55">
        <v>126</v>
      </c>
      <c r="L101" s="55">
        <v>117</v>
      </c>
      <c r="M101" s="55">
        <v>98</v>
      </c>
      <c r="O101" s="74"/>
    </row>
    <row r="102" spans="1:13" ht="12.75">
      <c r="A102" s="84" t="str">
        <f>'2.1 Population (under 18)'!A44</f>
        <v>2016/17*</v>
      </c>
      <c r="B102" s="55">
        <v>111</v>
      </c>
      <c r="C102" s="55">
        <v>99</v>
      </c>
      <c r="D102" s="55">
        <v>104</v>
      </c>
      <c r="E102" s="55">
        <v>106</v>
      </c>
      <c r="F102" s="55">
        <v>108</v>
      </c>
      <c r="G102" s="55">
        <v>109</v>
      </c>
      <c r="H102" s="55">
        <v>98</v>
      </c>
      <c r="I102" s="55">
        <v>95</v>
      </c>
      <c r="J102" s="55">
        <v>91</v>
      </c>
      <c r="K102" s="55">
        <v>101</v>
      </c>
      <c r="L102" s="55" t="e">
        <v>#N/A</v>
      </c>
      <c r="M102" s="55" t="e">
        <v>#N/A</v>
      </c>
    </row>
    <row r="103" spans="1:13" ht="12.75" hidden="1">
      <c r="A103" s="84" t="str">
        <f>'2.1 Population (under 18)'!A45</f>
        <v>2017/18*</v>
      </c>
      <c r="B103" s="71"/>
      <c r="C103" s="71"/>
      <c r="D103" s="71"/>
      <c r="E103" s="71"/>
      <c r="F103" s="71"/>
      <c r="G103" s="71"/>
      <c r="H103" s="71"/>
      <c r="I103" s="71"/>
      <c r="J103" s="71"/>
      <c r="K103" s="71"/>
      <c r="L103" s="71"/>
      <c r="M103" s="170"/>
    </row>
    <row r="104" spans="1:13" ht="12.75" hidden="1">
      <c r="A104" s="84" t="str">
        <f>'2.1 Population (under 18)'!A46</f>
        <v>2018/19*</v>
      </c>
      <c r="B104" s="48"/>
      <c r="C104" s="48"/>
      <c r="D104" s="48"/>
      <c r="E104" s="48"/>
      <c r="F104" s="48"/>
      <c r="G104" s="48"/>
      <c r="H104" s="48"/>
      <c r="I104" s="48"/>
      <c r="J104" s="48"/>
      <c r="K104" s="48"/>
      <c r="L104" s="48"/>
      <c r="M104" s="171"/>
    </row>
    <row r="105" spans="1:13" ht="12.75" hidden="1">
      <c r="A105" s="84" t="str">
        <f>'2.1 Population (under 18)'!A47</f>
        <v>2019/20*</v>
      </c>
      <c r="B105" s="169"/>
      <c r="C105" s="169"/>
      <c r="D105" s="169"/>
      <c r="E105" s="169"/>
      <c r="F105" s="169"/>
      <c r="G105" s="169"/>
      <c r="H105" s="169"/>
      <c r="I105" s="169"/>
      <c r="J105" s="169"/>
      <c r="K105" s="169"/>
      <c r="L105" s="169"/>
      <c r="M105" s="172"/>
    </row>
    <row r="106" spans="1:13" ht="12.75">
      <c r="A106" s="173"/>
      <c r="B106" s="48"/>
      <c r="C106" s="48"/>
      <c r="D106" s="48"/>
      <c r="E106" s="48"/>
      <c r="F106" s="48"/>
      <c r="G106" s="48"/>
      <c r="H106" s="48"/>
      <c r="I106" s="48"/>
      <c r="J106" s="48"/>
      <c r="K106" s="48"/>
      <c r="L106" s="48"/>
      <c r="M106" s="48"/>
    </row>
    <row r="107" spans="1:13" ht="12.75" hidden="1">
      <c r="A107" s="173"/>
      <c r="B107" s="48"/>
      <c r="C107" s="48"/>
      <c r="D107" s="48"/>
      <c r="E107" s="48"/>
      <c r="F107" s="48"/>
      <c r="G107" s="48"/>
      <c r="H107" s="48"/>
      <c r="I107" s="48"/>
      <c r="J107" s="48"/>
      <c r="K107" s="48"/>
      <c r="L107" s="48"/>
      <c r="M107" s="48"/>
    </row>
    <row r="108" spans="1:13" ht="12.75">
      <c r="A108" s="134"/>
      <c r="B108" s="247" t="s">
        <v>162</v>
      </c>
      <c r="C108" s="247"/>
      <c r="D108" s="247"/>
      <c r="E108" s="247"/>
      <c r="F108" s="247"/>
      <c r="G108" s="247"/>
      <c r="H108" s="247"/>
      <c r="I108" s="247"/>
      <c r="J108" s="247"/>
      <c r="K108" s="247"/>
      <c r="L108" s="247"/>
      <c r="M108" s="247"/>
    </row>
    <row r="109" spans="1:13" ht="12.75">
      <c r="A109" s="133" t="s">
        <v>99</v>
      </c>
      <c r="B109" s="135" t="s">
        <v>5</v>
      </c>
      <c r="C109" s="135" t="s">
        <v>6</v>
      </c>
      <c r="D109" s="135" t="s">
        <v>7</v>
      </c>
      <c r="E109" s="135" t="s">
        <v>8</v>
      </c>
      <c r="F109" s="135" t="s">
        <v>9</v>
      </c>
      <c r="G109" s="135" t="s">
        <v>10</v>
      </c>
      <c r="H109" s="135" t="s">
        <v>11</v>
      </c>
      <c r="I109" s="135" t="s">
        <v>12</v>
      </c>
      <c r="J109" s="135" t="s">
        <v>13</v>
      </c>
      <c r="K109" s="135" t="s">
        <v>14</v>
      </c>
      <c r="L109" s="135" t="s">
        <v>15</v>
      </c>
      <c r="M109" s="135" t="s">
        <v>16</v>
      </c>
    </row>
    <row r="110" spans="1:13" ht="12.75">
      <c r="A110" s="84" t="str">
        <f>'2.1 Population (under 18)'!A33</f>
        <v>2005/06</v>
      </c>
      <c r="B110" s="55">
        <v>816</v>
      </c>
      <c r="C110" s="55">
        <v>797</v>
      </c>
      <c r="D110" s="55">
        <v>819</v>
      </c>
      <c r="E110" s="55">
        <v>826</v>
      </c>
      <c r="F110" s="55">
        <v>859</v>
      </c>
      <c r="G110" s="55">
        <v>901</v>
      </c>
      <c r="H110" s="55">
        <v>875</v>
      </c>
      <c r="I110" s="55">
        <v>857</v>
      </c>
      <c r="J110" s="55">
        <v>802</v>
      </c>
      <c r="K110" s="55">
        <v>814</v>
      </c>
      <c r="L110" s="55">
        <v>809</v>
      </c>
      <c r="M110" s="55">
        <v>820</v>
      </c>
    </row>
    <row r="111" spans="1:13" ht="12.75">
      <c r="A111" s="84" t="str">
        <f>'2.1 Population (under 18)'!A34</f>
        <v>2006/07</v>
      </c>
      <c r="B111" s="55">
        <v>811</v>
      </c>
      <c r="C111" s="55">
        <v>847</v>
      </c>
      <c r="D111" s="55">
        <v>867</v>
      </c>
      <c r="E111" s="55">
        <v>836</v>
      </c>
      <c r="F111" s="55">
        <v>849</v>
      </c>
      <c r="G111" s="55">
        <v>839</v>
      </c>
      <c r="H111" s="55">
        <v>845</v>
      </c>
      <c r="I111" s="55">
        <v>841</v>
      </c>
      <c r="J111" s="55">
        <v>802</v>
      </c>
      <c r="K111" s="55">
        <v>802</v>
      </c>
      <c r="L111" s="55">
        <v>806</v>
      </c>
      <c r="M111" s="55">
        <v>806</v>
      </c>
    </row>
    <row r="112" spans="1:13" ht="12.75">
      <c r="A112" s="84" t="str">
        <f>'2.1 Population (under 18)'!A35</f>
        <v>2007/08</v>
      </c>
      <c r="B112" s="55">
        <v>786</v>
      </c>
      <c r="C112" s="55">
        <v>833</v>
      </c>
      <c r="D112" s="55">
        <v>853</v>
      </c>
      <c r="E112" s="55">
        <v>862</v>
      </c>
      <c r="F112" s="55">
        <v>874</v>
      </c>
      <c r="G112" s="55">
        <v>903</v>
      </c>
      <c r="H112" s="55">
        <v>903</v>
      </c>
      <c r="I112" s="55">
        <v>874</v>
      </c>
      <c r="J112" s="55">
        <v>843</v>
      </c>
      <c r="K112" s="55">
        <v>840</v>
      </c>
      <c r="L112" s="55">
        <v>840</v>
      </c>
      <c r="M112" s="55">
        <v>857</v>
      </c>
    </row>
    <row r="113" spans="1:13" ht="12.75">
      <c r="A113" s="84" t="str">
        <f>'2.1 Population (under 18)'!A36</f>
        <v>2008/09</v>
      </c>
      <c r="B113" s="55">
        <v>840</v>
      </c>
      <c r="C113" s="55">
        <v>850</v>
      </c>
      <c r="D113" s="55">
        <v>883</v>
      </c>
      <c r="E113" s="55">
        <v>878</v>
      </c>
      <c r="F113" s="55">
        <v>863</v>
      </c>
      <c r="G113" s="55">
        <v>852</v>
      </c>
      <c r="H113" s="55">
        <v>866</v>
      </c>
      <c r="I113" s="55">
        <v>846</v>
      </c>
      <c r="J113" s="55">
        <v>782</v>
      </c>
      <c r="K113" s="55">
        <v>778</v>
      </c>
      <c r="L113" s="55">
        <v>748</v>
      </c>
      <c r="M113" s="55">
        <v>704</v>
      </c>
    </row>
    <row r="114" spans="1:13" ht="12.75">
      <c r="A114" s="84" t="str">
        <f>'2.1 Population (under 18)'!A37</f>
        <v>2009/10</v>
      </c>
      <c r="B114" s="55">
        <v>688</v>
      </c>
      <c r="C114" s="55">
        <v>707</v>
      </c>
      <c r="D114" s="55">
        <v>733</v>
      </c>
      <c r="E114" s="55">
        <v>699</v>
      </c>
      <c r="F114" s="55">
        <v>725</v>
      </c>
      <c r="G114" s="55">
        <v>714</v>
      </c>
      <c r="H114" s="55">
        <v>702</v>
      </c>
      <c r="I114" s="55">
        <v>683</v>
      </c>
      <c r="J114" s="55">
        <v>603</v>
      </c>
      <c r="K114" s="55">
        <v>607</v>
      </c>
      <c r="L114" s="55">
        <v>633</v>
      </c>
      <c r="M114" s="55">
        <v>650</v>
      </c>
    </row>
    <row r="115" spans="1:13" ht="12.75">
      <c r="A115" s="84" t="str">
        <f>'2.1 Population (under 18)'!A38</f>
        <v>2010/11</v>
      </c>
      <c r="B115" s="55">
        <v>639</v>
      </c>
      <c r="C115" s="55">
        <v>627</v>
      </c>
      <c r="D115" s="55">
        <v>619</v>
      </c>
      <c r="E115" s="55">
        <v>618</v>
      </c>
      <c r="F115" s="55">
        <v>620</v>
      </c>
      <c r="G115" s="55">
        <v>592</v>
      </c>
      <c r="H115" s="55">
        <v>591</v>
      </c>
      <c r="I115" s="55">
        <v>580</v>
      </c>
      <c r="J115" s="55">
        <v>556</v>
      </c>
      <c r="K115" s="55">
        <v>533</v>
      </c>
      <c r="L115" s="55">
        <v>570</v>
      </c>
      <c r="M115" s="55">
        <v>555</v>
      </c>
    </row>
    <row r="116" spans="1:13" ht="12.75">
      <c r="A116" s="84" t="str">
        <f>'2.1 Population (under 18)'!A39</f>
        <v>2011/12</v>
      </c>
      <c r="B116" s="55">
        <v>558</v>
      </c>
      <c r="C116" s="55">
        <v>558</v>
      </c>
      <c r="D116" s="55">
        <v>578</v>
      </c>
      <c r="E116" s="55">
        <v>556</v>
      </c>
      <c r="F116" s="55">
        <v>595</v>
      </c>
      <c r="G116" s="55">
        <v>591</v>
      </c>
      <c r="H116" s="55">
        <v>568</v>
      </c>
      <c r="I116" s="55">
        <v>564</v>
      </c>
      <c r="J116" s="55">
        <v>539</v>
      </c>
      <c r="K116" s="55">
        <v>542</v>
      </c>
      <c r="L116" s="55">
        <v>527</v>
      </c>
      <c r="M116" s="55">
        <v>506</v>
      </c>
    </row>
    <row r="117" spans="1:13" ht="12.75">
      <c r="A117" s="84" t="str">
        <f>'2.1 Population (under 18)'!A40</f>
        <v>2012/13</v>
      </c>
      <c r="B117" s="55">
        <v>505</v>
      </c>
      <c r="C117" s="55">
        <v>477</v>
      </c>
      <c r="D117" s="55">
        <v>472</v>
      </c>
      <c r="E117" s="55">
        <v>447</v>
      </c>
      <c r="F117" s="55">
        <v>425</v>
      </c>
      <c r="G117" s="55">
        <v>418</v>
      </c>
      <c r="H117" s="55">
        <v>418</v>
      </c>
      <c r="I117" s="55">
        <v>433</v>
      </c>
      <c r="J117" s="55">
        <v>393</v>
      </c>
      <c r="K117" s="55">
        <v>378</v>
      </c>
      <c r="L117" s="55">
        <v>380</v>
      </c>
      <c r="M117" s="55">
        <v>392</v>
      </c>
    </row>
    <row r="118" spans="1:13" ht="12.75">
      <c r="A118" s="84" t="str">
        <f>'2.1 Population (under 18)'!A41</f>
        <v>2013/14</v>
      </c>
      <c r="B118" s="55">
        <v>395</v>
      </c>
      <c r="C118" s="55">
        <v>368</v>
      </c>
      <c r="D118" s="55">
        <v>370</v>
      </c>
      <c r="E118" s="55">
        <v>377</v>
      </c>
      <c r="F118" s="55">
        <v>370</v>
      </c>
      <c r="G118" s="55">
        <v>347</v>
      </c>
      <c r="H118" s="55">
        <v>356</v>
      </c>
      <c r="I118" s="55">
        <v>368</v>
      </c>
      <c r="J118" s="55">
        <v>343</v>
      </c>
      <c r="K118" s="55">
        <v>360</v>
      </c>
      <c r="L118" s="55">
        <v>326</v>
      </c>
      <c r="M118" s="55">
        <v>332</v>
      </c>
    </row>
    <row r="119" spans="1:13" ht="12.75">
      <c r="A119" s="84" t="str">
        <f>'2.1 Population (under 18)'!A42</f>
        <v>2014/15</v>
      </c>
      <c r="B119" s="55">
        <v>305</v>
      </c>
      <c r="C119" s="55">
        <v>314</v>
      </c>
      <c r="D119" s="55">
        <v>320</v>
      </c>
      <c r="E119" s="55">
        <v>318</v>
      </c>
      <c r="F119" s="55">
        <v>292</v>
      </c>
      <c r="G119" s="55">
        <v>308</v>
      </c>
      <c r="H119" s="55">
        <v>303</v>
      </c>
      <c r="I119" s="55">
        <v>312</v>
      </c>
      <c r="J119" s="55">
        <v>269</v>
      </c>
      <c r="K119" s="55">
        <v>278</v>
      </c>
      <c r="L119" s="55">
        <v>279</v>
      </c>
      <c r="M119" s="55">
        <v>297</v>
      </c>
    </row>
    <row r="120" spans="1:13" ht="12.75">
      <c r="A120" s="84" t="str">
        <f>'2.1 Population (under 18)'!A43</f>
        <v>2015/16</v>
      </c>
      <c r="B120" s="55">
        <v>297</v>
      </c>
      <c r="C120" s="55">
        <v>292</v>
      </c>
      <c r="D120" s="55">
        <v>299</v>
      </c>
      <c r="E120" s="55">
        <v>304</v>
      </c>
      <c r="F120" s="55">
        <v>297</v>
      </c>
      <c r="G120" s="55">
        <v>287</v>
      </c>
      <c r="H120" s="55">
        <v>292</v>
      </c>
      <c r="I120" s="55">
        <v>287</v>
      </c>
      <c r="J120" s="55">
        <v>266</v>
      </c>
      <c r="K120" s="55">
        <v>260</v>
      </c>
      <c r="L120" s="55">
        <v>250</v>
      </c>
      <c r="M120" s="55">
        <v>272</v>
      </c>
    </row>
    <row r="121" spans="1:13" ht="12.75">
      <c r="A121" s="84" t="str">
        <f>'2.1 Population (under 18)'!A44</f>
        <v>2016/17*</v>
      </c>
      <c r="B121" s="55">
        <v>271</v>
      </c>
      <c r="C121" s="55">
        <v>250</v>
      </c>
      <c r="D121" s="55">
        <v>255</v>
      </c>
      <c r="E121" s="55">
        <v>229</v>
      </c>
      <c r="F121" s="55">
        <v>244</v>
      </c>
      <c r="G121" s="55">
        <v>250</v>
      </c>
      <c r="H121" s="55">
        <v>270</v>
      </c>
      <c r="I121" s="55">
        <v>272</v>
      </c>
      <c r="J121" s="55">
        <v>270</v>
      </c>
      <c r="K121" s="55">
        <v>297</v>
      </c>
      <c r="L121" s="55" t="e">
        <v>#N/A</v>
      </c>
      <c r="M121" s="55" t="e">
        <v>#N/A</v>
      </c>
    </row>
    <row r="122" spans="1:13" ht="12.75" hidden="1">
      <c r="A122" s="84" t="str">
        <f>'2.1 Population (under 18)'!A45</f>
        <v>2017/18*</v>
      </c>
      <c r="B122" s="71"/>
      <c r="C122" s="71"/>
      <c r="D122" s="71"/>
      <c r="E122" s="71"/>
      <c r="F122" s="71"/>
      <c r="G122" s="71"/>
      <c r="H122" s="71"/>
      <c r="I122" s="71"/>
      <c r="J122" s="71"/>
      <c r="K122" s="71"/>
      <c r="L122" s="71"/>
      <c r="M122" s="170"/>
    </row>
    <row r="123" spans="1:13" ht="12.75" hidden="1">
      <c r="A123" s="84" t="str">
        <f>'2.1 Population (under 18)'!A46</f>
        <v>2018/19*</v>
      </c>
      <c r="B123" s="48"/>
      <c r="C123" s="48"/>
      <c r="D123" s="48"/>
      <c r="E123" s="48"/>
      <c r="F123" s="48"/>
      <c r="G123" s="48"/>
      <c r="H123" s="48"/>
      <c r="I123" s="48"/>
      <c r="J123" s="48"/>
      <c r="K123" s="48"/>
      <c r="L123" s="48"/>
      <c r="M123" s="171"/>
    </row>
    <row r="124" spans="1:13" ht="12.75" hidden="1">
      <c r="A124" s="84" t="str">
        <f>'2.1 Population (under 18)'!A47</f>
        <v>2019/20*</v>
      </c>
      <c r="B124" s="169"/>
      <c r="C124" s="169"/>
      <c r="D124" s="169"/>
      <c r="E124" s="169"/>
      <c r="F124" s="169"/>
      <c r="G124" s="169"/>
      <c r="H124" s="169"/>
      <c r="I124" s="169"/>
      <c r="J124" s="169"/>
      <c r="K124" s="169"/>
      <c r="L124" s="169"/>
      <c r="M124" s="172"/>
    </row>
    <row r="125" spans="1:13" ht="12.75">
      <c r="A125" s="173"/>
      <c r="B125" s="48"/>
      <c r="C125" s="48"/>
      <c r="D125" s="48"/>
      <c r="E125" s="48"/>
      <c r="F125" s="48"/>
      <c r="G125" s="48"/>
      <c r="H125" s="48"/>
      <c r="I125" s="48"/>
      <c r="J125" s="48"/>
      <c r="K125" s="48"/>
      <c r="L125" s="48"/>
      <c r="M125" s="48"/>
    </row>
    <row r="126" spans="1:13" ht="12.75">
      <c r="A126" s="134"/>
      <c r="B126" s="247" t="s">
        <v>163</v>
      </c>
      <c r="C126" s="247"/>
      <c r="D126" s="247"/>
      <c r="E126" s="247"/>
      <c r="F126" s="247"/>
      <c r="G126" s="247"/>
      <c r="H126" s="247"/>
      <c r="I126" s="247"/>
      <c r="J126" s="247"/>
      <c r="K126" s="247"/>
      <c r="L126" s="247"/>
      <c r="M126" s="247"/>
    </row>
    <row r="127" spans="1:13" ht="12.75">
      <c r="A127" s="133" t="s">
        <v>99</v>
      </c>
      <c r="B127" s="135" t="s">
        <v>5</v>
      </c>
      <c r="C127" s="135" t="s">
        <v>6</v>
      </c>
      <c r="D127" s="135" t="s">
        <v>7</v>
      </c>
      <c r="E127" s="135" t="s">
        <v>8</v>
      </c>
      <c r="F127" s="135" t="s">
        <v>9</v>
      </c>
      <c r="G127" s="135" t="s">
        <v>10</v>
      </c>
      <c r="H127" s="135" t="s">
        <v>11</v>
      </c>
      <c r="I127" s="135" t="s">
        <v>12</v>
      </c>
      <c r="J127" s="135" t="s">
        <v>13</v>
      </c>
      <c r="K127" s="135" t="s">
        <v>14</v>
      </c>
      <c r="L127" s="135" t="s">
        <v>15</v>
      </c>
      <c r="M127" s="135" t="s">
        <v>16</v>
      </c>
    </row>
    <row r="128" spans="1:13" ht="12.75">
      <c r="A128" s="84" t="str">
        <f>'2.1 Population (under 18)'!A33</f>
        <v>2005/06</v>
      </c>
      <c r="B128" s="55">
        <v>1312</v>
      </c>
      <c r="C128" s="55">
        <v>1390</v>
      </c>
      <c r="D128" s="55">
        <v>1406</v>
      </c>
      <c r="E128" s="55">
        <v>1397</v>
      </c>
      <c r="F128" s="55">
        <v>1417</v>
      </c>
      <c r="G128" s="55">
        <v>1465</v>
      </c>
      <c r="H128" s="55">
        <v>1457</v>
      </c>
      <c r="I128" s="55">
        <v>1418</v>
      </c>
      <c r="J128" s="55">
        <v>1286</v>
      </c>
      <c r="K128" s="55">
        <v>1367</v>
      </c>
      <c r="L128" s="55">
        <v>1378</v>
      </c>
      <c r="M128" s="55">
        <v>1423</v>
      </c>
    </row>
    <row r="129" spans="1:13" ht="12.75">
      <c r="A129" s="84" t="str">
        <f>'2.1 Population (under 18)'!A34</f>
        <v>2006/07</v>
      </c>
      <c r="B129" s="55">
        <v>1392</v>
      </c>
      <c r="C129" s="55">
        <v>1395</v>
      </c>
      <c r="D129" s="55">
        <v>1425</v>
      </c>
      <c r="E129" s="55">
        <v>1462</v>
      </c>
      <c r="F129" s="55">
        <v>1544</v>
      </c>
      <c r="G129" s="55">
        <v>1548</v>
      </c>
      <c r="H129" s="55">
        <v>1489</v>
      </c>
      <c r="I129" s="55">
        <v>1499</v>
      </c>
      <c r="J129" s="55">
        <v>1399</v>
      </c>
      <c r="K129" s="55">
        <v>1398</v>
      </c>
      <c r="L129" s="55">
        <v>1427</v>
      </c>
      <c r="M129" s="55">
        <v>1417</v>
      </c>
    </row>
    <row r="130" spans="1:13" ht="12.75">
      <c r="A130" s="84" t="str">
        <f>'2.1 Population (under 18)'!A35</f>
        <v>2007/08</v>
      </c>
      <c r="B130" s="55">
        <v>1428</v>
      </c>
      <c r="C130" s="55">
        <v>1438</v>
      </c>
      <c r="D130" s="55">
        <v>1453</v>
      </c>
      <c r="E130" s="55">
        <v>1486</v>
      </c>
      <c r="F130" s="55">
        <v>1509</v>
      </c>
      <c r="G130" s="55">
        <v>1491</v>
      </c>
      <c r="H130" s="55">
        <v>1490</v>
      </c>
      <c r="I130" s="55">
        <v>1491</v>
      </c>
      <c r="J130" s="55">
        <v>1411</v>
      </c>
      <c r="K130" s="55">
        <v>1454</v>
      </c>
      <c r="L130" s="55">
        <v>1515</v>
      </c>
      <c r="M130" s="55">
        <v>1525</v>
      </c>
    </row>
    <row r="131" spans="1:13" ht="12.75">
      <c r="A131" s="84" t="str">
        <f>'2.1 Population (under 18)'!A36</f>
        <v>2008/09</v>
      </c>
      <c r="B131" s="55">
        <v>1540</v>
      </c>
      <c r="C131" s="55">
        <v>1544</v>
      </c>
      <c r="D131" s="55">
        <v>1568</v>
      </c>
      <c r="E131" s="55">
        <v>1535</v>
      </c>
      <c r="F131" s="55">
        <v>1575</v>
      </c>
      <c r="G131" s="55">
        <v>1546</v>
      </c>
      <c r="H131" s="55">
        <v>1486</v>
      </c>
      <c r="I131" s="55">
        <v>1520</v>
      </c>
      <c r="J131" s="55">
        <v>1444</v>
      </c>
      <c r="K131" s="55">
        <v>1451</v>
      </c>
      <c r="L131" s="55">
        <v>1414</v>
      </c>
      <c r="M131" s="55">
        <v>1385</v>
      </c>
    </row>
    <row r="132" spans="1:13" ht="12.75">
      <c r="A132" s="84" t="str">
        <f>'2.1 Population (under 18)'!A37</f>
        <v>2009/10</v>
      </c>
      <c r="B132" s="55">
        <v>1370</v>
      </c>
      <c r="C132" s="55">
        <v>1335</v>
      </c>
      <c r="D132" s="55">
        <v>1351</v>
      </c>
      <c r="E132" s="55">
        <v>1320</v>
      </c>
      <c r="F132" s="55">
        <v>1312</v>
      </c>
      <c r="G132" s="55">
        <v>1361</v>
      </c>
      <c r="H132" s="55">
        <v>1379</v>
      </c>
      <c r="I132" s="55">
        <v>1303</v>
      </c>
      <c r="J132" s="55">
        <v>1192</v>
      </c>
      <c r="K132" s="55">
        <v>1201</v>
      </c>
      <c r="L132" s="55">
        <v>1152</v>
      </c>
      <c r="M132" s="55">
        <v>1135</v>
      </c>
    </row>
    <row r="133" spans="1:13" ht="12.75">
      <c r="A133" s="84" t="str">
        <f>'2.1 Population (under 18)'!A38</f>
        <v>2010/11</v>
      </c>
      <c r="B133" s="55">
        <v>1118</v>
      </c>
      <c r="C133" s="55">
        <v>1103</v>
      </c>
      <c r="D133" s="55">
        <v>1089</v>
      </c>
      <c r="E133" s="55">
        <v>1068</v>
      </c>
      <c r="F133" s="55">
        <v>1102</v>
      </c>
      <c r="G133" s="55">
        <v>1126</v>
      </c>
      <c r="H133" s="55">
        <v>1096</v>
      </c>
      <c r="I133" s="55">
        <v>1075</v>
      </c>
      <c r="J133" s="55">
        <v>988</v>
      </c>
      <c r="K133" s="55">
        <v>1033</v>
      </c>
      <c r="L133" s="55">
        <v>1092</v>
      </c>
      <c r="M133" s="55">
        <v>1135</v>
      </c>
    </row>
    <row r="134" spans="1:13" ht="12.75">
      <c r="A134" s="84" t="str">
        <f>'2.1 Population (under 18)'!A39</f>
        <v>2011/12</v>
      </c>
      <c r="B134" s="55">
        <v>1078</v>
      </c>
      <c r="C134" s="55">
        <v>1108</v>
      </c>
      <c r="D134" s="55">
        <v>1112</v>
      </c>
      <c r="E134" s="55">
        <v>1091</v>
      </c>
      <c r="F134" s="55">
        <v>1143</v>
      </c>
      <c r="G134" s="55">
        <v>1115</v>
      </c>
      <c r="H134" s="55">
        <v>1074</v>
      </c>
      <c r="I134" s="55">
        <v>1094</v>
      </c>
      <c r="J134" s="55">
        <v>1010</v>
      </c>
      <c r="K134" s="55">
        <v>1057</v>
      </c>
      <c r="L134" s="55">
        <v>1028</v>
      </c>
      <c r="M134" s="55">
        <v>1005</v>
      </c>
    </row>
    <row r="135" spans="1:13" ht="12.75">
      <c r="A135" s="84" t="str">
        <f>'2.1 Population (under 18)'!A40</f>
        <v>2012/13</v>
      </c>
      <c r="B135" s="55">
        <v>1016</v>
      </c>
      <c r="C135" s="55">
        <v>962</v>
      </c>
      <c r="D135" s="55">
        <v>956</v>
      </c>
      <c r="E135" s="55">
        <v>940</v>
      </c>
      <c r="F135" s="55">
        <v>920</v>
      </c>
      <c r="G135" s="55">
        <v>893</v>
      </c>
      <c r="H135" s="55">
        <v>875</v>
      </c>
      <c r="I135" s="55">
        <v>849</v>
      </c>
      <c r="J135" s="55">
        <v>724</v>
      </c>
      <c r="K135" s="55">
        <v>722</v>
      </c>
      <c r="L135" s="55">
        <v>681</v>
      </c>
      <c r="M135" s="55">
        <v>671</v>
      </c>
    </row>
    <row r="136" spans="1:13" ht="12.75">
      <c r="A136" s="84" t="str">
        <f>'2.1 Population (under 18)'!A41</f>
        <v>2013/14</v>
      </c>
      <c r="B136" s="55">
        <v>652</v>
      </c>
      <c r="C136" s="55">
        <v>673</v>
      </c>
      <c r="D136" s="55">
        <v>647</v>
      </c>
      <c r="E136" s="55">
        <v>678</v>
      </c>
      <c r="F136" s="55">
        <v>663</v>
      </c>
      <c r="G136" s="55">
        <v>693</v>
      </c>
      <c r="H136" s="55">
        <v>667</v>
      </c>
      <c r="I136" s="55">
        <v>638</v>
      </c>
      <c r="J136" s="55">
        <v>596</v>
      </c>
      <c r="K136" s="55">
        <v>613</v>
      </c>
      <c r="L136" s="55">
        <v>631</v>
      </c>
      <c r="M136" s="55">
        <v>623</v>
      </c>
    </row>
    <row r="137" spans="1:13" ht="12.75">
      <c r="A137" s="84" t="str">
        <f>'2.1 Population (under 18)'!A42</f>
        <v>2014/15</v>
      </c>
      <c r="B137" s="55">
        <v>578</v>
      </c>
      <c r="C137" s="55">
        <v>567</v>
      </c>
      <c r="D137" s="55">
        <v>574</v>
      </c>
      <c r="E137" s="55">
        <v>613</v>
      </c>
      <c r="F137" s="55">
        <v>598</v>
      </c>
      <c r="G137" s="55">
        <v>586</v>
      </c>
      <c r="H137" s="55">
        <v>574</v>
      </c>
      <c r="I137" s="55">
        <v>565</v>
      </c>
      <c r="J137" s="55">
        <v>537</v>
      </c>
      <c r="K137" s="55">
        <v>540</v>
      </c>
      <c r="L137" s="55">
        <v>545</v>
      </c>
      <c r="M137" s="55">
        <v>544</v>
      </c>
    </row>
    <row r="138" spans="1:13" ht="12.75">
      <c r="A138" s="84" t="str">
        <f>'2.1 Population (under 18)'!A43</f>
        <v>2015/16</v>
      </c>
      <c r="B138" s="55">
        <v>535</v>
      </c>
      <c r="C138" s="55">
        <v>520</v>
      </c>
      <c r="D138" s="55">
        <v>519</v>
      </c>
      <c r="E138" s="55">
        <v>538</v>
      </c>
      <c r="F138" s="55">
        <v>523</v>
      </c>
      <c r="G138" s="55">
        <v>531</v>
      </c>
      <c r="H138" s="55">
        <v>527</v>
      </c>
      <c r="I138" s="55">
        <v>527</v>
      </c>
      <c r="J138" s="55">
        <v>501</v>
      </c>
      <c r="K138" s="55">
        <v>504</v>
      </c>
      <c r="L138" s="55">
        <v>484</v>
      </c>
      <c r="M138" s="55">
        <v>478</v>
      </c>
    </row>
    <row r="139" spans="1:13" ht="12.75">
      <c r="A139" s="125" t="str">
        <f>'2.1 Population (under 18)'!A44</f>
        <v>2016/17*</v>
      </c>
      <c r="B139" s="57">
        <v>486</v>
      </c>
      <c r="C139" s="57">
        <v>487</v>
      </c>
      <c r="D139" s="57">
        <v>498</v>
      </c>
      <c r="E139" s="57">
        <v>488</v>
      </c>
      <c r="F139" s="57">
        <v>494</v>
      </c>
      <c r="G139" s="57">
        <v>482</v>
      </c>
      <c r="H139" s="57">
        <v>468</v>
      </c>
      <c r="I139" s="57">
        <v>457</v>
      </c>
      <c r="J139" s="57">
        <v>431</v>
      </c>
      <c r="K139" s="57">
        <v>424</v>
      </c>
      <c r="L139" s="57" t="e">
        <v>#N/A</v>
      </c>
      <c r="M139" s="57" t="e">
        <v>#N/A</v>
      </c>
    </row>
    <row r="140" spans="1:13" ht="12.75" hidden="1">
      <c r="A140" s="52" t="str">
        <f>'2.1 Population (under 18)'!A45</f>
        <v>2017/18*</v>
      </c>
      <c r="B140" s="54"/>
      <c r="C140" s="55"/>
      <c r="D140" s="55"/>
      <c r="E140" s="55"/>
      <c r="F140" s="55"/>
      <c r="G140" s="55"/>
      <c r="H140" s="55"/>
      <c r="I140" s="55"/>
      <c r="J140" s="55"/>
      <c r="K140" s="55"/>
      <c r="L140" s="55"/>
      <c r="M140" s="53"/>
    </row>
    <row r="141" spans="1:13" ht="12.75" hidden="1">
      <c r="A141" s="52" t="str">
        <f>'2.1 Population (under 18)'!A46</f>
        <v>2018/19*</v>
      </c>
      <c r="B141" s="54"/>
      <c r="C141" s="55"/>
      <c r="D141" s="55"/>
      <c r="E141" s="55"/>
      <c r="F141" s="55"/>
      <c r="G141" s="55"/>
      <c r="H141" s="55"/>
      <c r="I141" s="55"/>
      <c r="J141" s="55"/>
      <c r="K141" s="55"/>
      <c r="L141" s="55"/>
      <c r="M141" s="53"/>
    </row>
    <row r="142" spans="1:13" ht="12.75" hidden="1">
      <c r="A142" s="52" t="str">
        <f>'2.1 Population (under 18)'!A47</f>
        <v>2019/20*</v>
      </c>
      <c r="B142" s="54"/>
      <c r="C142" s="55"/>
      <c r="D142" s="55"/>
      <c r="E142" s="55"/>
      <c r="F142" s="55"/>
      <c r="G142" s="55"/>
      <c r="H142" s="55"/>
      <c r="I142" s="55"/>
      <c r="J142" s="55"/>
      <c r="K142" s="55"/>
      <c r="L142" s="55"/>
      <c r="M142" s="53"/>
    </row>
    <row r="143" spans="1:13" ht="12.75">
      <c r="A143" s="84"/>
      <c r="B143" s="55"/>
      <c r="C143" s="55"/>
      <c r="D143" s="55"/>
      <c r="E143" s="55"/>
      <c r="F143" s="55"/>
      <c r="G143" s="55"/>
      <c r="H143" s="55"/>
      <c r="I143" s="55"/>
      <c r="J143" s="55"/>
      <c r="K143" s="55"/>
      <c r="L143" s="55"/>
      <c r="M143" s="55"/>
    </row>
    <row r="144" spans="1:13" ht="12.75">
      <c r="A144" s="84"/>
      <c r="B144" s="55"/>
      <c r="C144" s="55"/>
      <c r="D144" s="55"/>
      <c r="E144" s="55"/>
      <c r="F144" s="55"/>
      <c r="G144" s="55"/>
      <c r="H144" s="55"/>
      <c r="I144" s="55"/>
      <c r="J144" s="55"/>
      <c r="K144" s="55"/>
      <c r="L144" s="55"/>
      <c r="M144" s="55"/>
    </row>
    <row r="145" spans="1:13" ht="12.75">
      <c r="A145" s="84" t="s">
        <v>62</v>
      </c>
      <c r="B145" s="55"/>
      <c r="C145" s="55"/>
      <c r="D145" s="55"/>
      <c r="E145" s="55"/>
      <c r="F145" s="55"/>
      <c r="G145" s="55"/>
      <c r="H145" s="55"/>
      <c r="I145" s="55"/>
      <c r="J145" s="55"/>
      <c r="K145" s="55"/>
      <c r="L145" s="55"/>
      <c r="M145" s="55"/>
    </row>
    <row r="146" spans="1:13" ht="12.75">
      <c r="A146" s="84"/>
      <c r="B146" s="55"/>
      <c r="C146" s="55"/>
      <c r="D146" s="55"/>
      <c r="E146" s="55"/>
      <c r="F146" s="55"/>
      <c r="G146" s="55"/>
      <c r="H146" s="55"/>
      <c r="I146" s="55"/>
      <c r="J146" s="55"/>
      <c r="K146" s="55"/>
      <c r="L146" s="55"/>
      <c r="M146" s="55"/>
    </row>
    <row r="147" spans="1:13" ht="12.75">
      <c r="A147" s="84"/>
      <c r="B147" s="55"/>
      <c r="C147" s="55"/>
      <c r="D147" s="55"/>
      <c r="E147" s="55"/>
      <c r="F147" s="55"/>
      <c r="G147" s="55"/>
      <c r="H147" s="55"/>
      <c r="I147" s="55"/>
      <c r="J147" s="55"/>
      <c r="K147" s="55"/>
      <c r="L147" s="55"/>
      <c r="M147" s="55"/>
    </row>
    <row r="148" spans="1:13" ht="12.75">
      <c r="A148" s="84"/>
      <c r="B148" s="55"/>
      <c r="C148" s="55"/>
      <c r="D148" s="55"/>
      <c r="E148" s="55"/>
      <c r="F148" s="55"/>
      <c r="G148" s="55"/>
      <c r="H148" s="55"/>
      <c r="I148" s="55"/>
      <c r="J148" s="55"/>
      <c r="K148" s="55"/>
      <c r="L148" s="55"/>
      <c r="M148" s="55"/>
    </row>
  </sheetData>
  <sheetProtection/>
  <mergeCells count="5">
    <mergeCell ref="B40:M40"/>
    <mergeCell ref="B64:M64"/>
    <mergeCell ref="B89:M89"/>
    <mergeCell ref="B108:M108"/>
    <mergeCell ref="B126:M126"/>
  </mergeCells>
  <conditionalFormatting sqref="B51:M51 B53:M63">
    <cfRule type="containsErrors" priority="42" dxfId="95" stopIfTrue="1">
      <formula>ISERROR(B51)</formula>
    </cfRule>
  </conditionalFormatting>
  <conditionalFormatting sqref="B77:M86">
    <cfRule type="containsErrors" priority="41" dxfId="95" stopIfTrue="1">
      <formula>ISERROR(B77)</formula>
    </cfRule>
  </conditionalFormatting>
  <conditionalFormatting sqref="B75:M75">
    <cfRule type="containsErrors" priority="40" dxfId="95" stopIfTrue="1">
      <formula>ISERROR(B75)</formula>
    </cfRule>
  </conditionalFormatting>
  <conditionalFormatting sqref="B52:M52">
    <cfRule type="containsErrors" priority="39" dxfId="95" stopIfTrue="1">
      <formula>ISERROR(B52)</formula>
    </cfRule>
  </conditionalFormatting>
  <conditionalFormatting sqref="B76:M76">
    <cfRule type="containsErrors" priority="38" dxfId="95" stopIfTrue="1">
      <formula>ISERROR(B76)</formula>
    </cfRule>
  </conditionalFormatting>
  <conditionalFormatting sqref="B52:M52">
    <cfRule type="containsErrors" priority="37" dxfId="95" stopIfTrue="1">
      <formula>ISERROR(B52)</formula>
    </cfRule>
  </conditionalFormatting>
  <conditionalFormatting sqref="B53:M53">
    <cfRule type="containsErrors" priority="36" dxfId="95" stopIfTrue="1">
      <formula>ISERROR(B53)</formula>
    </cfRule>
  </conditionalFormatting>
  <conditionalFormatting sqref="B76:M76">
    <cfRule type="containsErrors" priority="35" dxfId="95" stopIfTrue="1">
      <formula>ISERROR(B76)</formula>
    </cfRule>
  </conditionalFormatting>
  <conditionalFormatting sqref="B77:M77">
    <cfRule type="containsErrors" priority="34" dxfId="95" stopIfTrue="1">
      <formula>ISERROR(B77)</formula>
    </cfRule>
  </conditionalFormatting>
  <conditionalFormatting sqref="B102:M103">
    <cfRule type="containsErrors" priority="33" dxfId="95" stopIfTrue="1">
      <formula>ISERROR(B102)</formula>
    </cfRule>
  </conditionalFormatting>
  <conditionalFormatting sqref="B100:M100">
    <cfRule type="containsErrors" priority="32" dxfId="95" stopIfTrue="1">
      <formula>ISERROR(B100)</formula>
    </cfRule>
  </conditionalFormatting>
  <conditionalFormatting sqref="B101:M101">
    <cfRule type="containsErrors" priority="31" dxfId="95" stopIfTrue="1">
      <formula>ISERROR(B101)</formula>
    </cfRule>
  </conditionalFormatting>
  <conditionalFormatting sqref="B101:M101">
    <cfRule type="containsErrors" priority="30" dxfId="95" stopIfTrue="1">
      <formula>ISERROR(B101)</formula>
    </cfRule>
  </conditionalFormatting>
  <conditionalFormatting sqref="B102:M103">
    <cfRule type="containsErrors" priority="29" dxfId="95" stopIfTrue="1">
      <formula>ISERROR(B102)</formula>
    </cfRule>
  </conditionalFormatting>
  <conditionalFormatting sqref="B122:M122">
    <cfRule type="containsErrors" priority="28" dxfId="95" stopIfTrue="1">
      <formula>ISERROR(B122)</formula>
    </cfRule>
  </conditionalFormatting>
  <conditionalFormatting sqref="B122:M122">
    <cfRule type="containsErrors" priority="24" dxfId="95" stopIfTrue="1">
      <formula>ISERROR(B122)</formula>
    </cfRule>
  </conditionalFormatting>
  <conditionalFormatting sqref="B91:M91">
    <cfRule type="containsErrors" priority="18" dxfId="95" stopIfTrue="1">
      <formula>ISERROR(B91)</formula>
    </cfRule>
  </conditionalFormatting>
  <conditionalFormatting sqref="B92:M99">
    <cfRule type="containsErrors" priority="17" dxfId="95" stopIfTrue="1">
      <formula>ISERROR(B92)</formula>
    </cfRule>
  </conditionalFormatting>
  <conditionalFormatting sqref="B121:M121">
    <cfRule type="containsErrors" priority="16" dxfId="95" stopIfTrue="1">
      <formula>ISERROR(B121)</formula>
    </cfRule>
  </conditionalFormatting>
  <conditionalFormatting sqref="B119:M119">
    <cfRule type="containsErrors" priority="15" dxfId="95" stopIfTrue="1">
      <formula>ISERROR(B119)</formula>
    </cfRule>
  </conditionalFormatting>
  <conditionalFormatting sqref="B120:M120">
    <cfRule type="containsErrors" priority="14" dxfId="95" stopIfTrue="1">
      <formula>ISERROR(B120)</formula>
    </cfRule>
  </conditionalFormatting>
  <conditionalFormatting sqref="B120:M120">
    <cfRule type="containsErrors" priority="13" dxfId="95" stopIfTrue="1">
      <formula>ISERROR(B120)</formula>
    </cfRule>
  </conditionalFormatting>
  <conditionalFormatting sqref="B121:M121">
    <cfRule type="containsErrors" priority="12" dxfId="95" stopIfTrue="1">
      <formula>ISERROR(B121)</formula>
    </cfRule>
  </conditionalFormatting>
  <conditionalFormatting sqref="B110:M110">
    <cfRule type="containsErrors" priority="11" dxfId="95" stopIfTrue="1">
      <formula>ISERROR(B110)</formula>
    </cfRule>
  </conditionalFormatting>
  <conditionalFormatting sqref="B111:M118">
    <cfRule type="containsErrors" priority="10" dxfId="95" stopIfTrue="1">
      <formula>ISERROR(B111)</formula>
    </cfRule>
  </conditionalFormatting>
  <conditionalFormatting sqref="B137:M137">
    <cfRule type="containsErrors" priority="8" dxfId="95" stopIfTrue="1">
      <formula>ISERROR(B137)</formula>
    </cfRule>
  </conditionalFormatting>
  <conditionalFormatting sqref="B138:M138">
    <cfRule type="containsErrors" priority="7" dxfId="95" stopIfTrue="1">
      <formula>ISERROR(B138)</formula>
    </cfRule>
  </conditionalFormatting>
  <conditionalFormatting sqref="B138:M138">
    <cfRule type="containsErrors" priority="6" dxfId="95" stopIfTrue="1">
      <formula>ISERROR(B138)</formula>
    </cfRule>
  </conditionalFormatting>
  <conditionalFormatting sqref="B128:M128">
    <cfRule type="containsErrors" priority="4" dxfId="95" stopIfTrue="1">
      <formula>ISERROR(B128)</formula>
    </cfRule>
  </conditionalFormatting>
  <conditionalFormatting sqref="B129:M136">
    <cfRule type="containsErrors" priority="3" dxfId="95" stopIfTrue="1">
      <formula>ISERROR(B129)</formula>
    </cfRule>
  </conditionalFormatting>
  <conditionalFormatting sqref="B139:M148">
    <cfRule type="containsErrors" priority="2" dxfId="95" stopIfTrue="1">
      <formula>ISERROR(B139)</formula>
    </cfRule>
  </conditionalFormatting>
  <conditionalFormatting sqref="B139:M139">
    <cfRule type="containsErrors" priority="1" dxfId="95" stopIfTrue="1">
      <formula>ISERROR(B139)</formula>
    </cfRule>
  </conditionalFormatting>
  <printOptions/>
  <pageMargins left="0.75" right="0.75" top="1" bottom="1" header="0.5" footer="0.5"/>
  <pageSetup fitToHeight="1" fitToWidth="1" horizontalDpi="600" verticalDpi="600" orientation="portrait" paperSize="9" scale="61" r:id="rId2"/>
  <headerFooter alignWithMargins="0">
    <oddHeader>&amp;Rhttp://www.justice.gov.uk/statistics/youth-justice/custody-data</oddHeader>
    <oddFooter>&amp;L&amp;D&amp;C&amp;F&amp;R&amp;A</oddFooter>
  </headerFooter>
  <rowBreaks count="1" manualBreakCount="1">
    <brk id="76" max="13" man="1"/>
  </rowBreaks>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5:A13"/>
  <sheetViews>
    <sheetView zoomScalePageLayoutView="0" workbookViewId="0" topLeftCell="A1">
      <selection activeCell="Q12" sqref="Q12"/>
    </sheetView>
  </sheetViews>
  <sheetFormatPr defaultColWidth="9.00390625" defaultRowHeight="14.25"/>
  <cols>
    <col min="1" max="16384" width="9.00390625" style="2" customWidth="1"/>
  </cols>
  <sheetData>
    <row r="5" ht="15">
      <c r="A5" s="3"/>
    </row>
    <row r="7" ht="14.25">
      <c r="A7" s="36"/>
    </row>
    <row r="8" ht="14.25">
      <c r="A8" s="36"/>
    </row>
    <row r="13" ht="14.25">
      <c r="A13" s="36"/>
    </row>
  </sheetData>
  <sheetProtection/>
  <printOptions/>
  <pageMargins left="0.75" right="0.75" top="1" bottom="1" header="0.5" footer="0.5"/>
  <pageSetup fitToHeight="1" fitToWidth="1" horizontalDpi="600" verticalDpi="600" orientation="portrait" paperSize="9" scale="49" r:id="rId2"/>
  <headerFooter alignWithMargins="0">
    <oddHeader>&amp;Rhttp://www.justice.gov.uk/statistics/youth-justice/custody-data</oddHeader>
    <oddFooter>&amp;L&amp;D&amp;C&amp;F&amp;R&amp;A</oddFooter>
  </headerFooter>
  <rowBreaks count="1" manualBreakCount="1">
    <brk id="57" max="14" man="1"/>
  </rowBreaks>
  <colBreaks count="1" manualBreakCount="1">
    <brk id="24" max="86" man="1"/>
  </colBreaks>
  <drawing r:id="rId1"/>
</worksheet>
</file>

<file path=xl/worksheets/sheet14.xml><?xml version="1.0" encoding="utf-8"?>
<worksheet xmlns="http://schemas.openxmlformats.org/spreadsheetml/2006/main" xmlns:r="http://schemas.openxmlformats.org/officeDocument/2006/relationships">
  <dimension ref="A2:I60"/>
  <sheetViews>
    <sheetView zoomScale="75" zoomScaleNormal="75" zoomScalePageLayoutView="0" workbookViewId="0" topLeftCell="A22">
      <selection activeCell="B46" sqref="B46"/>
    </sheetView>
  </sheetViews>
  <sheetFormatPr defaultColWidth="9.00390625" defaultRowHeight="14.25"/>
  <cols>
    <col min="1" max="1" width="26.50390625" style="0" bestFit="1" customWidth="1"/>
    <col min="2" max="2" width="10.375" style="0" bestFit="1" customWidth="1"/>
    <col min="3" max="3" width="11.25390625" style="0" bestFit="1" customWidth="1"/>
    <col min="5" max="5" width="2.00390625" style="0" bestFit="1" customWidth="1"/>
    <col min="8" max="8" width="21.625" style="0" bestFit="1" customWidth="1"/>
    <col min="9" max="9" width="5.375" style="0" bestFit="1" customWidth="1"/>
  </cols>
  <sheetData>
    <row r="2" spans="1:9" ht="15">
      <c r="A2" s="143" t="s">
        <v>117</v>
      </c>
      <c r="B2" s="144">
        <v>42736</v>
      </c>
      <c r="C2" s="145">
        <v>143</v>
      </c>
      <c r="D2" s="145"/>
      <c r="E2" s="145"/>
      <c r="F2" s="145"/>
      <c r="G2" s="145"/>
      <c r="H2" s="145"/>
      <c r="I2" s="145"/>
    </row>
    <row r="3" spans="1:9" ht="14.25">
      <c r="A3" s="145"/>
      <c r="B3" s="146"/>
      <c r="C3" s="145"/>
      <c r="D3" s="145"/>
      <c r="E3" s="145"/>
      <c r="F3" s="145"/>
      <c r="G3" s="145"/>
      <c r="H3" s="145"/>
      <c r="I3" s="145"/>
    </row>
    <row r="4" spans="1:9" ht="15">
      <c r="A4" s="143" t="s">
        <v>118</v>
      </c>
      <c r="B4" s="146"/>
      <c r="C4" s="145"/>
      <c r="D4" s="145"/>
      <c r="E4" s="145"/>
      <c r="F4" s="145"/>
      <c r="G4" s="145"/>
      <c r="H4" s="145"/>
      <c r="I4" s="145"/>
    </row>
    <row r="5" spans="1:9" ht="14.25">
      <c r="A5" s="147" t="s">
        <v>119</v>
      </c>
      <c r="B5" s="148">
        <v>110</v>
      </c>
      <c r="C5" s="149">
        <f>B5/SUM($B$5:$B$7)</f>
        <v>0.12761020881670534</v>
      </c>
      <c r="D5" s="145"/>
      <c r="E5" s="145">
        <v>2</v>
      </c>
      <c r="F5" s="145"/>
      <c r="G5" s="145"/>
      <c r="H5" s="145"/>
      <c r="I5" s="145"/>
    </row>
    <row r="6" spans="1:9" ht="14.25">
      <c r="A6" s="147" t="s">
        <v>120</v>
      </c>
      <c r="B6" s="150">
        <v>144</v>
      </c>
      <c r="C6" s="149">
        <f>B6/SUM($B$5:$B$7)</f>
        <v>0.16705336426914152</v>
      </c>
      <c r="D6" s="145"/>
      <c r="E6" s="145">
        <v>3</v>
      </c>
      <c r="F6" s="145"/>
      <c r="G6" s="145"/>
      <c r="H6" s="145"/>
      <c r="I6" s="145"/>
    </row>
    <row r="7" spans="1:9" ht="14.25">
      <c r="A7" s="147" t="s">
        <v>121</v>
      </c>
      <c r="B7" s="151">
        <v>608</v>
      </c>
      <c r="C7" s="149">
        <f>B7/SUM($B$5:$B$7)</f>
        <v>0.7053364269141531</v>
      </c>
      <c r="D7" s="145"/>
      <c r="E7" s="145">
        <v>4</v>
      </c>
      <c r="F7" s="145"/>
      <c r="G7" s="145"/>
      <c r="H7" s="145"/>
      <c r="I7" s="145"/>
    </row>
    <row r="8" spans="1:9" ht="14.25">
      <c r="A8" s="145"/>
      <c r="B8" s="152"/>
      <c r="C8" s="149"/>
      <c r="D8" s="145"/>
      <c r="E8" s="145"/>
      <c r="F8" s="145"/>
      <c r="G8" s="145"/>
      <c r="H8" s="153"/>
      <c r="I8" s="145"/>
    </row>
    <row r="9" spans="1:9" ht="15">
      <c r="A9" s="143" t="s">
        <v>122</v>
      </c>
      <c r="B9" s="154"/>
      <c r="C9" s="149"/>
      <c r="D9" s="145"/>
      <c r="E9" s="145"/>
      <c r="F9" s="145"/>
      <c r="G9" s="145"/>
      <c r="H9" s="145"/>
      <c r="I9" s="145"/>
    </row>
    <row r="10" spans="1:9" ht="14.25">
      <c r="A10" s="155">
        <v>11</v>
      </c>
      <c r="B10" s="148">
        <v>0</v>
      </c>
      <c r="C10" s="149">
        <f>B10/SUM($B$10:$B$17)</f>
        <v>0</v>
      </c>
      <c r="D10" s="145"/>
      <c r="E10" s="145"/>
      <c r="F10" s="145"/>
      <c r="G10" s="145"/>
      <c r="H10" s="145"/>
      <c r="I10" s="145"/>
    </row>
    <row r="11" spans="1:9" ht="14.25">
      <c r="A11" s="155">
        <v>12</v>
      </c>
      <c r="B11" s="150">
        <v>0</v>
      </c>
      <c r="C11" s="149">
        <f>B11/SUM($B$10:$B$17)</f>
        <v>0</v>
      </c>
      <c r="D11" s="145"/>
      <c r="E11" s="145"/>
      <c r="F11" s="145"/>
      <c r="G11" s="145"/>
      <c r="H11" s="145"/>
      <c r="I11" s="145"/>
    </row>
    <row r="12" spans="1:9" ht="14.25">
      <c r="A12" s="155">
        <v>13</v>
      </c>
      <c r="B12" s="150">
        <v>6</v>
      </c>
      <c r="C12" s="149">
        <f>B12/SUM($B$10:$B$17)</f>
        <v>0.0066518847006651885</v>
      </c>
      <c r="D12" s="145"/>
      <c r="E12" s="145"/>
      <c r="F12" s="145"/>
      <c r="G12" s="145"/>
      <c r="H12" s="145"/>
      <c r="I12" s="145"/>
    </row>
    <row r="13" spans="1:9" ht="14.25">
      <c r="A13" s="155">
        <v>14</v>
      </c>
      <c r="B13" s="150">
        <v>34</v>
      </c>
      <c r="C13" s="149">
        <f>B13/SUM($B$10:$B$17)</f>
        <v>0.037694013303769404</v>
      </c>
      <c r="D13" s="145"/>
      <c r="E13" s="145"/>
      <c r="F13" s="145"/>
      <c r="G13" s="145"/>
      <c r="H13" s="145"/>
      <c r="I13" s="145"/>
    </row>
    <row r="14" spans="1:9" ht="14.25">
      <c r="A14" s="156" t="s">
        <v>123</v>
      </c>
      <c r="B14" s="150">
        <f>SUM(B10:B13)</f>
        <v>40</v>
      </c>
      <c r="C14" s="158">
        <f>SUM(C10:C13)</f>
        <v>0.04434589800443459</v>
      </c>
      <c r="D14" s="145"/>
      <c r="E14" s="145"/>
      <c r="F14" s="145"/>
      <c r="G14" s="145"/>
      <c r="H14" s="145"/>
      <c r="I14" s="145"/>
    </row>
    <row r="15" spans="1:9" ht="14.25">
      <c r="A15" s="155">
        <v>15</v>
      </c>
      <c r="B15" s="150">
        <v>101</v>
      </c>
      <c r="C15" s="149">
        <f>B15/SUM($B$10:$B$17)</f>
        <v>0.11197339246119734</v>
      </c>
      <c r="D15" s="145"/>
      <c r="E15" s="145"/>
      <c r="F15" s="145"/>
      <c r="G15" s="145"/>
      <c r="H15" s="145" t="s">
        <v>124</v>
      </c>
      <c r="I15" s="145"/>
    </row>
    <row r="16" spans="1:9" ht="14.25">
      <c r="A16" s="155">
        <v>16</v>
      </c>
      <c r="B16" s="150">
        <v>297</v>
      </c>
      <c r="C16" s="149">
        <f>B16/SUM($B$10:$B$17)</f>
        <v>0.32926829268292684</v>
      </c>
      <c r="D16" s="145"/>
      <c r="E16" s="145"/>
      <c r="F16" s="145"/>
      <c r="G16" s="145"/>
      <c r="H16" s="145" t="s">
        <v>118</v>
      </c>
      <c r="I16" s="152">
        <f>SUM(B5:B7)</f>
        <v>862</v>
      </c>
    </row>
    <row r="17" spans="1:9" ht="14.25">
      <c r="A17" s="155">
        <v>17</v>
      </c>
      <c r="B17" s="151">
        <v>424</v>
      </c>
      <c r="C17" s="149">
        <f>B17/SUM($B$10:$B$17)</f>
        <v>0.4700665188470067</v>
      </c>
      <c r="D17" s="145"/>
      <c r="E17" s="145"/>
      <c r="F17" s="145"/>
      <c r="G17" s="145"/>
      <c r="H17" s="145" t="s">
        <v>122</v>
      </c>
      <c r="I17" s="152">
        <f>SUM(B14:B17)</f>
        <v>862</v>
      </c>
    </row>
    <row r="18" spans="1:9" ht="14.25">
      <c r="A18" s="145"/>
      <c r="B18" s="146"/>
      <c r="C18" s="145"/>
      <c r="D18" s="145"/>
      <c r="E18" s="145"/>
      <c r="F18" s="145"/>
      <c r="G18" s="145"/>
      <c r="H18" s="145" t="s">
        <v>125</v>
      </c>
      <c r="I18" s="152">
        <f>SUM(B21:B24)</f>
        <v>862</v>
      </c>
    </row>
    <row r="19" spans="1:9" ht="14.25">
      <c r="A19" s="159"/>
      <c r="B19" s="154"/>
      <c r="C19" s="149"/>
      <c r="D19" s="145"/>
      <c r="E19" s="145"/>
      <c r="F19" s="145"/>
      <c r="G19" s="145"/>
      <c r="H19" s="145" t="s">
        <v>126</v>
      </c>
      <c r="I19" s="152">
        <f>SUM(B34:B38)</f>
        <v>862</v>
      </c>
    </row>
    <row r="20" spans="1:9" ht="15">
      <c r="A20" s="160" t="s">
        <v>125</v>
      </c>
      <c r="B20" s="154"/>
      <c r="C20" s="149"/>
      <c r="D20" s="145"/>
      <c r="E20" s="145"/>
      <c r="F20" s="145"/>
      <c r="G20" s="145"/>
      <c r="H20" s="145" t="s">
        <v>127</v>
      </c>
      <c r="I20" s="152">
        <f>SUM(B41:B42)</f>
        <v>862</v>
      </c>
    </row>
    <row r="21" spans="1:9" ht="14.25">
      <c r="A21" s="147" t="s">
        <v>128</v>
      </c>
      <c r="B21" s="157">
        <v>431</v>
      </c>
      <c r="C21" s="149">
        <f aca="true" t="shared" si="0" ref="C21:C29">B21/SUM($B$21:$B$24)</f>
        <v>0.5</v>
      </c>
      <c r="D21" s="145"/>
      <c r="E21" s="145"/>
      <c r="F21" s="145"/>
      <c r="G21" s="145"/>
      <c r="H21" s="145" t="s">
        <v>129</v>
      </c>
      <c r="I21" s="152">
        <f>SUM(B50:B59)</f>
        <v>862</v>
      </c>
    </row>
    <row r="22" spans="1:9" ht="14.25">
      <c r="A22" s="147" t="s">
        <v>130</v>
      </c>
      <c r="B22" s="157">
        <v>189</v>
      </c>
      <c r="C22" s="149">
        <f t="shared" si="0"/>
        <v>0.21925754060324826</v>
      </c>
      <c r="D22" s="145"/>
      <c r="E22" s="145"/>
      <c r="F22" s="145"/>
      <c r="G22" s="145"/>
      <c r="H22" s="145" t="s">
        <v>131</v>
      </c>
      <c r="I22" s="152">
        <f>SUM(C50:C59)</f>
        <v>862</v>
      </c>
    </row>
    <row r="23" spans="1:9" ht="14.25">
      <c r="A23" s="147" t="s">
        <v>115</v>
      </c>
      <c r="B23" s="157">
        <v>195</v>
      </c>
      <c r="C23" s="149">
        <f t="shared" si="0"/>
        <v>0.22621809744779584</v>
      </c>
      <c r="D23" s="145"/>
      <c r="E23" s="145"/>
      <c r="F23" s="145"/>
      <c r="G23" s="145"/>
      <c r="H23" s="145"/>
      <c r="I23" s="145"/>
    </row>
    <row r="24" spans="1:9" ht="14.25">
      <c r="A24" s="147" t="s">
        <v>132</v>
      </c>
      <c r="B24" s="157">
        <f>B29</f>
        <v>47</v>
      </c>
      <c r="C24" s="149">
        <f t="shared" si="0"/>
        <v>0.054524361948955914</v>
      </c>
      <c r="D24" s="145"/>
      <c r="E24" s="145"/>
      <c r="F24" s="145"/>
      <c r="G24" s="145"/>
      <c r="H24" s="145"/>
      <c r="I24" s="145"/>
    </row>
    <row r="25" spans="1:9" ht="14.25">
      <c r="A25" s="147" t="s">
        <v>133</v>
      </c>
      <c r="B25" s="157">
        <v>1</v>
      </c>
      <c r="C25" s="149">
        <f t="shared" si="0"/>
        <v>0.001160092807424594</v>
      </c>
      <c r="D25" s="145"/>
      <c r="E25" s="145"/>
      <c r="F25" s="145"/>
      <c r="G25" s="145"/>
      <c r="H25" s="145"/>
      <c r="I25" s="145"/>
    </row>
    <row r="26" spans="1:9" ht="14.25">
      <c r="A26" s="147" t="s">
        <v>134</v>
      </c>
      <c r="B26" s="157">
        <v>30</v>
      </c>
      <c r="C26" s="149">
        <f t="shared" si="0"/>
        <v>0.03480278422273782</v>
      </c>
      <c r="D26" s="145"/>
      <c r="E26" s="145"/>
      <c r="F26" s="145"/>
      <c r="G26" s="145"/>
      <c r="H26" s="145"/>
      <c r="I26" s="145"/>
    </row>
    <row r="27" spans="1:9" ht="14.25">
      <c r="A27" s="147" t="s">
        <v>135</v>
      </c>
      <c r="B27" s="157">
        <v>0</v>
      </c>
      <c r="C27" s="149">
        <f t="shared" si="0"/>
        <v>0</v>
      </c>
      <c r="D27" s="145"/>
      <c r="E27" s="145"/>
      <c r="F27" s="145"/>
      <c r="G27" s="145"/>
      <c r="H27" s="145"/>
      <c r="I27" s="145"/>
    </row>
    <row r="28" spans="1:9" ht="14.25">
      <c r="A28" s="147" t="s">
        <v>136</v>
      </c>
      <c r="B28" s="157">
        <v>16</v>
      </c>
      <c r="C28" s="149">
        <f t="shared" si="0"/>
        <v>0.018561484918793503</v>
      </c>
      <c r="D28" s="145"/>
      <c r="E28" s="145"/>
      <c r="F28" s="145"/>
      <c r="G28" s="145"/>
      <c r="H28" s="145"/>
      <c r="I28" s="145"/>
    </row>
    <row r="29" spans="1:9" ht="14.25">
      <c r="A29" s="147" t="s">
        <v>137</v>
      </c>
      <c r="B29" s="157">
        <f>SUM(B25:B28)</f>
        <v>47</v>
      </c>
      <c r="C29" s="149">
        <f t="shared" si="0"/>
        <v>0.054524361948955914</v>
      </c>
      <c r="D29" s="145"/>
      <c r="E29" s="145"/>
      <c r="F29" s="145"/>
      <c r="G29" s="145"/>
      <c r="H29" s="145"/>
      <c r="I29" s="145"/>
    </row>
    <row r="30" spans="1:9" ht="14.25">
      <c r="A30" s="145"/>
      <c r="B30" s="154"/>
      <c r="C30" s="149"/>
      <c r="D30" s="149"/>
      <c r="E30" s="145"/>
      <c r="F30" s="145"/>
      <c r="G30" s="145"/>
      <c r="H30" s="145"/>
      <c r="I30" s="145"/>
    </row>
    <row r="31" spans="1:9" ht="15">
      <c r="A31" s="160" t="s">
        <v>126</v>
      </c>
      <c r="B31" s="152"/>
      <c r="C31" s="149"/>
      <c r="D31" s="149"/>
      <c r="E31" s="145"/>
      <c r="F31" s="145"/>
      <c r="G31" s="145"/>
      <c r="H31" s="145"/>
      <c r="I31" s="145"/>
    </row>
    <row r="32" spans="1:9" ht="14.25">
      <c r="A32" s="147" t="s">
        <v>138</v>
      </c>
      <c r="B32" s="148">
        <v>64</v>
      </c>
      <c r="C32" s="149">
        <f aca="true" t="shared" si="1" ref="C32:C38">B32/SUM($B$34:$B$38)</f>
        <v>0.07424593967517401</v>
      </c>
      <c r="D32" s="149"/>
      <c r="E32" s="145"/>
      <c r="F32" s="145"/>
      <c r="G32" s="145"/>
      <c r="H32" s="145"/>
      <c r="I32" s="145"/>
    </row>
    <row r="33" spans="1:9" ht="14.25">
      <c r="A33" s="147" t="s">
        <v>139</v>
      </c>
      <c r="B33" s="150">
        <v>25</v>
      </c>
      <c r="C33" s="149">
        <f t="shared" si="1"/>
        <v>0.029002320185614848</v>
      </c>
      <c r="D33" s="145"/>
      <c r="E33" s="145"/>
      <c r="F33" s="145"/>
      <c r="G33" s="145"/>
      <c r="H33" s="145"/>
      <c r="I33" s="145"/>
    </row>
    <row r="34" spans="1:9" ht="14.25">
      <c r="A34" s="147" t="s">
        <v>164</v>
      </c>
      <c r="B34" s="150">
        <f>SUM(B32:B33)</f>
        <v>89</v>
      </c>
      <c r="C34" s="149">
        <f t="shared" si="1"/>
        <v>0.10324825986078887</v>
      </c>
      <c r="D34" s="145"/>
      <c r="E34" s="145"/>
      <c r="F34" s="145"/>
      <c r="G34" s="145"/>
      <c r="H34" s="145"/>
      <c r="I34" s="145"/>
    </row>
    <row r="35" spans="1:9" ht="14.25">
      <c r="A35" s="147" t="s">
        <v>31</v>
      </c>
      <c r="B35" s="150">
        <v>196</v>
      </c>
      <c r="C35" s="149">
        <f t="shared" si="1"/>
        <v>0.2273781902552204</v>
      </c>
      <c r="D35" s="149"/>
      <c r="E35" s="145"/>
      <c r="F35" s="145"/>
      <c r="G35" s="145"/>
      <c r="H35" s="145"/>
      <c r="I35" s="145"/>
    </row>
    <row r="36" spans="1:9" ht="14.25">
      <c r="A36" s="147" t="s">
        <v>21</v>
      </c>
      <c r="B36" s="150">
        <v>96</v>
      </c>
      <c r="C36" s="149">
        <f t="shared" si="1"/>
        <v>0.11136890951276102</v>
      </c>
      <c r="D36" s="149"/>
      <c r="E36" s="145"/>
      <c r="F36" s="145"/>
      <c r="G36" s="145"/>
      <c r="H36" s="145"/>
      <c r="I36" s="145"/>
    </row>
    <row r="37" spans="1:9" ht="14.25">
      <c r="A37" s="147" t="s">
        <v>33</v>
      </c>
      <c r="B37" s="150">
        <v>9</v>
      </c>
      <c r="C37" s="149">
        <f t="shared" si="1"/>
        <v>0.010440835266821345</v>
      </c>
      <c r="D37" s="145"/>
      <c r="E37" s="145"/>
      <c r="F37" s="145"/>
      <c r="G37" s="145"/>
      <c r="H37" s="145"/>
      <c r="I37" s="145"/>
    </row>
    <row r="38" spans="1:9" ht="14.25">
      <c r="A38" s="147" t="s">
        <v>32</v>
      </c>
      <c r="B38" s="151">
        <v>472</v>
      </c>
      <c r="C38" s="149">
        <f t="shared" si="1"/>
        <v>0.5475638051044084</v>
      </c>
      <c r="D38" s="145"/>
      <c r="E38" s="145"/>
      <c r="F38" s="145"/>
      <c r="G38" s="145"/>
      <c r="H38" s="145"/>
      <c r="I38" s="145"/>
    </row>
    <row r="39" spans="1:9" ht="15">
      <c r="A39" s="143"/>
      <c r="B39" s="149"/>
      <c r="C39" s="149"/>
      <c r="D39" s="145"/>
      <c r="E39" s="145"/>
      <c r="F39" s="145"/>
      <c r="G39" s="145"/>
      <c r="H39" s="145"/>
      <c r="I39" s="145"/>
    </row>
    <row r="40" spans="1:9" ht="15">
      <c r="A40" s="143" t="s">
        <v>127</v>
      </c>
      <c r="B40" s="154"/>
      <c r="C40" s="149"/>
      <c r="D40" s="145"/>
      <c r="E40" s="145"/>
      <c r="F40" s="145"/>
      <c r="G40" s="145"/>
      <c r="H40" s="145"/>
      <c r="I40" s="145"/>
    </row>
    <row r="41" spans="1:9" ht="14.25">
      <c r="A41" s="147" t="s">
        <v>23</v>
      </c>
      <c r="B41" s="148">
        <v>23</v>
      </c>
      <c r="C41" s="149">
        <f>B41/SUM($B$41:$B$42)</f>
        <v>0.02668213457076566</v>
      </c>
      <c r="D41" s="145"/>
      <c r="E41" s="145"/>
      <c r="F41" s="145"/>
      <c r="G41" s="145"/>
      <c r="H41" s="145"/>
      <c r="I41" s="145"/>
    </row>
    <row r="42" spans="1:9" ht="14.25">
      <c r="A42" s="147" t="s">
        <v>22</v>
      </c>
      <c r="B42" s="151">
        <v>839</v>
      </c>
      <c r="C42" s="149">
        <f>B42/SUM($B$41:$B$42)</f>
        <v>0.9733178654292344</v>
      </c>
      <c r="D42" s="145"/>
      <c r="E42" s="145"/>
      <c r="F42" s="145"/>
      <c r="G42" s="145"/>
      <c r="H42" s="145"/>
      <c r="I42" s="145"/>
    </row>
    <row r="43" spans="1:9" ht="14.25">
      <c r="A43" s="145"/>
      <c r="B43" s="146"/>
      <c r="C43" s="145"/>
      <c r="D43" s="145"/>
      <c r="E43" s="145"/>
      <c r="F43" s="145"/>
      <c r="G43" s="145"/>
      <c r="H43" s="145"/>
      <c r="I43" s="145"/>
    </row>
    <row r="44" spans="1:9" ht="15">
      <c r="A44" s="160" t="s">
        <v>140</v>
      </c>
      <c r="B44" s="146"/>
      <c r="C44" s="145"/>
      <c r="D44" s="145"/>
      <c r="E44" s="145"/>
      <c r="F44" s="145"/>
      <c r="G44" s="145"/>
      <c r="H44" s="145"/>
      <c r="I44" s="145"/>
    </row>
    <row r="45" spans="1:9" ht="14.25">
      <c r="A45" s="161" t="s">
        <v>119</v>
      </c>
      <c r="B45" s="162">
        <v>0.9186991869918699</v>
      </c>
      <c r="C45" s="145"/>
      <c r="D45" s="145"/>
      <c r="E45" s="145"/>
      <c r="F45" s="145"/>
      <c r="G45" s="145"/>
      <c r="H45" s="145"/>
      <c r="I45" s="145"/>
    </row>
    <row r="46" spans="1:9" ht="14.25">
      <c r="A46" s="161" t="s">
        <v>120</v>
      </c>
      <c r="B46" s="162">
        <v>0.84</v>
      </c>
      <c r="C46" s="145"/>
      <c r="D46" s="145"/>
      <c r="E46" s="145"/>
      <c r="F46" s="145"/>
      <c r="G46" s="145"/>
      <c r="H46" s="145"/>
      <c r="I46" s="145"/>
    </row>
    <row r="47" spans="1:9" ht="14.25">
      <c r="A47" s="161" t="s">
        <v>121</v>
      </c>
      <c r="B47" s="162">
        <v>0.7878787878787878</v>
      </c>
      <c r="C47" s="145"/>
      <c r="D47" s="145"/>
      <c r="E47" s="145"/>
      <c r="F47" s="145"/>
      <c r="G47" s="145"/>
      <c r="H47" s="145"/>
      <c r="I47" s="145"/>
    </row>
    <row r="48" spans="1:9" ht="14.25">
      <c r="A48" s="161"/>
      <c r="B48" s="146"/>
      <c r="C48" s="145"/>
      <c r="D48" s="145"/>
      <c r="E48" s="145"/>
      <c r="F48" s="145"/>
      <c r="G48" s="145"/>
      <c r="H48" s="145"/>
      <c r="I48" s="145"/>
    </row>
    <row r="49" spans="1:9" ht="72">
      <c r="A49" s="163"/>
      <c r="B49" s="164" t="s">
        <v>141</v>
      </c>
      <c r="C49" s="164" t="s">
        <v>142</v>
      </c>
      <c r="D49" s="145"/>
      <c r="E49" s="145"/>
      <c r="F49" s="145"/>
      <c r="G49" s="145"/>
      <c r="H49" s="145"/>
      <c r="I49" s="145"/>
    </row>
    <row r="50" spans="1:9" ht="14.25">
      <c r="A50" s="165" t="s">
        <v>143</v>
      </c>
      <c r="B50" s="148">
        <v>57</v>
      </c>
      <c r="C50" s="148">
        <v>67</v>
      </c>
      <c r="D50" s="145"/>
      <c r="E50" s="145"/>
      <c r="F50" s="145"/>
      <c r="G50" s="145"/>
      <c r="H50" s="145"/>
      <c r="I50" s="145"/>
    </row>
    <row r="51" spans="1:9" ht="14.25">
      <c r="A51" s="166" t="s">
        <v>144</v>
      </c>
      <c r="B51" s="150">
        <v>66</v>
      </c>
      <c r="C51" s="150">
        <v>0</v>
      </c>
      <c r="D51" s="145"/>
      <c r="E51" s="145"/>
      <c r="F51" s="145"/>
      <c r="G51" s="145"/>
      <c r="H51" s="145"/>
      <c r="I51" s="145"/>
    </row>
    <row r="52" spans="1:9" ht="14.25">
      <c r="A52" s="166" t="s">
        <v>145</v>
      </c>
      <c r="B52" s="150">
        <v>250</v>
      </c>
      <c r="C52" s="150">
        <v>111</v>
      </c>
      <c r="D52" s="145"/>
      <c r="E52" s="145"/>
      <c r="F52" s="145"/>
      <c r="G52" s="145"/>
      <c r="H52" s="145"/>
      <c r="I52" s="145"/>
    </row>
    <row r="53" spans="1:9" ht="14.25">
      <c r="A53" s="166" t="s">
        <v>146</v>
      </c>
      <c r="B53" s="150">
        <v>40</v>
      </c>
      <c r="C53" s="150">
        <v>12</v>
      </c>
      <c r="D53" s="145"/>
      <c r="E53" s="145"/>
      <c r="F53" s="145"/>
      <c r="G53" s="145"/>
      <c r="H53" s="145"/>
      <c r="I53" s="145"/>
    </row>
    <row r="54" spans="1:9" ht="14.25">
      <c r="A54" s="166" t="s">
        <v>147</v>
      </c>
      <c r="B54" s="150">
        <v>133</v>
      </c>
      <c r="C54" s="150">
        <v>24</v>
      </c>
      <c r="D54" s="145"/>
      <c r="E54" s="145"/>
      <c r="F54" s="145"/>
      <c r="G54" s="145"/>
      <c r="H54" s="145"/>
      <c r="I54" s="145"/>
    </row>
    <row r="55" spans="1:9" ht="14.25">
      <c r="A55" s="166" t="s">
        <v>148</v>
      </c>
      <c r="B55" s="150">
        <v>65</v>
      </c>
      <c r="C55" s="150">
        <v>241</v>
      </c>
      <c r="D55" s="145"/>
      <c r="E55" s="145"/>
      <c r="F55" s="145"/>
      <c r="G55" s="145"/>
      <c r="H55" s="145"/>
      <c r="I55" s="145"/>
    </row>
    <row r="56" spans="1:9" ht="14.25">
      <c r="A56" s="166" t="s">
        <v>149</v>
      </c>
      <c r="B56" s="150">
        <v>24</v>
      </c>
      <c r="C56" s="150">
        <v>22</v>
      </c>
      <c r="D56" s="145"/>
      <c r="E56" s="145"/>
      <c r="F56" s="145"/>
      <c r="G56" s="145"/>
      <c r="H56" s="145"/>
      <c r="I56" s="145"/>
    </row>
    <row r="57" spans="1:9" ht="14.25">
      <c r="A57" s="166" t="s">
        <v>150</v>
      </c>
      <c r="B57" s="150">
        <v>33</v>
      </c>
      <c r="C57" s="150">
        <v>48</v>
      </c>
      <c r="D57" s="145"/>
      <c r="E57" s="145"/>
      <c r="F57" s="145"/>
      <c r="G57" s="145"/>
      <c r="H57" s="145"/>
      <c r="I57" s="145"/>
    </row>
    <row r="58" spans="1:9" ht="14.25">
      <c r="A58" s="166" t="s">
        <v>151</v>
      </c>
      <c r="B58" s="150">
        <v>114</v>
      </c>
      <c r="C58" s="150">
        <v>102</v>
      </c>
      <c r="D58" s="145"/>
      <c r="E58" s="145"/>
      <c r="F58" s="145"/>
      <c r="G58" s="145"/>
      <c r="H58" s="145"/>
      <c r="I58" s="145"/>
    </row>
    <row r="59" spans="1:9" ht="14.25">
      <c r="A59" s="166" t="s">
        <v>152</v>
      </c>
      <c r="B59" s="151">
        <v>80</v>
      </c>
      <c r="C59" s="151">
        <v>235</v>
      </c>
      <c r="D59" s="145"/>
      <c r="E59" s="145"/>
      <c r="F59" s="145"/>
      <c r="G59" s="145"/>
      <c r="H59" s="145"/>
      <c r="I59" s="145"/>
    </row>
    <row r="60" spans="1:9" ht="14.25">
      <c r="A60" s="167" t="s">
        <v>153</v>
      </c>
      <c r="B60" s="168">
        <f>SUM(B50:B59)</f>
        <v>862</v>
      </c>
      <c r="C60" s="168">
        <f>SUM(C50:C59)</f>
        <v>862</v>
      </c>
      <c r="D60" s="145"/>
      <c r="E60" s="145"/>
      <c r="F60" s="145"/>
      <c r="G60" s="145"/>
      <c r="H60" s="145"/>
      <c r="I60" s="145"/>
    </row>
  </sheetData>
  <sheetProtection/>
  <printOptions/>
  <pageMargins left="0.7" right="0.7" top="0.75" bottom="0.75" header="0.3" footer="0.3"/>
  <pageSetup orientation="portrait" paperSize="9"/>
  <ignoredErrors>
    <ignoredError sqref="A14" twoDigitTextYear="1"/>
    <ignoredError sqref="B14:C14" twoDigitTextYear="1" formula="1"/>
    <ignoredError sqref="B24 B34" formula="1"/>
  </ignoredErrors>
</worksheet>
</file>

<file path=xl/worksheets/sheet15.xml><?xml version="1.0" encoding="utf-8"?>
<worksheet xmlns="http://schemas.openxmlformats.org/spreadsheetml/2006/main" xmlns:r="http://schemas.openxmlformats.org/officeDocument/2006/relationships">
  <dimension ref="A3:IS37"/>
  <sheetViews>
    <sheetView zoomScale="75" zoomScaleNormal="75" zoomScalePageLayoutView="0" workbookViewId="0" topLeftCell="A3">
      <pane xSplit="1" ySplit="1" topLeftCell="DT4" activePane="bottomRight" state="frozen"/>
      <selection pane="topLeft" activeCell="A3" sqref="A3"/>
      <selection pane="topRight" activeCell="B3" sqref="B3"/>
      <selection pane="bottomLeft" activeCell="A4" sqref="A4"/>
      <selection pane="bottomRight" activeCell="ED7" sqref="ED7:EM7"/>
    </sheetView>
  </sheetViews>
  <sheetFormatPr defaultColWidth="9.00390625" defaultRowHeight="14.25"/>
  <cols>
    <col min="1" max="1" width="16.125" style="0" bestFit="1" customWidth="1"/>
  </cols>
  <sheetData>
    <row r="3" spans="1:253" ht="14.25">
      <c r="A3" t="s">
        <v>118</v>
      </c>
      <c r="B3" s="95">
        <v>38443</v>
      </c>
      <c r="C3" s="95">
        <v>38473</v>
      </c>
      <c r="D3" s="95">
        <v>38504</v>
      </c>
      <c r="E3" s="95">
        <v>38534</v>
      </c>
      <c r="F3" s="95">
        <v>38565</v>
      </c>
      <c r="G3" s="95">
        <v>38596</v>
      </c>
      <c r="H3" s="95">
        <v>38626</v>
      </c>
      <c r="I3" s="95">
        <v>38657</v>
      </c>
      <c r="J3" s="95">
        <v>38687</v>
      </c>
      <c r="K3" s="95">
        <v>38718</v>
      </c>
      <c r="L3" s="95">
        <v>38749</v>
      </c>
      <c r="M3" s="95">
        <v>38777</v>
      </c>
      <c r="N3" s="95">
        <v>38808</v>
      </c>
      <c r="O3" s="95">
        <v>38838</v>
      </c>
      <c r="P3" s="95">
        <v>38869</v>
      </c>
      <c r="Q3" s="95">
        <v>38899</v>
      </c>
      <c r="R3" s="95">
        <v>38930</v>
      </c>
      <c r="S3" s="95">
        <v>38961</v>
      </c>
      <c r="T3" s="95">
        <v>38991</v>
      </c>
      <c r="U3" s="95">
        <v>39022</v>
      </c>
      <c r="V3" s="95">
        <v>39052</v>
      </c>
      <c r="W3" s="95">
        <v>39083</v>
      </c>
      <c r="X3" s="95">
        <v>39114</v>
      </c>
      <c r="Y3" s="95">
        <v>39142</v>
      </c>
      <c r="Z3" s="95">
        <v>39173</v>
      </c>
      <c r="AA3" s="95">
        <v>39203</v>
      </c>
      <c r="AB3" s="95">
        <v>39234</v>
      </c>
      <c r="AC3" s="95">
        <v>39264</v>
      </c>
      <c r="AD3" s="95">
        <v>39295</v>
      </c>
      <c r="AE3" s="95">
        <v>39326</v>
      </c>
      <c r="AF3" s="95">
        <v>39356</v>
      </c>
      <c r="AG3" s="95">
        <v>39387</v>
      </c>
      <c r="AH3" s="95">
        <v>39417</v>
      </c>
      <c r="AI3" s="95">
        <v>39448</v>
      </c>
      <c r="AJ3" s="95">
        <v>39479</v>
      </c>
      <c r="AK3" s="95">
        <v>39508</v>
      </c>
      <c r="AL3" s="95">
        <v>39539</v>
      </c>
      <c r="AM3" s="95">
        <v>39569</v>
      </c>
      <c r="AN3" s="95">
        <v>39600</v>
      </c>
      <c r="AO3" s="95">
        <v>39630</v>
      </c>
      <c r="AP3" s="95">
        <v>39661</v>
      </c>
      <c r="AQ3" s="95">
        <v>39692</v>
      </c>
      <c r="AR3" s="95">
        <v>39722</v>
      </c>
      <c r="AS3" s="95">
        <v>39753</v>
      </c>
      <c r="AT3" s="95">
        <v>39783</v>
      </c>
      <c r="AU3" s="95">
        <v>39814</v>
      </c>
      <c r="AV3" s="95">
        <v>39845</v>
      </c>
      <c r="AW3" s="95">
        <v>39873</v>
      </c>
      <c r="AX3" s="95">
        <v>39904</v>
      </c>
      <c r="AY3" s="95">
        <v>39934</v>
      </c>
      <c r="AZ3" s="95">
        <v>39965</v>
      </c>
      <c r="BA3" s="95">
        <v>39995</v>
      </c>
      <c r="BB3" s="95">
        <v>40026</v>
      </c>
      <c r="BC3" s="95">
        <v>40057</v>
      </c>
      <c r="BD3" s="95">
        <v>40087</v>
      </c>
      <c r="BE3" s="95">
        <v>40118</v>
      </c>
      <c r="BF3" s="95">
        <v>40148</v>
      </c>
      <c r="BG3" s="95">
        <v>40179</v>
      </c>
      <c r="BH3" s="95">
        <v>40210</v>
      </c>
      <c r="BI3" s="95">
        <v>40238</v>
      </c>
      <c r="BJ3" s="95">
        <v>40269</v>
      </c>
      <c r="BK3" s="95">
        <v>40299</v>
      </c>
      <c r="BL3" s="95">
        <v>40330</v>
      </c>
      <c r="BM3" s="95">
        <v>40360</v>
      </c>
      <c r="BN3" s="95">
        <v>40391</v>
      </c>
      <c r="BO3" s="95">
        <v>40422</v>
      </c>
      <c r="BP3" s="95">
        <v>40452</v>
      </c>
      <c r="BQ3" s="95">
        <v>40483</v>
      </c>
      <c r="BR3" s="95">
        <v>40513</v>
      </c>
      <c r="BS3" s="95">
        <v>40544</v>
      </c>
      <c r="BT3" s="95">
        <v>40575</v>
      </c>
      <c r="BU3" s="95">
        <v>40603</v>
      </c>
      <c r="BV3" s="95">
        <v>40634</v>
      </c>
      <c r="BW3" s="95">
        <v>40664</v>
      </c>
      <c r="BX3" s="95">
        <v>40695</v>
      </c>
      <c r="BY3" s="95">
        <v>40725</v>
      </c>
      <c r="BZ3" s="95">
        <v>40756</v>
      </c>
      <c r="CA3" s="95">
        <v>40787</v>
      </c>
      <c r="CB3" s="95">
        <v>40817</v>
      </c>
      <c r="CC3" s="95">
        <v>40848</v>
      </c>
      <c r="CD3" s="95">
        <v>40878</v>
      </c>
      <c r="CE3" s="95">
        <v>40909</v>
      </c>
      <c r="CF3" s="95">
        <v>40940</v>
      </c>
      <c r="CG3" s="95">
        <v>40969</v>
      </c>
      <c r="CH3" s="95">
        <v>41000</v>
      </c>
      <c r="CI3" s="95">
        <v>41030</v>
      </c>
      <c r="CJ3" s="95">
        <v>41061</v>
      </c>
      <c r="CK3" s="95">
        <v>41091</v>
      </c>
      <c r="CL3" s="95">
        <v>41122</v>
      </c>
      <c r="CM3" s="95">
        <v>41153</v>
      </c>
      <c r="CN3" s="95">
        <v>41183</v>
      </c>
      <c r="CO3" s="95">
        <v>41214</v>
      </c>
      <c r="CP3" s="95">
        <v>41244</v>
      </c>
      <c r="CQ3" s="95">
        <v>41275</v>
      </c>
      <c r="CR3" s="95">
        <v>41306</v>
      </c>
      <c r="CS3" s="95">
        <v>41334</v>
      </c>
      <c r="CT3" s="95">
        <v>41365</v>
      </c>
      <c r="CU3" s="95">
        <v>41395</v>
      </c>
      <c r="CV3" s="95">
        <v>41426</v>
      </c>
      <c r="CW3" s="95">
        <v>41456</v>
      </c>
      <c r="CX3" s="95">
        <v>41487</v>
      </c>
      <c r="CY3" s="95">
        <v>41518</v>
      </c>
      <c r="CZ3" s="95">
        <v>41548</v>
      </c>
      <c r="DA3" s="95">
        <v>41579</v>
      </c>
      <c r="DB3" s="95">
        <v>41609</v>
      </c>
      <c r="DC3" s="95">
        <v>41640</v>
      </c>
      <c r="DD3" s="95">
        <v>41671</v>
      </c>
      <c r="DE3" s="95">
        <v>41699</v>
      </c>
      <c r="DF3" s="95">
        <v>41730</v>
      </c>
      <c r="DG3" s="95">
        <v>41760</v>
      </c>
      <c r="DH3" s="95">
        <v>41791</v>
      </c>
      <c r="DI3" s="95">
        <v>41821</v>
      </c>
      <c r="DJ3" s="95">
        <v>41852</v>
      </c>
      <c r="DK3" s="95">
        <v>41883</v>
      </c>
      <c r="DL3" s="95">
        <v>41913</v>
      </c>
      <c r="DM3" s="95">
        <v>41944</v>
      </c>
      <c r="DN3" s="95">
        <v>41974</v>
      </c>
      <c r="DO3" s="95">
        <v>42005</v>
      </c>
      <c r="DP3" s="95">
        <v>42036</v>
      </c>
      <c r="DQ3" s="95">
        <v>42064</v>
      </c>
      <c r="DR3" s="95">
        <v>42095</v>
      </c>
      <c r="DS3" s="95">
        <v>42125</v>
      </c>
      <c r="DT3" s="95">
        <v>42156</v>
      </c>
      <c r="DU3" s="95">
        <v>42186</v>
      </c>
      <c r="DV3" s="95">
        <v>42217</v>
      </c>
      <c r="DW3" s="95">
        <v>42248</v>
      </c>
      <c r="DX3" s="95">
        <v>42278</v>
      </c>
      <c r="DY3" s="95">
        <v>42309</v>
      </c>
      <c r="DZ3" s="95">
        <v>42339</v>
      </c>
      <c r="EA3" s="95">
        <v>42370</v>
      </c>
      <c r="EB3" s="95">
        <v>42401</v>
      </c>
      <c r="EC3" s="95">
        <v>42430</v>
      </c>
      <c r="ED3" s="95">
        <v>42461</v>
      </c>
      <c r="EE3" s="95">
        <v>42491</v>
      </c>
      <c r="EF3" s="95">
        <v>42522</v>
      </c>
      <c r="EG3" s="95">
        <v>42552</v>
      </c>
      <c r="EH3" s="95">
        <v>42583</v>
      </c>
      <c r="EI3" s="95">
        <v>42614</v>
      </c>
      <c r="EJ3" s="95">
        <v>42644</v>
      </c>
      <c r="EK3" s="95">
        <v>42675</v>
      </c>
      <c r="EL3" s="95">
        <v>42705</v>
      </c>
      <c r="EM3" s="95">
        <v>42736</v>
      </c>
      <c r="EN3" s="95" t="s">
        <v>174</v>
      </c>
      <c r="EO3" s="95" t="s">
        <v>174</v>
      </c>
      <c r="EP3" s="95" t="s">
        <v>174</v>
      </c>
      <c r="EQ3" s="95" t="s">
        <v>174</v>
      </c>
      <c r="ER3" s="95" t="s">
        <v>174</v>
      </c>
      <c r="ES3" s="95" t="s">
        <v>174</v>
      </c>
      <c r="ET3" s="95" t="s">
        <v>174</v>
      </c>
      <c r="EU3" s="95" t="s">
        <v>174</v>
      </c>
      <c r="EV3" s="95" t="s">
        <v>174</v>
      </c>
      <c r="EW3" s="95" t="s">
        <v>174</v>
      </c>
      <c r="EX3" s="95" t="s">
        <v>174</v>
      </c>
      <c r="EY3" s="95" t="s">
        <v>174</v>
      </c>
      <c r="EZ3" s="95" t="s">
        <v>174</v>
      </c>
      <c r="FA3" s="95" t="s">
        <v>174</v>
      </c>
      <c r="FB3" s="95" t="s">
        <v>174</v>
      </c>
      <c r="FC3" s="95" t="s">
        <v>174</v>
      </c>
      <c r="FD3" s="95" t="s">
        <v>174</v>
      </c>
      <c r="FE3" s="95" t="s">
        <v>174</v>
      </c>
      <c r="FF3" s="95" t="s">
        <v>174</v>
      </c>
      <c r="FG3" s="95" t="s">
        <v>174</v>
      </c>
      <c r="FH3" s="95" t="s">
        <v>174</v>
      </c>
      <c r="FI3" s="95" t="s">
        <v>174</v>
      </c>
      <c r="FJ3" s="95" t="s">
        <v>174</v>
      </c>
      <c r="FK3" s="95" t="s">
        <v>174</v>
      </c>
      <c r="FL3" s="95" t="s">
        <v>174</v>
      </c>
      <c r="FM3" s="95" t="s">
        <v>174</v>
      </c>
      <c r="FN3" s="95" t="s">
        <v>174</v>
      </c>
      <c r="FO3" s="95" t="s">
        <v>174</v>
      </c>
      <c r="FP3" s="95" t="s">
        <v>174</v>
      </c>
      <c r="FQ3" s="95" t="s">
        <v>174</v>
      </c>
      <c r="FR3" s="95" t="s">
        <v>174</v>
      </c>
      <c r="FS3" s="95" t="s">
        <v>174</v>
      </c>
      <c r="FT3" s="95" t="s">
        <v>174</v>
      </c>
      <c r="FU3" s="95" t="s">
        <v>174</v>
      </c>
      <c r="FV3" s="95" t="s">
        <v>174</v>
      </c>
      <c r="FW3" s="95" t="s">
        <v>174</v>
      </c>
      <c r="FX3" s="95" t="s">
        <v>174</v>
      </c>
      <c r="FY3" s="95" t="s">
        <v>174</v>
      </c>
      <c r="FZ3" s="95" t="s">
        <v>174</v>
      </c>
      <c r="GA3" s="95" t="s">
        <v>174</v>
      </c>
      <c r="GB3" s="95" t="s">
        <v>174</v>
      </c>
      <c r="GC3" s="95" t="s">
        <v>174</v>
      </c>
      <c r="GD3" s="95" t="s">
        <v>174</v>
      </c>
      <c r="GE3" s="95" t="s">
        <v>174</v>
      </c>
      <c r="GF3" s="95" t="s">
        <v>174</v>
      </c>
      <c r="GG3" s="95" t="s">
        <v>174</v>
      </c>
      <c r="GH3" s="95" t="s">
        <v>174</v>
      </c>
      <c r="GI3" s="95" t="s">
        <v>174</v>
      </c>
      <c r="GJ3" s="95" t="s">
        <v>174</v>
      </c>
      <c r="GK3" s="95" t="s">
        <v>174</v>
      </c>
      <c r="GL3" s="95" t="s">
        <v>174</v>
      </c>
      <c r="GM3" s="95" t="s">
        <v>174</v>
      </c>
      <c r="GN3" s="95" t="s">
        <v>174</v>
      </c>
      <c r="GO3" s="95" t="s">
        <v>174</v>
      </c>
      <c r="GP3" s="95" t="s">
        <v>174</v>
      </c>
      <c r="GQ3" s="95" t="s">
        <v>174</v>
      </c>
      <c r="GR3" s="95" t="s">
        <v>174</v>
      </c>
      <c r="GS3" s="95" t="s">
        <v>174</v>
      </c>
      <c r="GT3" s="95" t="s">
        <v>174</v>
      </c>
      <c r="GU3" s="95" t="s">
        <v>174</v>
      </c>
      <c r="GV3" s="95" t="s">
        <v>174</v>
      </c>
      <c r="GW3" s="95" t="s">
        <v>174</v>
      </c>
      <c r="GX3" s="95" t="s">
        <v>174</v>
      </c>
      <c r="GY3" s="95" t="s">
        <v>174</v>
      </c>
      <c r="GZ3" s="95" t="s">
        <v>174</v>
      </c>
      <c r="HA3" s="95" t="s">
        <v>174</v>
      </c>
      <c r="HB3" s="95" t="s">
        <v>174</v>
      </c>
      <c r="HC3" s="95" t="s">
        <v>174</v>
      </c>
      <c r="HD3" s="95" t="s">
        <v>174</v>
      </c>
      <c r="HE3" s="95" t="s">
        <v>174</v>
      </c>
      <c r="HF3" s="95" t="s">
        <v>174</v>
      </c>
      <c r="HG3" s="95" t="s">
        <v>174</v>
      </c>
      <c r="HH3" s="95" t="s">
        <v>174</v>
      </c>
      <c r="HI3" s="95" t="s">
        <v>174</v>
      </c>
      <c r="HJ3" s="95" t="s">
        <v>174</v>
      </c>
      <c r="HK3" s="95" t="s">
        <v>174</v>
      </c>
      <c r="HL3" s="95" t="s">
        <v>174</v>
      </c>
      <c r="HM3" s="95" t="s">
        <v>174</v>
      </c>
      <c r="HN3" s="95" t="s">
        <v>174</v>
      </c>
      <c r="HO3" s="95" t="s">
        <v>174</v>
      </c>
      <c r="HP3" s="95" t="s">
        <v>174</v>
      </c>
      <c r="HQ3" s="95" t="s">
        <v>174</v>
      </c>
      <c r="HR3" s="95" t="s">
        <v>174</v>
      </c>
      <c r="HS3" s="95" t="s">
        <v>174</v>
      </c>
      <c r="HT3" s="95" t="s">
        <v>174</v>
      </c>
      <c r="HU3" s="95" t="s">
        <v>174</v>
      </c>
      <c r="HV3" s="95" t="s">
        <v>174</v>
      </c>
      <c r="HW3" s="95" t="s">
        <v>174</v>
      </c>
      <c r="HX3" s="95" t="s">
        <v>174</v>
      </c>
      <c r="HY3" s="95" t="s">
        <v>174</v>
      </c>
      <c r="HZ3" s="95" t="s">
        <v>174</v>
      </c>
      <c r="IA3" s="95" t="s">
        <v>174</v>
      </c>
      <c r="IB3" s="95" t="s">
        <v>174</v>
      </c>
      <c r="IC3" s="95" t="s">
        <v>174</v>
      </c>
      <c r="ID3" s="95" t="s">
        <v>174</v>
      </c>
      <c r="IE3" s="95" t="s">
        <v>174</v>
      </c>
      <c r="IF3" s="95" t="s">
        <v>174</v>
      </c>
      <c r="IG3" s="95" t="s">
        <v>174</v>
      </c>
      <c r="IH3" s="95" t="s">
        <v>174</v>
      </c>
      <c r="II3" s="95" t="s">
        <v>174</v>
      </c>
      <c r="IJ3" s="95" t="s">
        <v>174</v>
      </c>
      <c r="IK3" s="95" t="s">
        <v>174</v>
      </c>
      <c r="IL3" s="95" t="s">
        <v>174</v>
      </c>
      <c r="IM3" s="95" t="s">
        <v>174</v>
      </c>
      <c r="IN3" s="95" t="s">
        <v>174</v>
      </c>
      <c r="IO3" s="95" t="s">
        <v>174</v>
      </c>
      <c r="IP3" s="95" t="s">
        <v>174</v>
      </c>
      <c r="IQ3" s="95" t="s">
        <v>174</v>
      </c>
      <c r="IR3" s="95" t="s">
        <v>174</v>
      </c>
      <c r="IS3" s="95" t="s">
        <v>174</v>
      </c>
    </row>
    <row r="4" spans="1:253" ht="14.25">
      <c r="A4" t="s">
        <v>119</v>
      </c>
      <c r="B4">
        <v>226</v>
      </c>
      <c r="C4">
        <v>230</v>
      </c>
      <c r="D4">
        <v>237</v>
      </c>
      <c r="E4">
        <v>254</v>
      </c>
      <c r="F4">
        <v>248</v>
      </c>
      <c r="G4">
        <v>257</v>
      </c>
      <c r="H4">
        <v>245</v>
      </c>
      <c r="I4">
        <v>237</v>
      </c>
      <c r="J4">
        <v>219</v>
      </c>
      <c r="K4">
        <v>217</v>
      </c>
      <c r="L4">
        <v>210</v>
      </c>
      <c r="M4">
        <v>211</v>
      </c>
      <c r="N4">
        <v>231</v>
      </c>
      <c r="O4">
        <v>233</v>
      </c>
      <c r="P4">
        <v>227</v>
      </c>
      <c r="Q4">
        <v>229</v>
      </c>
      <c r="R4">
        <v>233</v>
      </c>
      <c r="S4">
        <v>231</v>
      </c>
      <c r="T4">
        <v>223</v>
      </c>
      <c r="U4">
        <v>225</v>
      </c>
      <c r="V4">
        <v>224</v>
      </c>
      <c r="W4">
        <v>219</v>
      </c>
      <c r="X4">
        <v>210</v>
      </c>
      <c r="Y4">
        <v>222</v>
      </c>
      <c r="Z4">
        <v>230</v>
      </c>
      <c r="AA4">
        <v>226</v>
      </c>
      <c r="AB4">
        <v>212</v>
      </c>
      <c r="AC4">
        <v>224</v>
      </c>
      <c r="AD4">
        <v>238</v>
      </c>
      <c r="AE4">
        <v>244</v>
      </c>
      <c r="AF4">
        <v>224</v>
      </c>
      <c r="AG4">
        <v>225</v>
      </c>
      <c r="AH4">
        <v>221</v>
      </c>
      <c r="AI4">
        <v>211</v>
      </c>
      <c r="AJ4">
        <v>218</v>
      </c>
      <c r="AK4">
        <v>217</v>
      </c>
      <c r="AL4">
        <v>228</v>
      </c>
      <c r="AM4">
        <v>217</v>
      </c>
      <c r="AN4">
        <v>213</v>
      </c>
      <c r="AO4">
        <v>216</v>
      </c>
      <c r="AP4">
        <v>210</v>
      </c>
      <c r="AQ4">
        <v>201</v>
      </c>
      <c r="AR4">
        <v>201</v>
      </c>
      <c r="AS4">
        <v>191</v>
      </c>
      <c r="AT4">
        <v>173</v>
      </c>
      <c r="AU4">
        <v>184</v>
      </c>
      <c r="AV4">
        <v>178</v>
      </c>
      <c r="AW4">
        <v>200</v>
      </c>
      <c r="AX4">
        <v>191</v>
      </c>
      <c r="AY4">
        <v>176</v>
      </c>
      <c r="AZ4">
        <v>171</v>
      </c>
      <c r="BA4">
        <v>179</v>
      </c>
      <c r="BB4">
        <v>165</v>
      </c>
      <c r="BC4">
        <v>166</v>
      </c>
      <c r="BD4">
        <v>158</v>
      </c>
      <c r="BE4">
        <v>163</v>
      </c>
      <c r="BF4">
        <v>153</v>
      </c>
      <c r="BG4">
        <v>154</v>
      </c>
      <c r="BH4">
        <v>165</v>
      </c>
      <c r="BI4">
        <v>160</v>
      </c>
      <c r="BJ4">
        <v>164</v>
      </c>
      <c r="BK4">
        <v>178</v>
      </c>
      <c r="BL4">
        <v>177</v>
      </c>
      <c r="BM4">
        <v>179</v>
      </c>
      <c r="BN4">
        <v>162</v>
      </c>
      <c r="BO4">
        <v>160</v>
      </c>
      <c r="BP4">
        <v>160</v>
      </c>
      <c r="BQ4">
        <v>164</v>
      </c>
      <c r="BR4">
        <v>161</v>
      </c>
      <c r="BS4">
        <v>160</v>
      </c>
      <c r="BT4">
        <v>162</v>
      </c>
      <c r="BU4">
        <v>156</v>
      </c>
      <c r="BV4">
        <v>141</v>
      </c>
      <c r="BW4">
        <v>164</v>
      </c>
      <c r="BX4">
        <v>172</v>
      </c>
      <c r="BY4">
        <v>161</v>
      </c>
      <c r="BZ4">
        <v>167</v>
      </c>
      <c r="CA4">
        <v>176</v>
      </c>
      <c r="CB4">
        <v>170</v>
      </c>
      <c r="CC4">
        <v>174</v>
      </c>
      <c r="CD4">
        <v>160</v>
      </c>
      <c r="CE4">
        <v>172</v>
      </c>
      <c r="CF4">
        <v>175</v>
      </c>
      <c r="CG4">
        <v>163</v>
      </c>
      <c r="CH4">
        <v>157</v>
      </c>
      <c r="CI4">
        <v>150</v>
      </c>
      <c r="CJ4">
        <v>142</v>
      </c>
      <c r="CK4">
        <v>152</v>
      </c>
      <c r="CL4">
        <v>149</v>
      </c>
      <c r="CM4">
        <v>148</v>
      </c>
      <c r="CN4">
        <v>154</v>
      </c>
      <c r="CO4">
        <v>140</v>
      </c>
      <c r="CP4">
        <v>139</v>
      </c>
      <c r="CQ4">
        <v>142</v>
      </c>
      <c r="CR4">
        <v>120</v>
      </c>
      <c r="CS4">
        <v>116</v>
      </c>
      <c r="CT4">
        <v>128</v>
      </c>
      <c r="CU4">
        <v>118</v>
      </c>
      <c r="CV4">
        <v>123</v>
      </c>
      <c r="CW4">
        <v>124</v>
      </c>
      <c r="CX4">
        <v>125</v>
      </c>
      <c r="CY4">
        <v>130</v>
      </c>
      <c r="CZ4">
        <v>137</v>
      </c>
      <c r="DA4">
        <v>140</v>
      </c>
      <c r="DB4">
        <v>137</v>
      </c>
      <c r="DC4">
        <v>138</v>
      </c>
      <c r="DD4">
        <v>129</v>
      </c>
      <c r="DE4">
        <v>117</v>
      </c>
      <c r="DF4">
        <v>116</v>
      </c>
      <c r="DG4">
        <v>114</v>
      </c>
      <c r="DH4">
        <v>105</v>
      </c>
      <c r="DI4">
        <v>98</v>
      </c>
      <c r="DJ4">
        <v>88</v>
      </c>
      <c r="DK4">
        <v>84</v>
      </c>
      <c r="DL4">
        <v>93</v>
      </c>
      <c r="DM4">
        <v>110</v>
      </c>
      <c r="DN4">
        <v>97</v>
      </c>
      <c r="DO4">
        <v>93</v>
      </c>
      <c r="DP4">
        <v>101</v>
      </c>
      <c r="DQ4">
        <v>112</v>
      </c>
      <c r="DR4">
        <v>108</v>
      </c>
      <c r="DS4">
        <v>104</v>
      </c>
      <c r="DT4">
        <v>114</v>
      </c>
      <c r="DU4">
        <v>113</v>
      </c>
      <c r="DV4">
        <v>100</v>
      </c>
      <c r="DW4">
        <v>105</v>
      </c>
      <c r="DX4">
        <v>112</v>
      </c>
      <c r="DY4">
        <v>112</v>
      </c>
      <c r="DZ4">
        <v>105</v>
      </c>
      <c r="EA4">
        <v>104</v>
      </c>
      <c r="EB4">
        <v>100</v>
      </c>
      <c r="EC4">
        <v>101</v>
      </c>
      <c r="ED4">
        <v>104</v>
      </c>
      <c r="EE4">
        <v>97</v>
      </c>
      <c r="EF4">
        <v>107</v>
      </c>
      <c r="EG4">
        <v>115</v>
      </c>
      <c r="EH4">
        <v>116</v>
      </c>
      <c r="EI4">
        <v>112</v>
      </c>
      <c r="EJ4">
        <v>106</v>
      </c>
      <c r="EK4">
        <v>111</v>
      </c>
      <c r="EL4">
        <v>110</v>
      </c>
      <c r="EM4">
        <v>110</v>
      </c>
    </row>
    <row r="5" spans="1:253" ht="14.25">
      <c r="A5" t="s">
        <v>120</v>
      </c>
      <c r="B5">
        <v>227</v>
      </c>
      <c r="C5">
        <v>238</v>
      </c>
      <c r="D5">
        <v>245</v>
      </c>
      <c r="E5">
        <v>248</v>
      </c>
      <c r="F5">
        <v>246</v>
      </c>
      <c r="G5">
        <v>252</v>
      </c>
      <c r="H5">
        <v>248</v>
      </c>
      <c r="I5">
        <v>244</v>
      </c>
      <c r="J5">
        <v>215</v>
      </c>
      <c r="K5">
        <v>233</v>
      </c>
      <c r="L5">
        <v>222</v>
      </c>
      <c r="M5">
        <v>229</v>
      </c>
      <c r="N5">
        <v>245</v>
      </c>
      <c r="O5">
        <v>256</v>
      </c>
      <c r="P5">
        <v>251</v>
      </c>
      <c r="Q5">
        <v>235</v>
      </c>
      <c r="R5">
        <v>270</v>
      </c>
      <c r="S5">
        <v>269</v>
      </c>
      <c r="T5">
        <v>257</v>
      </c>
      <c r="U5">
        <v>284</v>
      </c>
      <c r="V5">
        <v>255</v>
      </c>
      <c r="W5">
        <v>272</v>
      </c>
      <c r="X5">
        <v>255</v>
      </c>
      <c r="Y5">
        <v>239</v>
      </c>
      <c r="Z5">
        <v>253</v>
      </c>
      <c r="AA5">
        <v>253</v>
      </c>
      <c r="AB5">
        <v>262</v>
      </c>
      <c r="AC5">
        <v>256</v>
      </c>
      <c r="AD5">
        <v>258</v>
      </c>
      <c r="AE5">
        <v>260</v>
      </c>
      <c r="AF5">
        <v>256</v>
      </c>
      <c r="AG5">
        <v>254</v>
      </c>
      <c r="AH5">
        <v>242</v>
      </c>
      <c r="AI5">
        <v>234</v>
      </c>
      <c r="AJ5">
        <v>246</v>
      </c>
      <c r="AK5">
        <v>254</v>
      </c>
      <c r="AL5">
        <v>235</v>
      </c>
      <c r="AM5">
        <v>239</v>
      </c>
      <c r="AN5">
        <v>258</v>
      </c>
      <c r="AO5">
        <v>240</v>
      </c>
      <c r="AP5">
        <v>239</v>
      </c>
      <c r="AQ5">
        <v>225</v>
      </c>
      <c r="AR5">
        <v>235</v>
      </c>
      <c r="AS5">
        <v>235</v>
      </c>
      <c r="AT5">
        <v>215</v>
      </c>
      <c r="AU5">
        <v>229</v>
      </c>
      <c r="AV5">
        <v>228</v>
      </c>
      <c r="AW5">
        <v>251</v>
      </c>
      <c r="AX5">
        <v>249</v>
      </c>
      <c r="AY5">
        <v>242</v>
      </c>
      <c r="AZ5">
        <v>270</v>
      </c>
      <c r="BA5">
        <v>256</v>
      </c>
      <c r="BB5">
        <v>241</v>
      </c>
      <c r="BC5">
        <v>227</v>
      </c>
      <c r="BD5">
        <v>259</v>
      </c>
      <c r="BE5">
        <v>272</v>
      </c>
      <c r="BF5">
        <v>234</v>
      </c>
      <c r="BG5">
        <v>259</v>
      </c>
      <c r="BH5">
        <v>267</v>
      </c>
      <c r="BI5">
        <v>262</v>
      </c>
      <c r="BJ5">
        <v>259</v>
      </c>
      <c r="BK5">
        <v>274</v>
      </c>
      <c r="BL5">
        <v>275</v>
      </c>
      <c r="BM5">
        <v>277</v>
      </c>
      <c r="BN5">
        <v>266</v>
      </c>
      <c r="BO5">
        <v>270</v>
      </c>
      <c r="BP5">
        <v>254</v>
      </c>
      <c r="BQ5">
        <v>243</v>
      </c>
      <c r="BR5">
        <v>246</v>
      </c>
      <c r="BS5">
        <v>263</v>
      </c>
      <c r="BT5">
        <v>271</v>
      </c>
      <c r="BU5">
        <v>270</v>
      </c>
      <c r="BV5">
        <v>266</v>
      </c>
      <c r="BW5">
        <v>273</v>
      </c>
      <c r="BX5">
        <v>282</v>
      </c>
      <c r="BY5">
        <v>262</v>
      </c>
      <c r="BZ5">
        <v>294</v>
      </c>
      <c r="CA5">
        <v>291</v>
      </c>
      <c r="CB5">
        <v>282</v>
      </c>
      <c r="CC5">
        <v>287</v>
      </c>
      <c r="CD5">
        <v>275</v>
      </c>
      <c r="CE5">
        <v>285</v>
      </c>
      <c r="CF5">
        <v>276</v>
      </c>
      <c r="CG5">
        <v>281</v>
      </c>
      <c r="CH5">
        <v>287</v>
      </c>
      <c r="CI5">
        <v>260</v>
      </c>
      <c r="CJ5">
        <v>265</v>
      </c>
      <c r="CK5">
        <v>271</v>
      </c>
      <c r="CL5">
        <v>264</v>
      </c>
      <c r="CM5">
        <v>253</v>
      </c>
      <c r="CN5">
        <v>259</v>
      </c>
      <c r="CO5">
        <v>226</v>
      </c>
      <c r="CP5">
        <v>219</v>
      </c>
      <c r="CQ5">
        <v>233</v>
      </c>
      <c r="CR5">
        <v>240</v>
      </c>
      <c r="CS5">
        <v>258</v>
      </c>
      <c r="CT5">
        <v>262</v>
      </c>
      <c r="CU5">
        <v>251</v>
      </c>
      <c r="CV5">
        <v>239</v>
      </c>
      <c r="CW5">
        <v>258</v>
      </c>
      <c r="CX5">
        <v>267</v>
      </c>
      <c r="CY5">
        <v>270</v>
      </c>
      <c r="CZ5">
        <v>273</v>
      </c>
      <c r="DA5">
        <v>266</v>
      </c>
      <c r="DB5">
        <v>266</v>
      </c>
      <c r="DC5">
        <v>265</v>
      </c>
      <c r="DD5">
        <v>258</v>
      </c>
      <c r="DE5">
        <v>272</v>
      </c>
      <c r="DF5">
        <v>246</v>
      </c>
      <c r="DG5">
        <v>252</v>
      </c>
      <c r="DH5">
        <v>257</v>
      </c>
      <c r="DI5">
        <v>252</v>
      </c>
      <c r="DJ5">
        <v>236</v>
      </c>
      <c r="DK5">
        <v>231</v>
      </c>
      <c r="DL5">
        <v>217</v>
      </c>
      <c r="DM5">
        <v>201</v>
      </c>
      <c r="DN5">
        <v>198</v>
      </c>
      <c r="DO5">
        <v>203</v>
      </c>
      <c r="DP5">
        <v>197</v>
      </c>
      <c r="DQ5">
        <v>185</v>
      </c>
      <c r="DR5">
        <v>191</v>
      </c>
      <c r="DS5">
        <v>199</v>
      </c>
      <c r="DT5">
        <v>208</v>
      </c>
      <c r="DU5">
        <v>204</v>
      </c>
      <c r="DV5">
        <v>204</v>
      </c>
      <c r="DW5">
        <v>192</v>
      </c>
      <c r="DX5">
        <v>216</v>
      </c>
      <c r="DY5">
        <v>210</v>
      </c>
      <c r="DZ5">
        <v>204</v>
      </c>
      <c r="EA5">
        <v>187</v>
      </c>
      <c r="EB5">
        <v>177</v>
      </c>
      <c r="EC5">
        <v>162</v>
      </c>
      <c r="ED5">
        <v>162</v>
      </c>
      <c r="EE5">
        <v>141</v>
      </c>
      <c r="EF5">
        <v>144</v>
      </c>
      <c r="EG5">
        <v>108</v>
      </c>
      <c r="EH5">
        <v>112</v>
      </c>
      <c r="EI5">
        <v>111</v>
      </c>
      <c r="EJ5">
        <v>123</v>
      </c>
      <c r="EK5">
        <v>114</v>
      </c>
      <c r="EL5">
        <v>118</v>
      </c>
      <c r="EM5">
        <v>144</v>
      </c>
    </row>
    <row r="6" spans="1:253" ht="14.25">
      <c r="A6" t="s">
        <v>121</v>
      </c>
      <c r="B6">
        <v>2240</v>
      </c>
      <c r="C6">
        <v>2300</v>
      </c>
      <c r="D6">
        <v>2345</v>
      </c>
      <c r="E6">
        <v>2390</v>
      </c>
      <c r="F6">
        <v>2436</v>
      </c>
      <c r="G6">
        <v>2522</v>
      </c>
      <c r="H6">
        <v>2469</v>
      </c>
      <c r="I6">
        <v>2412</v>
      </c>
      <c r="J6">
        <v>2210</v>
      </c>
      <c r="K6">
        <v>2311</v>
      </c>
      <c r="L6">
        <v>2331</v>
      </c>
      <c r="M6">
        <v>2375</v>
      </c>
      <c r="N6">
        <v>2309</v>
      </c>
      <c r="O6">
        <v>2379</v>
      </c>
      <c r="P6">
        <v>2444</v>
      </c>
      <c r="Q6">
        <v>2499</v>
      </c>
      <c r="R6">
        <v>2564</v>
      </c>
      <c r="S6">
        <v>2552</v>
      </c>
      <c r="T6">
        <v>2519</v>
      </c>
      <c r="U6">
        <v>2491</v>
      </c>
      <c r="V6">
        <v>2317</v>
      </c>
      <c r="W6">
        <v>2341</v>
      </c>
      <c r="X6">
        <v>2386</v>
      </c>
      <c r="Y6">
        <v>2378</v>
      </c>
      <c r="Z6">
        <v>2357</v>
      </c>
      <c r="AA6">
        <v>2419</v>
      </c>
      <c r="AB6">
        <v>2435</v>
      </c>
      <c r="AC6">
        <v>2484</v>
      </c>
      <c r="AD6">
        <v>2495</v>
      </c>
      <c r="AE6">
        <v>2506</v>
      </c>
      <c r="AF6">
        <v>2519</v>
      </c>
      <c r="AG6">
        <v>2501</v>
      </c>
      <c r="AH6">
        <v>2332</v>
      </c>
      <c r="AI6">
        <v>2401</v>
      </c>
      <c r="AJ6">
        <v>2489</v>
      </c>
      <c r="AK6">
        <v>2533</v>
      </c>
      <c r="AL6">
        <v>2549</v>
      </c>
      <c r="AM6">
        <v>2550</v>
      </c>
      <c r="AN6">
        <v>2601</v>
      </c>
      <c r="AO6">
        <v>2550</v>
      </c>
      <c r="AP6">
        <v>2570</v>
      </c>
      <c r="AQ6">
        <v>2508</v>
      </c>
      <c r="AR6">
        <v>2469</v>
      </c>
      <c r="AS6">
        <v>2479</v>
      </c>
      <c r="AT6">
        <v>2327</v>
      </c>
      <c r="AU6">
        <v>2313</v>
      </c>
      <c r="AV6">
        <v>2242</v>
      </c>
      <c r="AW6">
        <v>2174</v>
      </c>
      <c r="AX6">
        <v>2155</v>
      </c>
      <c r="AY6">
        <v>2123</v>
      </c>
      <c r="AZ6">
        <v>2155</v>
      </c>
      <c r="BA6">
        <v>2111</v>
      </c>
      <c r="BB6">
        <v>2098</v>
      </c>
      <c r="BC6">
        <v>2143</v>
      </c>
      <c r="BD6">
        <v>2111</v>
      </c>
      <c r="BE6">
        <v>1997</v>
      </c>
      <c r="BF6">
        <v>1791</v>
      </c>
      <c r="BG6">
        <v>1783</v>
      </c>
      <c r="BH6">
        <v>1755</v>
      </c>
      <c r="BI6">
        <v>1758</v>
      </c>
      <c r="BJ6">
        <v>1726</v>
      </c>
      <c r="BK6">
        <v>1684</v>
      </c>
      <c r="BL6">
        <v>1661</v>
      </c>
      <c r="BM6">
        <v>1627</v>
      </c>
      <c r="BN6">
        <v>1671</v>
      </c>
      <c r="BO6">
        <v>1656</v>
      </c>
      <c r="BP6">
        <v>1632</v>
      </c>
      <c r="BQ6">
        <v>1579</v>
      </c>
      <c r="BR6">
        <v>1455</v>
      </c>
      <c r="BS6">
        <v>1469</v>
      </c>
      <c r="BT6">
        <v>1563</v>
      </c>
      <c r="BU6">
        <v>1601</v>
      </c>
      <c r="BV6">
        <v>1548</v>
      </c>
      <c r="BW6">
        <v>1577</v>
      </c>
      <c r="BX6">
        <v>1587</v>
      </c>
      <c r="BY6">
        <v>1536</v>
      </c>
      <c r="BZ6">
        <v>1605</v>
      </c>
      <c r="CA6">
        <v>1577</v>
      </c>
      <c r="CB6">
        <v>1539</v>
      </c>
      <c r="CC6">
        <v>1561</v>
      </c>
      <c r="CD6">
        <v>1436</v>
      </c>
      <c r="CE6">
        <v>1462</v>
      </c>
      <c r="CF6">
        <v>1422</v>
      </c>
      <c r="CG6">
        <v>1359</v>
      </c>
      <c r="CH6">
        <v>1385</v>
      </c>
      <c r="CI6">
        <v>1331</v>
      </c>
      <c r="CJ6">
        <v>1300</v>
      </c>
      <c r="CK6">
        <v>1255</v>
      </c>
      <c r="CL6">
        <v>1209</v>
      </c>
      <c r="CM6">
        <v>1177</v>
      </c>
      <c r="CN6">
        <v>1162</v>
      </c>
      <c r="CO6">
        <v>1163</v>
      </c>
      <c r="CP6">
        <v>991</v>
      </c>
      <c r="CQ6">
        <v>974</v>
      </c>
      <c r="CR6">
        <v>931</v>
      </c>
      <c r="CS6">
        <v>905</v>
      </c>
      <c r="CT6">
        <v>873</v>
      </c>
      <c r="CU6">
        <v>885</v>
      </c>
      <c r="CV6">
        <v>866</v>
      </c>
      <c r="CW6">
        <v>879</v>
      </c>
      <c r="CX6">
        <v>840</v>
      </c>
      <c r="CY6">
        <v>845</v>
      </c>
      <c r="CZ6">
        <v>824</v>
      </c>
      <c r="DA6">
        <v>811</v>
      </c>
      <c r="DB6">
        <v>747</v>
      </c>
      <c r="DC6">
        <v>781</v>
      </c>
      <c r="DD6">
        <v>777</v>
      </c>
      <c r="DE6">
        <v>768</v>
      </c>
      <c r="DF6">
        <v>716</v>
      </c>
      <c r="DG6">
        <v>703</v>
      </c>
      <c r="DH6">
        <v>738</v>
      </c>
      <c r="DI6">
        <v>761</v>
      </c>
      <c r="DJ6">
        <v>727</v>
      </c>
      <c r="DK6">
        <v>729</v>
      </c>
      <c r="DL6">
        <v>723</v>
      </c>
      <c r="DM6">
        <v>729</v>
      </c>
      <c r="DN6">
        <v>661</v>
      </c>
      <c r="DO6">
        <v>680</v>
      </c>
      <c r="DP6">
        <v>690</v>
      </c>
      <c r="DQ6">
        <v>705</v>
      </c>
      <c r="DR6">
        <v>696</v>
      </c>
      <c r="DS6">
        <v>681</v>
      </c>
      <c r="DT6">
        <v>670</v>
      </c>
      <c r="DU6">
        <v>684</v>
      </c>
      <c r="DV6">
        <v>665</v>
      </c>
      <c r="DW6">
        <v>678</v>
      </c>
      <c r="DX6">
        <v>667</v>
      </c>
      <c r="DY6">
        <v>665</v>
      </c>
      <c r="DZ6">
        <v>618</v>
      </c>
      <c r="EA6">
        <v>630</v>
      </c>
      <c r="EB6">
        <v>600</v>
      </c>
      <c r="EC6">
        <v>618</v>
      </c>
      <c r="ED6">
        <v>640</v>
      </c>
      <c r="EE6">
        <v>632</v>
      </c>
      <c r="EF6">
        <v>639</v>
      </c>
      <c r="EG6">
        <v>638</v>
      </c>
      <c r="EH6">
        <v>653</v>
      </c>
      <c r="EI6">
        <v>654</v>
      </c>
      <c r="EJ6">
        <v>646</v>
      </c>
      <c r="EK6">
        <v>630</v>
      </c>
      <c r="EL6">
        <v>601</v>
      </c>
      <c r="EM6">
        <v>608</v>
      </c>
    </row>
    <row r="7" spans="1:253" ht="14.25">
      <c r="A7" t="s">
        <v>167</v>
      </c>
      <c r="B7">
        <f>IF(B6="","",SUM(B4:B6))</f>
        <v>2693</v>
      </c>
      <c r="C7">
        <f aca="true" t="shared" si="0" ref="C7:BN7">IF(C6="","",SUM(C4:C6))</f>
        <v>2768</v>
      </c>
      <c r="D7">
        <f t="shared" si="0"/>
        <v>2827</v>
      </c>
      <c r="E7">
        <f t="shared" si="0"/>
        <v>2892</v>
      </c>
      <c r="F7">
        <f t="shared" si="0"/>
        <v>2930</v>
      </c>
      <c r="G7">
        <f t="shared" si="0"/>
        <v>3031</v>
      </c>
      <c r="H7">
        <f t="shared" si="0"/>
        <v>2962</v>
      </c>
      <c r="I7">
        <f t="shared" si="0"/>
        <v>2893</v>
      </c>
      <c r="J7">
        <f t="shared" si="0"/>
        <v>2644</v>
      </c>
      <c r="K7">
        <f t="shared" si="0"/>
        <v>2761</v>
      </c>
      <c r="L7">
        <f t="shared" si="0"/>
        <v>2763</v>
      </c>
      <c r="M7">
        <f t="shared" si="0"/>
        <v>2815</v>
      </c>
      <c r="N7">
        <f t="shared" si="0"/>
        <v>2785</v>
      </c>
      <c r="O7">
        <f t="shared" si="0"/>
        <v>2868</v>
      </c>
      <c r="P7">
        <f t="shared" si="0"/>
        <v>2922</v>
      </c>
      <c r="Q7">
        <f t="shared" si="0"/>
        <v>2963</v>
      </c>
      <c r="R7">
        <f t="shared" si="0"/>
        <v>3067</v>
      </c>
      <c r="S7">
        <f t="shared" si="0"/>
        <v>3052</v>
      </c>
      <c r="T7">
        <f t="shared" si="0"/>
        <v>2999</v>
      </c>
      <c r="U7">
        <f t="shared" si="0"/>
        <v>3000</v>
      </c>
      <c r="V7">
        <f t="shared" si="0"/>
        <v>2796</v>
      </c>
      <c r="W7">
        <f t="shared" si="0"/>
        <v>2832</v>
      </c>
      <c r="X7">
        <f t="shared" si="0"/>
        <v>2851</v>
      </c>
      <c r="Y7">
        <f t="shared" si="0"/>
        <v>2839</v>
      </c>
      <c r="Z7">
        <f t="shared" si="0"/>
        <v>2840</v>
      </c>
      <c r="AA7">
        <f t="shared" si="0"/>
        <v>2898</v>
      </c>
      <c r="AB7">
        <f t="shared" si="0"/>
        <v>2909</v>
      </c>
      <c r="AC7">
        <f t="shared" si="0"/>
        <v>2964</v>
      </c>
      <c r="AD7">
        <f t="shared" si="0"/>
        <v>2991</v>
      </c>
      <c r="AE7">
        <f t="shared" si="0"/>
        <v>3010</v>
      </c>
      <c r="AF7">
        <f t="shared" si="0"/>
        <v>2999</v>
      </c>
      <c r="AG7">
        <f t="shared" si="0"/>
        <v>2980</v>
      </c>
      <c r="AH7">
        <f t="shared" si="0"/>
        <v>2795</v>
      </c>
      <c r="AI7">
        <f t="shared" si="0"/>
        <v>2846</v>
      </c>
      <c r="AJ7">
        <f t="shared" si="0"/>
        <v>2953</v>
      </c>
      <c r="AK7">
        <f t="shared" si="0"/>
        <v>3004</v>
      </c>
      <c r="AL7">
        <f t="shared" si="0"/>
        <v>3012</v>
      </c>
      <c r="AM7">
        <f t="shared" si="0"/>
        <v>3006</v>
      </c>
      <c r="AN7">
        <f t="shared" si="0"/>
        <v>3072</v>
      </c>
      <c r="AO7">
        <f t="shared" si="0"/>
        <v>3006</v>
      </c>
      <c r="AP7">
        <f t="shared" si="0"/>
        <v>3019</v>
      </c>
      <c r="AQ7">
        <f t="shared" si="0"/>
        <v>2934</v>
      </c>
      <c r="AR7">
        <f t="shared" si="0"/>
        <v>2905</v>
      </c>
      <c r="AS7">
        <f t="shared" si="0"/>
        <v>2905</v>
      </c>
      <c r="AT7">
        <f t="shared" si="0"/>
        <v>2715</v>
      </c>
      <c r="AU7">
        <f t="shared" si="0"/>
        <v>2726</v>
      </c>
      <c r="AV7">
        <f t="shared" si="0"/>
        <v>2648</v>
      </c>
      <c r="AW7">
        <f t="shared" si="0"/>
        <v>2625</v>
      </c>
      <c r="AX7">
        <f t="shared" si="0"/>
        <v>2595</v>
      </c>
      <c r="AY7">
        <f t="shared" si="0"/>
        <v>2541</v>
      </c>
      <c r="AZ7">
        <f t="shared" si="0"/>
        <v>2596</v>
      </c>
      <c r="BA7">
        <f t="shared" si="0"/>
        <v>2546</v>
      </c>
      <c r="BB7">
        <f t="shared" si="0"/>
        <v>2504</v>
      </c>
      <c r="BC7">
        <f t="shared" si="0"/>
        <v>2536</v>
      </c>
      <c r="BD7">
        <f t="shared" si="0"/>
        <v>2528</v>
      </c>
      <c r="BE7">
        <f t="shared" si="0"/>
        <v>2432</v>
      </c>
      <c r="BF7">
        <f t="shared" si="0"/>
        <v>2178</v>
      </c>
      <c r="BG7">
        <f t="shared" si="0"/>
        <v>2196</v>
      </c>
      <c r="BH7">
        <f t="shared" si="0"/>
        <v>2187</v>
      </c>
      <c r="BI7">
        <f t="shared" si="0"/>
        <v>2180</v>
      </c>
      <c r="BJ7">
        <f t="shared" si="0"/>
        <v>2149</v>
      </c>
      <c r="BK7">
        <f t="shared" si="0"/>
        <v>2136</v>
      </c>
      <c r="BL7">
        <f t="shared" si="0"/>
        <v>2113</v>
      </c>
      <c r="BM7">
        <f t="shared" si="0"/>
        <v>2083</v>
      </c>
      <c r="BN7">
        <f t="shared" si="0"/>
        <v>2099</v>
      </c>
      <c r="BO7">
        <f aca="true" t="shared" si="1" ref="BO7:DZ7">IF(BO6="","",SUM(BO4:BO6))</f>
        <v>2086</v>
      </c>
      <c r="BP7">
        <f t="shared" si="1"/>
        <v>2046</v>
      </c>
      <c r="BQ7">
        <f t="shared" si="1"/>
        <v>1986</v>
      </c>
      <c r="BR7">
        <f t="shared" si="1"/>
        <v>1862</v>
      </c>
      <c r="BS7">
        <f t="shared" si="1"/>
        <v>1892</v>
      </c>
      <c r="BT7">
        <f t="shared" si="1"/>
        <v>1996</v>
      </c>
      <c r="BU7">
        <f t="shared" si="1"/>
        <v>2027</v>
      </c>
      <c r="BV7">
        <f t="shared" si="1"/>
        <v>1955</v>
      </c>
      <c r="BW7">
        <f t="shared" si="1"/>
        <v>2014</v>
      </c>
      <c r="BX7">
        <f t="shared" si="1"/>
        <v>2041</v>
      </c>
      <c r="BY7">
        <f t="shared" si="1"/>
        <v>1959</v>
      </c>
      <c r="BZ7">
        <f t="shared" si="1"/>
        <v>2066</v>
      </c>
      <c r="CA7">
        <f t="shared" si="1"/>
        <v>2044</v>
      </c>
      <c r="CB7">
        <f t="shared" si="1"/>
        <v>1991</v>
      </c>
      <c r="CC7">
        <f t="shared" si="1"/>
        <v>2022</v>
      </c>
      <c r="CD7">
        <f t="shared" si="1"/>
        <v>1871</v>
      </c>
      <c r="CE7">
        <f t="shared" si="1"/>
        <v>1919</v>
      </c>
      <c r="CF7">
        <f t="shared" si="1"/>
        <v>1873</v>
      </c>
      <c r="CG7">
        <f t="shared" si="1"/>
        <v>1803</v>
      </c>
      <c r="CH7">
        <f t="shared" si="1"/>
        <v>1829</v>
      </c>
      <c r="CI7">
        <f t="shared" si="1"/>
        <v>1741</v>
      </c>
      <c r="CJ7">
        <f t="shared" si="1"/>
        <v>1707</v>
      </c>
      <c r="CK7">
        <f t="shared" si="1"/>
        <v>1678</v>
      </c>
      <c r="CL7">
        <f t="shared" si="1"/>
        <v>1622</v>
      </c>
      <c r="CM7">
        <f t="shared" si="1"/>
        <v>1578</v>
      </c>
      <c r="CN7">
        <f t="shared" si="1"/>
        <v>1575</v>
      </c>
      <c r="CO7">
        <f t="shared" si="1"/>
        <v>1529</v>
      </c>
      <c r="CP7">
        <f t="shared" si="1"/>
        <v>1349</v>
      </c>
      <c r="CQ7">
        <f t="shared" si="1"/>
        <v>1349</v>
      </c>
      <c r="CR7">
        <f t="shared" si="1"/>
        <v>1291</v>
      </c>
      <c r="CS7">
        <f t="shared" si="1"/>
        <v>1279</v>
      </c>
      <c r="CT7">
        <f t="shared" si="1"/>
        <v>1263</v>
      </c>
      <c r="CU7">
        <f t="shared" si="1"/>
        <v>1254</v>
      </c>
      <c r="CV7">
        <f t="shared" si="1"/>
        <v>1228</v>
      </c>
      <c r="CW7">
        <f t="shared" si="1"/>
        <v>1261</v>
      </c>
      <c r="CX7">
        <f t="shared" si="1"/>
        <v>1232</v>
      </c>
      <c r="CY7">
        <f t="shared" si="1"/>
        <v>1245</v>
      </c>
      <c r="CZ7">
        <f t="shared" si="1"/>
        <v>1234</v>
      </c>
      <c r="DA7">
        <f t="shared" si="1"/>
        <v>1217</v>
      </c>
      <c r="DB7">
        <f t="shared" si="1"/>
        <v>1150</v>
      </c>
      <c r="DC7">
        <f t="shared" si="1"/>
        <v>1184</v>
      </c>
      <c r="DD7">
        <f t="shared" si="1"/>
        <v>1164</v>
      </c>
      <c r="DE7">
        <f t="shared" si="1"/>
        <v>1157</v>
      </c>
      <c r="DF7">
        <f t="shared" si="1"/>
        <v>1078</v>
      </c>
      <c r="DG7">
        <f t="shared" si="1"/>
        <v>1069</v>
      </c>
      <c r="DH7">
        <f t="shared" si="1"/>
        <v>1100</v>
      </c>
      <c r="DI7">
        <f t="shared" si="1"/>
        <v>1111</v>
      </c>
      <c r="DJ7">
        <f t="shared" si="1"/>
        <v>1051</v>
      </c>
      <c r="DK7">
        <f t="shared" si="1"/>
        <v>1044</v>
      </c>
      <c r="DL7">
        <f t="shared" si="1"/>
        <v>1033</v>
      </c>
      <c r="DM7">
        <f t="shared" si="1"/>
        <v>1040</v>
      </c>
      <c r="DN7">
        <f t="shared" si="1"/>
        <v>956</v>
      </c>
      <c r="DO7">
        <f t="shared" si="1"/>
        <v>976</v>
      </c>
      <c r="DP7">
        <f t="shared" si="1"/>
        <v>988</v>
      </c>
      <c r="DQ7">
        <f t="shared" si="1"/>
        <v>1002</v>
      </c>
      <c r="DR7">
        <f t="shared" si="1"/>
        <v>995</v>
      </c>
      <c r="DS7">
        <f t="shared" si="1"/>
        <v>984</v>
      </c>
      <c r="DT7">
        <f t="shared" si="1"/>
        <v>992</v>
      </c>
      <c r="DU7">
        <f t="shared" si="1"/>
        <v>1001</v>
      </c>
      <c r="DV7">
        <f t="shared" si="1"/>
        <v>969</v>
      </c>
      <c r="DW7">
        <f t="shared" si="1"/>
        <v>975</v>
      </c>
      <c r="DX7">
        <f t="shared" si="1"/>
        <v>995</v>
      </c>
      <c r="DY7">
        <f t="shared" si="1"/>
        <v>987</v>
      </c>
      <c r="DZ7">
        <f t="shared" si="1"/>
        <v>927</v>
      </c>
      <c r="EA7">
        <f aca="true" t="shared" si="2" ref="EA7:GL7">IF(EA6="","",SUM(EA4:EA6))</f>
        <v>921</v>
      </c>
      <c r="EB7">
        <f t="shared" si="2"/>
        <v>877</v>
      </c>
      <c r="EC7">
        <f t="shared" si="2"/>
        <v>881</v>
      </c>
      <c r="ED7">
        <f t="shared" si="2"/>
        <v>906</v>
      </c>
      <c r="EE7">
        <f t="shared" si="2"/>
        <v>870</v>
      </c>
      <c r="EF7">
        <f t="shared" si="2"/>
        <v>890</v>
      </c>
      <c r="EG7">
        <f t="shared" si="2"/>
        <v>861</v>
      </c>
      <c r="EH7">
        <f t="shared" si="2"/>
        <v>881</v>
      </c>
      <c r="EI7">
        <f t="shared" si="2"/>
        <v>877</v>
      </c>
      <c r="EJ7">
        <f t="shared" si="2"/>
        <v>875</v>
      </c>
      <c r="EK7">
        <f t="shared" si="2"/>
        <v>855</v>
      </c>
      <c r="EL7">
        <f t="shared" si="2"/>
        <v>829</v>
      </c>
      <c r="EM7">
        <f t="shared" si="2"/>
        <v>862</v>
      </c>
      <c r="EN7">
        <f t="shared" si="2"/>
      </c>
      <c r="EO7">
        <f t="shared" si="2"/>
      </c>
      <c r="EP7">
        <f t="shared" si="2"/>
      </c>
      <c r="EQ7">
        <f t="shared" si="2"/>
      </c>
      <c r="ER7">
        <f t="shared" si="2"/>
      </c>
      <c r="ES7">
        <f t="shared" si="2"/>
      </c>
      <c r="ET7">
        <f t="shared" si="2"/>
      </c>
      <c r="EU7">
        <f t="shared" si="2"/>
      </c>
      <c r="EV7">
        <f t="shared" si="2"/>
      </c>
      <c r="EW7">
        <f t="shared" si="2"/>
      </c>
      <c r="EX7">
        <f t="shared" si="2"/>
      </c>
      <c r="EY7">
        <f t="shared" si="2"/>
      </c>
      <c r="EZ7">
        <f t="shared" si="2"/>
      </c>
      <c r="FA7">
        <f t="shared" si="2"/>
      </c>
      <c r="FB7">
        <f t="shared" si="2"/>
      </c>
      <c r="FC7">
        <f t="shared" si="2"/>
      </c>
      <c r="FD7">
        <f t="shared" si="2"/>
      </c>
      <c r="FE7">
        <f t="shared" si="2"/>
      </c>
      <c r="FF7">
        <f t="shared" si="2"/>
      </c>
      <c r="FG7">
        <f t="shared" si="2"/>
      </c>
      <c r="FH7">
        <f t="shared" si="2"/>
      </c>
      <c r="FI7">
        <f t="shared" si="2"/>
      </c>
      <c r="FJ7">
        <f t="shared" si="2"/>
      </c>
      <c r="FK7">
        <f t="shared" si="2"/>
      </c>
      <c r="FL7">
        <f t="shared" si="2"/>
      </c>
      <c r="FM7">
        <f t="shared" si="2"/>
      </c>
      <c r="FN7">
        <f t="shared" si="2"/>
      </c>
      <c r="FO7">
        <f t="shared" si="2"/>
      </c>
      <c r="FP7">
        <f t="shared" si="2"/>
      </c>
      <c r="FQ7">
        <f t="shared" si="2"/>
      </c>
      <c r="FR7">
        <f t="shared" si="2"/>
      </c>
      <c r="FS7">
        <f t="shared" si="2"/>
      </c>
      <c r="FT7">
        <f t="shared" si="2"/>
      </c>
      <c r="FU7">
        <f t="shared" si="2"/>
      </c>
      <c r="FV7">
        <f t="shared" si="2"/>
      </c>
      <c r="FW7">
        <f t="shared" si="2"/>
      </c>
      <c r="FX7">
        <f t="shared" si="2"/>
      </c>
      <c r="FY7">
        <f t="shared" si="2"/>
      </c>
      <c r="FZ7">
        <f t="shared" si="2"/>
      </c>
      <c r="GA7">
        <f t="shared" si="2"/>
      </c>
      <c r="GB7">
        <f t="shared" si="2"/>
      </c>
      <c r="GC7">
        <f t="shared" si="2"/>
      </c>
      <c r="GD7">
        <f t="shared" si="2"/>
      </c>
      <c r="GE7">
        <f t="shared" si="2"/>
      </c>
      <c r="GF7">
        <f t="shared" si="2"/>
      </c>
      <c r="GG7">
        <f t="shared" si="2"/>
      </c>
      <c r="GH7">
        <f t="shared" si="2"/>
      </c>
      <c r="GI7">
        <f t="shared" si="2"/>
      </c>
      <c r="GJ7">
        <f t="shared" si="2"/>
      </c>
      <c r="GK7">
        <f t="shared" si="2"/>
      </c>
      <c r="GL7">
        <f t="shared" si="2"/>
      </c>
      <c r="GM7">
        <f aca="true" t="shared" si="3" ref="GM7:IS7">IF(GM6="","",SUM(GM4:GM6))</f>
      </c>
      <c r="GN7">
        <f t="shared" si="3"/>
      </c>
      <c r="GO7">
        <f t="shared" si="3"/>
      </c>
      <c r="GP7">
        <f t="shared" si="3"/>
      </c>
      <c r="GQ7">
        <f t="shared" si="3"/>
      </c>
      <c r="GR7">
        <f t="shared" si="3"/>
      </c>
      <c r="GS7">
        <f t="shared" si="3"/>
      </c>
      <c r="GT7">
        <f t="shared" si="3"/>
      </c>
      <c r="GU7">
        <f t="shared" si="3"/>
      </c>
      <c r="GV7">
        <f t="shared" si="3"/>
      </c>
      <c r="GW7">
        <f t="shared" si="3"/>
      </c>
      <c r="GX7">
        <f t="shared" si="3"/>
      </c>
      <c r="GY7">
        <f t="shared" si="3"/>
      </c>
      <c r="GZ7">
        <f t="shared" si="3"/>
      </c>
      <c r="HA7">
        <f t="shared" si="3"/>
      </c>
      <c r="HB7">
        <f t="shared" si="3"/>
      </c>
      <c r="HC7">
        <f t="shared" si="3"/>
      </c>
      <c r="HD7">
        <f t="shared" si="3"/>
      </c>
      <c r="HE7">
        <f t="shared" si="3"/>
      </c>
      <c r="HF7">
        <f t="shared" si="3"/>
      </c>
      <c r="HG7">
        <f t="shared" si="3"/>
      </c>
      <c r="HH7">
        <f t="shared" si="3"/>
      </c>
      <c r="HI7">
        <f t="shared" si="3"/>
      </c>
      <c r="HJ7">
        <f t="shared" si="3"/>
      </c>
      <c r="HK7">
        <f t="shared" si="3"/>
      </c>
      <c r="HL7">
        <f t="shared" si="3"/>
      </c>
      <c r="HM7">
        <f t="shared" si="3"/>
      </c>
      <c r="HN7">
        <f t="shared" si="3"/>
      </c>
      <c r="HO7">
        <f t="shared" si="3"/>
      </c>
      <c r="HP7">
        <f t="shared" si="3"/>
      </c>
      <c r="HQ7">
        <f t="shared" si="3"/>
      </c>
      <c r="HR7">
        <f t="shared" si="3"/>
      </c>
      <c r="HS7">
        <f t="shared" si="3"/>
      </c>
      <c r="HT7">
        <f t="shared" si="3"/>
      </c>
      <c r="HU7">
        <f t="shared" si="3"/>
      </c>
      <c r="HV7">
        <f t="shared" si="3"/>
      </c>
      <c r="HW7">
        <f t="shared" si="3"/>
      </c>
      <c r="HX7">
        <f t="shared" si="3"/>
      </c>
      <c r="HY7">
        <f t="shared" si="3"/>
      </c>
      <c r="HZ7">
        <f t="shared" si="3"/>
      </c>
      <c r="IA7">
        <f t="shared" si="3"/>
      </c>
      <c r="IB7">
        <f t="shared" si="3"/>
      </c>
      <c r="IC7">
        <f t="shared" si="3"/>
      </c>
      <c r="ID7">
        <f t="shared" si="3"/>
      </c>
      <c r="IE7">
        <f t="shared" si="3"/>
      </c>
      <c r="IF7">
        <f t="shared" si="3"/>
      </c>
      <c r="IG7">
        <f t="shared" si="3"/>
      </c>
      <c r="IH7">
        <f t="shared" si="3"/>
      </c>
      <c r="II7">
        <f t="shared" si="3"/>
      </c>
      <c r="IJ7">
        <f t="shared" si="3"/>
      </c>
      <c r="IK7">
        <f t="shared" si="3"/>
      </c>
      <c r="IL7">
        <f t="shared" si="3"/>
      </c>
      <c r="IM7">
        <f t="shared" si="3"/>
      </c>
      <c r="IN7">
        <f t="shared" si="3"/>
      </c>
      <c r="IO7">
        <f t="shared" si="3"/>
      </c>
      <c r="IP7">
        <f t="shared" si="3"/>
      </c>
      <c r="IQ7">
        <f t="shared" si="3"/>
      </c>
      <c r="IR7">
        <f t="shared" si="3"/>
      </c>
      <c r="IS7">
        <f t="shared" si="3"/>
      </c>
    </row>
    <row r="9" spans="2:253" ht="14.25">
      <c r="B9" s="95">
        <v>38443</v>
      </c>
      <c r="C9" s="95">
        <v>38473</v>
      </c>
      <c r="D9" s="95">
        <v>38504</v>
      </c>
      <c r="E9" s="95">
        <v>38534</v>
      </c>
      <c r="F9" s="95">
        <v>38565</v>
      </c>
      <c r="G9" s="95">
        <v>38596</v>
      </c>
      <c r="H9" s="95">
        <v>38626</v>
      </c>
      <c r="I9" s="95">
        <v>38657</v>
      </c>
      <c r="J9" s="95">
        <v>38687</v>
      </c>
      <c r="K9" s="95">
        <v>38718</v>
      </c>
      <c r="L9" s="95">
        <v>38749</v>
      </c>
      <c r="M9" s="95">
        <v>38777</v>
      </c>
      <c r="N9" s="95">
        <v>38808</v>
      </c>
      <c r="O9" s="95">
        <v>38838</v>
      </c>
      <c r="P9" s="95">
        <v>38869</v>
      </c>
      <c r="Q9" s="95">
        <v>38899</v>
      </c>
      <c r="R9" s="95">
        <v>38930</v>
      </c>
      <c r="S9" s="95">
        <v>38961</v>
      </c>
      <c r="T9" s="95">
        <v>38991</v>
      </c>
      <c r="U9" s="95">
        <v>39022</v>
      </c>
      <c r="V9" s="95">
        <v>39052</v>
      </c>
      <c r="W9" s="95">
        <v>39083</v>
      </c>
      <c r="X9" s="95">
        <v>39114</v>
      </c>
      <c r="Y9" s="95">
        <v>39142</v>
      </c>
      <c r="Z9" s="95">
        <v>39173</v>
      </c>
      <c r="AA9" s="95">
        <v>39203</v>
      </c>
      <c r="AB9" s="95">
        <v>39234</v>
      </c>
      <c r="AC9" s="95">
        <v>39264</v>
      </c>
      <c r="AD9" s="95">
        <v>39295</v>
      </c>
      <c r="AE9" s="95">
        <v>39326</v>
      </c>
      <c r="AF9" s="95">
        <v>39356</v>
      </c>
      <c r="AG9" s="95">
        <v>39387</v>
      </c>
      <c r="AH9" s="95">
        <v>39417</v>
      </c>
      <c r="AI9" s="95">
        <v>39448</v>
      </c>
      <c r="AJ9" s="95">
        <v>39479</v>
      </c>
      <c r="AK9" s="95">
        <v>39508</v>
      </c>
      <c r="AL9" s="95">
        <v>39539</v>
      </c>
      <c r="AM9" s="95">
        <v>39569</v>
      </c>
      <c r="AN9" s="95">
        <v>39600</v>
      </c>
      <c r="AO9" s="95">
        <v>39630</v>
      </c>
      <c r="AP9" s="95">
        <v>39661</v>
      </c>
      <c r="AQ9" s="95">
        <v>39692</v>
      </c>
      <c r="AR9" s="95">
        <v>39722</v>
      </c>
      <c r="AS9" s="95">
        <v>39753</v>
      </c>
      <c r="AT9" s="95">
        <v>39783</v>
      </c>
      <c r="AU9" s="95">
        <v>39814</v>
      </c>
      <c r="AV9" s="95">
        <v>39845</v>
      </c>
      <c r="AW9" s="95">
        <v>39873</v>
      </c>
      <c r="AX9" s="95">
        <v>39904</v>
      </c>
      <c r="AY9" s="95">
        <v>39934</v>
      </c>
      <c r="AZ9" s="95">
        <v>39965</v>
      </c>
      <c r="BA9" s="95">
        <v>39995</v>
      </c>
      <c r="BB9" s="95">
        <v>40026</v>
      </c>
      <c r="BC9" s="95">
        <v>40057</v>
      </c>
      <c r="BD9" s="95">
        <v>40087</v>
      </c>
      <c r="BE9" s="95">
        <v>40118</v>
      </c>
      <c r="BF9" s="95">
        <v>40148</v>
      </c>
      <c r="BG9" s="95">
        <v>40179</v>
      </c>
      <c r="BH9" s="95">
        <v>40210</v>
      </c>
      <c r="BI9" s="95">
        <v>40238</v>
      </c>
      <c r="BJ9" s="95">
        <v>40269</v>
      </c>
      <c r="BK9" s="95">
        <v>40299</v>
      </c>
      <c r="BL9" s="95">
        <v>40330</v>
      </c>
      <c r="BM9" s="95">
        <v>40360</v>
      </c>
      <c r="BN9" s="95">
        <v>40391</v>
      </c>
      <c r="BO9" s="95">
        <v>40422</v>
      </c>
      <c r="BP9" s="95">
        <v>40452</v>
      </c>
      <c r="BQ9" s="95">
        <v>40483</v>
      </c>
      <c r="BR9" s="95">
        <v>40513</v>
      </c>
      <c r="BS9" s="95">
        <v>40544</v>
      </c>
      <c r="BT9" s="95">
        <v>40575</v>
      </c>
      <c r="BU9" s="95">
        <v>40603</v>
      </c>
      <c r="BV9" s="95">
        <v>40634</v>
      </c>
      <c r="BW9" s="95">
        <v>40664</v>
      </c>
      <c r="BX9" s="95">
        <v>40695</v>
      </c>
      <c r="BY9" s="95">
        <v>40725</v>
      </c>
      <c r="BZ9" s="95">
        <v>40756</v>
      </c>
      <c r="CA9" s="95">
        <v>40787</v>
      </c>
      <c r="CB9" s="95">
        <v>40817</v>
      </c>
      <c r="CC9" s="95">
        <v>40848</v>
      </c>
      <c r="CD9" s="95">
        <v>40878</v>
      </c>
      <c r="CE9" s="95">
        <v>40909</v>
      </c>
      <c r="CF9" s="95">
        <v>40940</v>
      </c>
      <c r="CG9" s="95">
        <v>40969</v>
      </c>
      <c r="CH9" s="95">
        <v>41000</v>
      </c>
      <c r="CI9" s="95">
        <v>41030</v>
      </c>
      <c r="CJ9" s="95">
        <v>41061</v>
      </c>
      <c r="CK9" s="95">
        <v>41091</v>
      </c>
      <c r="CL9" s="95">
        <v>41122</v>
      </c>
      <c r="CM9" s="95">
        <v>41153</v>
      </c>
      <c r="CN9" s="95">
        <v>41183</v>
      </c>
      <c r="CO9" s="95">
        <v>41214</v>
      </c>
      <c r="CP9" s="95">
        <v>41244</v>
      </c>
      <c r="CQ9" s="95">
        <v>41275</v>
      </c>
      <c r="CR9" s="95">
        <v>41306</v>
      </c>
      <c r="CS9" s="95">
        <v>41334</v>
      </c>
      <c r="CT9" s="95">
        <v>41365</v>
      </c>
      <c r="CU9" s="95">
        <v>41395</v>
      </c>
      <c r="CV9" s="95">
        <v>41426</v>
      </c>
      <c r="CW9" s="95">
        <v>41456</v>
      </c>
      <c r="CX9" s="95">
        <v>41487</v>
      </c>
      <c r="CY9" s="95">
        <v>41518</v>
      </c>
      <c r="CZ9" s="95">
        <v>41548</v>
      </c>
      <c r="DA9" s="95">
        <v>41579</v>
      </c>
      <c r="DB9" s="95">
        <v>41609</v>
      </c>
      <c r="DC9" s="95">
        <v>41640</v>
      </c>
      <c r="DD9" s="95">
        <v>41671</v>
      </c>
      <c r="DE9" s="95">
        <v>41699</v>
      </c>
      <c r="DF9" s="95">
        <v>41730</v>
      </c>
      <c r="DG9" s="95">
        <v>41760</v>
      </c>
      <c r="DH9" s="95">
        <v>41791</v>
      </c>
      <c r="DI9" s="95">
        <v>41821</v>
      </c>
      <c r="DJ9" s="95">
        <v>41852</v>
      </c>
      <c r="DK9" s="95">
        <v>41883</v>
      </c>
      <c r="DL9" s="95">
        <v>41913</v>
      </c>
      <c r="DM9" s="95">
        <v>41944</v>
      </c>
      <c r="DN9" s="95">
        <v>41974</v>
      </c>
      <c r="DO9" s="95">
        <v>42005</v>
      </c>
      <c r="DP9" s="95">
        <v>42036</v>
      </c>
      <c r="DQ9" s="95">
        <v>42064</v>
      </c>
      <c r="DR9" s="95">
        <v>42095</v>
      </c>
      <c r="DS9" s="95">
        <v>42125</v>
      </c>
      <c r="DT9" s="95">
        <v>42156</v>
      </c>
      <c r="DU9" s="95">
        <v>42186</v>
      </c>
      <c r="DV9" s="95">
        <v>42217</v>
      </c>
      <c r="DW9" s="95">
        <v>42248</v>
      </c>
      <c r="DX9" s="95">
        <v>42278</v>
      </c>
      <c r="DY9" s="95">
        <v>42309</v>
      </c>
      <c r="DZ9" s="95">
        <v>42339</v>
      </c>
      <c r="EA9" s="95">
        <v>42370</v>
      </c>
      <c r="EB9" s="95">
        <v>42401</v>
      </c>
      <c r="EC9" s="95">
        <v>42430</v>
      </c>
      <c r="ED9" s="95">
        <v>42461</v>
      </c>
      <c r="EE9" s="95">
        <v>42491</v>
      </c>
      <c r="EF9" s="95">
        <v>42522</v>
      </c>
      <c r="EG9" s="95">
        <v>42552</v>
      </c>
      <c r="EH9" s="95">
        <v>42583</v>
      </c>
      <c r="EI9" s="95">
        <v>42614</v>
      </c>
      <c r="EJ9" s="95">
        <v>42644</v>
      </c>
      <c r="EK9" s="95">
        <v>42675</v>
      </c>
      <c r="EL9" s="95">
        <v>42705</v>
      </c>
      <c r="EM9" s="95">
        <v>42736</v>
      </c>
      <c r="EN9" s="95" t="s">
        <v>174</v>
      </c>
      <c r="EO9" s="95" t="s">
        <v>174</v>
      </c>
      <c r="EP9" s="95" t="s">
        <v>174</v>
      </c>
      <c r="EQ9" s="95" t="s">
        <v>174</v>
      </c>
      <c r="ER9" s="95" t="s">
        <v>174</v>
      </c>
      <c r="ES9" s="95" t="s">
        <v>174</v>
      </c>
      <c r="ET9" s="95" t="s">
        <v>174</v>
      </c>
      <c r="EU9" s="95" t="s">
        <v>174</v>
      </c>
      <c r="EV9" s="95" t="s">
        <v>174</v>
      </c>
      <c r="EW9" s="95" t="s">
        <v>174</v>
      </c>
      <c r="EX9" s="95" t="s">
        <v>174</v>
      </c>
      <c r="EY9" s="95" t="s">
        <v>174</v>
      </c>
      <c r="EZ9" s="95" t="s">
        <v>174</v>
      </c>
      <c r="FA9" s="95" t="s">
        <v>174</v>
      </c>
      <c r="FB9" s="95" t="s">
        <v>174</v>
      </c>
      <c r="FC9" s="95" t="s">
        <v>174</v>
      </c>
      <c r="FD9" s="95" t="s">
        <v>174</v>
      </c>
      <c r="FE9" s="95" t="s">
        <v>174</v>
      </c>
      <c r="FF9" s="95" t="s">
        <v>174</v>
      </c>
      <c r="FG9" s="95" t="s">
        <v>174</v>
      </c>
      <c r="FH9" s="95" t="s">
        <v>174</v>
      </c>
      <c r="FI9" s="95" t="s">
        <v>174</v>
      </c>
      <c r="FJ9" s="95" t="s">
        <v>174</v>
      </c>
      <c r="FK9" s="95" t="s">
        <v>174</v>
      </c>
      <c r="FL9" s="95" t="s">
        <v>174</v>
      </c>
      <c r="FM9" s="95" t="s">
        <v>174</v>
      </c>
      <c r="FN9" s="95" t="s">
        <v>174</v>
      </c>
      <c r="FO9" s="95" t="s">
        <v>174</v>
      </c>
      <c r="FP9" s="95" t="s">
        <v>174</v>
      </c>
      <c r="FQ9" s="95" t="s">
        <v>174</v>
      </c>
      <c r="FR9" s="95" t="s">
        <v>174</v>
      </c>
      <c r="FS9" s="95" t="s">
        <v>174</v>
      </c>
      <c r="FT9" s="95" t="s">
        <v>174</v>
      </c>
      <c r="FU9" s="95" t="s">
        <v>174</v>
      </c>
      <c r="FV9" s="95" t="s">
        <v>174</v>
      </c>
      <c r="FW9" s="95" t="s">
        <v>174</v>
      </c>
      <c r="FX9" s="95" t="s">
        <v>174</v>
      </c>
      <c r="FY9" s="95" t="s">
        <v>174</v>
      </c>
      <c r="FZ9" s="95" t="s">
        <v>174</v>
      </c>
      <c r="GA9" s="95" t="s">
        <v>174</v>
      </c>
      <c r="GB9" s="95" t="s">
        <v>174</v>
      </c>
      <c r="GC9" s="95" t="s">
        <v>174</v>
      </c>
      <c r="GD9" s="95" t="s">
        <v>174</v>
      </c>
      <c r="GE9" s="95" t="s">
        <v>174</v>
      </c>
      <c r="GF9" s="95" t="s">
        <v>174</v>
      </c>
      <c r="GG9" s="95" t="s">
        <v>174</v>
      </c>
      <c r="GH9" s="95" t="s">
        <v>174</v>
      </c>
      <c r="GI9" s="95" t="s">
        <v>174</v>
      </c>
      <c r="GJ9" s="95" t="s">
        <v>174</v>
      </c>
      <c r="GK9" s="95" t="s">
        <v>174</v>
      </c>
      <c r="GL9" s="95" t="s">
        <v>174</v>
      </c>
      <c r="GM9" s="95" t="s">
        <v>174</v>
      </c>
      <c r="GN9" s="95" t="s">
        <v>174</v>
      </c>
      <c r="GO9" s="95" t="s">
        <v>174</v>
      </c>
      <c r="GP9" s="95" t="s">
        <v>174</v>
      </c>
      <c r="GQ9" s="95" t="s">
        <v>174</v>
      </c>
      <c r="GR9" s="95" t="s">
        <v>174</v>
      </c>
      <c r="GS9" s="95" t="s">
        <v>174</v>
      </c>
      <c r="GT9" s="95" t="s">
        <v>174</v>
      </c>
      <c r="GU9" s="95" t="s">
        <v>174</v>
      </c>
      <c r="GV9" s="95" t="s">
        <v>174</v>
      </c>
      <c r="GW9" s="95" t="s">
        <v>174</v>
      </c>
      <c r="GX9" s="95" t="s">
        <v>174</v>
      </c>
      <c r="GY9" s="95" t="s">
        <v>174</v>
      </c>
      <c r="GZ9" s="95" t="s">
        <v>174</v>
      </c>
      <c r="HA9" s="95" t="s">
        <v>174</v>
      </c>
      <c r="HB9" s="95" t="s">
        <v>174</v>
      </c>
      <c r="HC9" s="95" t="s">
        <v>174</v>
      </c>
      <c r="HD9" s="95" t="s">
        <v>174</v>
      </c>
      <c r="HE9" s="95" t="s">
        <v>174</v>
      </c>
      <c r="HF9" s="95" t="s">
        <v>174</v>
      </c>
      <c r="HG9" s="95" t="s">
        <v>174</v>
      </c>
      <c r="HH9" s="95" t="s">
        <v>174</v>
      </c>
      <c r="HI9" s="95" t="s">
        <v>174</v>
      </c>
      <c r="HJ9" s="95" t="s">
        <v>174</v>
      </c>
      <c r="HK9" s="95" t="s">
        <v>174</v>
      </c>
      <c r="HL9" s="95" t="s">
        <v>174</v>
      </c>
      <c r="HM9" s="95" t="s">
        <v>174</v>
      </c>
      <c r="HN9" s="95" t="s">
        <v>174</v>
      </c>
      <c r="HO9" s="95" t="s">
        <v>174</v>
      </c>
      <c r="HP9" s="95" t="s">
        <v>174</v>
      </c>
      <c r="HQ9" s="95" t="s">
        <v>174</v>
      </c>
      <c r="HR9" s="95" t="s">
        <v>174</v>
      </c>
      <c r="HS9" s="95" t="s">
        <v>174</v>
      </c>
      <c r="HT9" s="95" t="s">
        <v>174</v>
      </c>
      <c r="HU9" s="95" t="s">
        <v>174</v>
      </c>
      <c r="HV9" s="95" t="s">
        <v>174</v>
      </c>
      <c r="HW9" s="95" t="s">
        <v>174</v>
      </c>
      <c r="HX9" s="95" t="s">
        <v>174</v>
      </c>
      <c r="HY9" s="95" t="s">
        <v>174</v>
      </c>
      <c r="HZ9" s="95" t="s">
        <v>174</v>
      </c>
      <c r="IA9" s="95" t="s">
        <v>174</v>
      </c>
      <c r="IB9" s="95" t="s">
        <v>174</v>
      </c>
      <c r="IC9" s="95" t="s">
        <v>174</v>
      </c>
      <c r="ID9" s="95" t="s">
        <v>174</v>
      </c>
      <c r="IE9" s="95" t="s">
        <v>174</v>
      </c>
      <c r="IF9" s="95" t="s">
        <v>174</v>
      </c>
      <c r="IG9" s="95" t="s">
        <v>174</v>
      </c>
      <c r="IH9" s="95" t="s">
        <v>174</v>
      </c>
      <c r="II9" s="95" t="s">
        <v>174</v>
      </c>
      <c r="IJ9" s="95" t="s">
        <v>174</v>
      </c>
      <c r="IK9" s="95" t="s">
        <v>174</v>
      </c>
      <c r="IL9" s="95" t="s">
        <v>174</v>
      </c>
      <c r="IM9" s="95" t="s">
        <v>174</v>
      </c>
      <c r="IN9" s="95" t="s">
        <v>174</v>
      </c>
      <c r="IO9" s="95" t="s">
        <v>174</v>
      </c>
      <c r="IP9" s="95" t="s">
        <v>174</v>
      </c>
      <c r="IQ9" s="95" t="s">
        <v>174</v>
      </c>
      <c r="IR9" s="95" t="s">
        <v>174</v>
      </c>
      <c r="IS9" s="95" t="s">
        <v>174</v>
      </c>
    </row>
    <row r="10" spans="1:253" ht="14.25">
      <c r="A10" t="s">
        <v>128</v>
      </c>
      <c r="B10">
        <v>1710</v>
      </c>
      <c r="C10">
        <v>1764</v>
      </c>
      <c r="D10">
        <v>1807</v>
      </c>
      <c r="E10">
        <v>1823</v>
      </c>
      <c r="F10">
        <v>1819</v>
      </c>
      <c r="G10">
        <v>1864</v>
      </c>
      <c r="H10">
        <v>1802</v>
      </c>
      <c r="I10">
        <v>1738</v>
      </c>
      <c r="J10">
        <v>1577</v>
      </c>
      <c r="K10">
        <v>1613</v>
      </c>
      <c r="L10">
        <v>1653</v>
      </c>
      <c r="M10">
        <v>1696</v>
      </c>
      <c r="N10">
        <v>1646</v>
      </c>
      <c r="O10">
        <v>1689</v>
      </c>
      <c r="P10">
        <v>1750</v>
      </c>
      <c r="Q10">
        <v>1755</v>
      </c>
      <c r="R10">
        <v>1874</v>
      </c>
      <c r="S10">
        <v>1882</v>
      </c>
      <c r="T10">
        <v>1853</v>
      </c>
      <c r="U10">
        <v>1843</v>
      </c>
      <c r="V10">
        <v>1693</v>
      </c>
      <c r="W10">
        <v>1714</v>
      </c>
      <c r="X10">
        <v>1752</v>
      </c>
      <c r="Y10">
        <v>1757</v>
      </c>
      <c r="Z10">
        <v>1742</v>
      </c>
      <c r="AA10">
        <v>1780</v>
      </c>
      <c r="AB10">
        <v>1807</v>
      </c>
      <c r="AC10">
        <v>1883</v>
      </c>
      <c r="AD10">
        <v>1908</v>
      </c>
      <c r="AE10">
        <v>1904</v>
      </c>
      <c r="AF10">
        <v>1856</v>
      </c>
      <c r="AG10">
        <v>1830</v>
      </c>
      <c r="AH10">
        <v>1704</v>
      </c>
      <c r="AI10">
        <v>1749</v>
      </c>
      <c r="AJ10">
        <v>1828</v>
      </c>
      <c r="AK10">
        <v>1845</v>
      </c>
      <c r="AL10">
        <v>1852</v>
      </c>
      <c r="AM10">
        <v>1867</v>
      </c>
      <c r="AN10">
        <v>1861</v>
      </c>
      <c r="AO10">
        <v>1810</v>
      </c>
      <c r="AP10">
        <v>1830</v>
      </c>
      <c r="AQ10">
        <v>1822</v>
      </c>
      <c r="AR10">
        <v>1811</v>
      </c>
      <c r="AS10">
        <v>1757</v>
      </c>
      <c r="AT10">
        <v>1604</v>
      </c>
      <c r="AU10">
        <v>1622</v>
      </c>
      <c r="AV10">
        <v>1567</v>
      </c>
      <c r="AW10">
        <v>1508</v>
      </c>
      <c r="AX10">
        <v>1449</v>
      </c>
      <c r="AY10">
        <v>1400</v>
      </c>
      <c r="AZ10">
        <v>1440</v>
      </c>
      <c r="BA10">
        <v>1426</v>
      </c>
      <c r="BB10">
        <v>1426</v>
      </c>
      <c r="BC10">
        <v>1442</v>
      </c>
      <c r="BD10">
        <v>1461</v>
      </c>
      <c r="BE10">
        <v>1409</v>
      </c>
      <c r="BF10">
        <v>1208</v>
      </c>
      <c r="BG10">
        <v>1169</v>
      </c>
      <c r="BH10">
        <v>1163</v>
      </c>
      <c r="BI10">
        <v>1149</v>
      </c>
      <c r="BJ10">
        <v>1119</v>
      </c>
      <c r="BK10">
        <v>1139</v>
      </c>
      <c r="BL10">
        <v>1122</v>
      </c>
      <c r="BM10">
        <v>1154</v>
      </c>
      <c r="BN10">
        <v>1192</v>
      </c>
      <c r="BO10">
        <v>1196</v>
      </c>
      <c r="BP10">
        <v>1164</v>
      </c>
      <c r="BQ10">
        <v>1108</v>
      </c>
      <c r="BR10">
        <v>1022</v>
      </c>
      <c r="BS10">
        <v>1039</v>
      </c>
      <c r="BT10">
        <v>1075</v>
      </c>
      <c r="BU10">
        <v>1105</v>
      </c>
      <c r="BV10">
        <v>1080</v>
      </c>
      <c r="BW10">
        <v>1136</v>
      </c>
      <c r="BX10">
        <v>1160</v>
      </c>
      <c r="BY10">
        <v>1116</v>
      </c>
      <c r="BZ10">
        <v>1130</v>
      </c>
      <c r="CA10">
        <v>1185</v>
      </c>
      <c r="CB10">
        <v>1183</v>
      </c>
      <c r="CC10">
        <v>1226</v>
      </c>
      <c r="CD10">
        <v>1129</v>
      </c>
      <c r="CE10">
        <v>1145</v>
      </c>
      <c r="CF10">
        <v>1124</v>
      </c>
      <c r="CG10">
        <v>1103</v>
      </c>
      <c r="CH10">
        <v>1062</v>
      </c>
      <c r="CI10">
        <v>1011</v>
      </c>
      <c r="CJ10">
        <v>981</v>
      </c>
      <c r="CK10">
        <v>967</v>
      </c>
      <c r="CL10">
        <v>933</v>
      </c>
      <c r="CM10">
        <v>904</v>
      </c>
      <c r="CN10">
        <v>909</v>
      </c>
      <c r="CO10">
        <v>895</v>
      </c>
      <c r="CP10">
        <v>783</v>
      </c>
      <c r="CQ10">
        <v>751</v>
      </c>
      <c r="CR10">
        <v>739</v>
      </c>
      <c r="CS10">
        <v>726</v>
      </c>
      <c r="CT10">
        <v>705</v>
      </c>
      <c r="CU10">
        <v>702</v>
      </c>
      <c r="CV10">
        <v>695</v>
      </c>
      <c r="CW10">
        <v>707</v>
      </c>
      <c r="CX10">
        <v>710</v>
      </c>
      <c r="CY10">
        <v>715</v>
      </c>
      <c r="CZ10">
        <v>702</v>
      </c>
      <c r="DA10">
        <v>698</v>
      </c>
      <c r="DB10">
        <v>665</v>
      </c>
      <c r="DC10">
        <v>693</v>
      </c>
      <c r="DD10">
        <v>662</v>
      </c>
      <c r="DE10">
        <v>643</v>
      </c>
      <c r="DF10">
        <v>598</v>
      </c>
      <c r="DG10">
        <v>586</v>
      </c>
      <c r="DH10">
        <v>575</v>
      </c>
      <c r="DI10">
        <v>601</v>
      </c>
      <c r="DJ10">
        <v>571</v>
      </c>
      <c r="DK10">
        <v>549</v>
      </c>
      <c r="DL10">
        <v>544</v>
      </c>
      <c r="DM10">
        <v>557</v>
      </c>
      <c r="DN10">
        <v>504</v>
      </c>
      <c r="DO10">
        <v>511</v>
      </c>
      <c r="DP10">
        <v>526</v>
      </c>
      <c r="DQ10">
        <v>539</v>
      </c>
      <c r="DR10">
        <v>518</v>
      </c>
      <c r="DS10">
        <v>521</v>
      </c>
      <c r="DT10">
        <v>538</v>
      </c>
      <c r="DU10">
        <v>541</v>
      </c>
      <c r="DV10">
        <v>519</v>
      </c>
      <c r="DW10">
        <v>519</v>
      </c>
      <c r="DX10">
        <v>537</v>
      </c>
      <c r="DY10">
        <v>520</v>
      </c>
      <c r="DZ10">
        <v>471</v>
      </c>
      <c r="EA10">
        <v>471</v>
      </c>
      <c r="EB10">
        <v>427</v>
      </c>
      <c r="EC10">
        <v>411</v>
      </c>
      <c r="ED10">
        <v>439</v>
      </c>
      <c r="EE10">
        <v>438</v>
      </c>
      <c r="EF10">
        <v>433</v>
      </c>
      <c r="EG10">
        <v>435</v>
      </c>
      <c r="EH10">
        <v>441</v>
      </c>
      <c r="EI10">
        <v>446</v>
      </c>
      <c r="EJ10">
        <v>422</v>
      </c>
      <c r="EK10">
        <v>436</v>
      </c>
      <c r="EL10">
        <v>421</v>
      </c>
      <c r="EM10">
        <v>431</v>
      </c>
    </row>
    <row r="11" spans="1:253" ht="14.25">
      <c r="A11" t="s">
        <v>130</v>
      </c>
      <c r="B11">
        <v>535</v>
      </c>
      <c r="C11">
        <v>547</v>
      </c>
      <c r="D11">
        <v>574</v>
      </c>
      <c r="E11">
        <v>622</v>
      </c>
      <c r="F11">
        <v>656</v>
      </c>
      <c r="G11">
        <v>696</v>
      </c>
      <c r="H11">
        <v>691</v>
      </c>
      <c r="I11">
        <v>670</v>
      </c>
      <c r="J11">
        <v>588</v>
      </c>
      <c r="K11">
        <v>659</v>
      </c>
      <c r="L11">
        <v>604</v>
      </c>
      <c r="M11">
        <v>597</v>
      </c>
      <c r="N11">
        <v>628</v>
      </c>
      <c r="O11">
        <v>669</v>
      </c>
      <c r="P11">
        <v>648</v>
      </c>
      <c r="Q11">
        <v>691</v>
      </c>
      <c r="R11">
        <v>688</v>
      </c>
      <c r="S11">
        <v>654</v>
      </c>
      <c r="T11">
        <v>649</v>
      </c>
      <c r="U11">
        <v>638</v>
      </c>
      <c r="V11">
        <v>592</v>
      </c>
      <c r="W11">
        <v>621</v>
      </c>
      <c r="X11">
        <v>588</v>
      </c>
      <c r="Y11">
        <v>579</v>
      </c>
      <c r="Z11">
        <v>590</v>
      </c>
      <c r="AA11">
        <v>608</v>
      </c>
      <c r="AB11">
        <v>607</v>
      </c>
      <c r="AC11">
        <v>598</v>
      </c>
      <c r="AD11">
        <v>590</v>
      </c>
      <c r="AE11">
        <v>598</v>
      </c>
      <c r="AF11">
        <v>615</v>
      </c>
      <c r="AG11">
        <v>629</v>
      </c>
      <c r="AH11">
        <v>591</v>
      </c>
      <c r="AI11">
        <v>602</v>
      </c>
      <c r="AJ11">
        <v>623</v>
      </c>
      <c r="AK11">
        <v>654</v>
      </c>
      <c r="AL11">
        <v>624</v>
      </c>
      <c r="AM11">
        <v>593</v>
      </c>
      <c r="AN11">
        <v>676</v>
      </c>
      <c r="AO11">
        <v>659</v>
      </c>
      <c r="AP11">
        <v>657</v>
      </c>
      <c r="AQ11">
        <v>574</v>
      </c>
      <c r="AR11">
        <v>574</v>
      </c>
      <c r="AS11">
        <v>623</v>
      </c>
      <c r="AT11">
        <v>574</v>
      </c>
      <c r="AU11">
        <v>567</v>
      </c>
      <c r="AV11">
        <v>554</v>
      </c>
      <c r="AW11">
        <v>589</v>
      </c>
      <c r="AX11">
        <v>622</v>
      </c>
      <c r="AY11">
        <v>634</v>
      </c>
      <c r="AZ11">
        <v>645</v>
      </c>
      <c r="BA11">
        <v>609</v>
      </c>
      <c r="BB11">
        <v>588</v>
      </c>
      <c r="BC11">
        <v>594</v>
      </c>
      <c r="BD11">
        <v>574</v>
      </c>
      <c r="BE11">
        <v>536</v>
      </c>
      <c r="BF11">
        <v>503</v>
      </c>
      <c r="BG11">
        <v>567</v>
      </c>
      <c r="BH11">
        <v>578</v>
      </c>
      <c r="BI11">
        <v>594</v>
      </c>
      <c r="BJ11">
        <v>598</v>
      </c>
      <c r="BK11">
        <v>569</v>
      </c>
      <c r="BL11">
        <v>576</v>
      </c>
      <c r="BM11">
        <v>529</v>
      </c>
      <c r="BN11">
        <v>523</v>
      </c>
      <c r="BO11">
        <v>515</v>
      </c>
      <c r="BP11">
        <v>499</v>
      </c>
      <c r="BQ11">
        <v>494</v>
      </c>
      <c r="BR11">
        <v>459</v>
      </c>
      <c r="BS11">
        <v>485</v>
      </c>
      <c r="BT11">
        <v>544</v>
      </c>
      <c r="BU11">
        <v>544</v>
      </c>
      <c r="BV11">
        <v>508</v>
      </c>
      <c r="BW11">
        <v>526</v>
      </c>
      <c r="BX11">
        <v>518</v>
      </c>
      <c r="BY11">
        <v>483</v>
      </c>
      <c r="BZ11">
        <v>580</v>
      </c>
      <c r="CA11">
        <v>521</v>
      </c>
      <c r="CB11">
        <v>485</v>
      </c>
      <c r="CC11">
        <v>470</v>
      </c>
      <c r="CD11">
        <v>413</v>
      </c>
      <c r="CE11">
        <v>439</v>
      </c>
      <c r="CF11">
        <v>419</v>
      </c>
      <c r="CG11">
        <v>356</v>
      </c>
      <c r="CH11">
        <v>406</v>
      </c>
      <c r="CI11">
        <v>380</v>
      </c>
      <c r="CJ11">
        <v>376</v>
      </c>
      <c r="CK11">
        <v>368</v>
      </c>
      <c r="CL11">
        <v>362</v>
      </c>
      <c r="CM11">
        <v>354</v>
      </c>
      <c r="CN11">
        <v>346</v>
      </c>
      <c r="CO11">
        <v>330</v>
      </c>
      <c r="CP11">
        <v>269</v>
      </c>
      <c r="CQ11">
        <v>311</v>
      </c>
      <c r="CR11">
        <v>279</v>
      </c>
      <c r="CS11">
        <v>279</v>
      </c>
      <c r="CT11">
        <v>293</v>
      </c>
      <c r="CU11">
        <v>287</v>
      </c>
      <c r="CV11">
        <v>265</v>
      </c>
      <c r="CW11">
        <v>287</v>
      </c>
      <c r="CX11">
        <v>256</v>
      </c>
      <c r="CY11">
        <v>262</v>
      </c>
      <c r="CZ11">
        <v>267</v>
      </c>
      <c r="DA11">
        <v>250</v>
      </c>
      <c r="DB11">
        <v>225</v>
      </c>
      <c r="DC11">
        <v>230</v>
      </c>
      <c r="DD11">
        <v>242</v>
      </c>
      <c r="DE11">
        <v>254</v>
      </c>
      <c r="DF11">
        <v>226</v>
      </c>
      <c r="DG11">
        <v>232</v>
      </c>
      <c r="DH11">
        <v>275</v>
      </c>
      <c r="DI11">
        <v>264</v>
      </c>
      <c r="DJ11">
        <v>239</v>
      </c>
      <c r="DK11">
        <v>253</v>
      </c>
      <c r="DL11">
        <v>246</v>
      </c>
      <c r="DM11">
        <v>243</v>
      </c>
      <c r="DN11">
        <v>224</v>
      </c>
      <c r="DO11">
        <v>231</v>
      </c>
      <c r="DP11">
        <v>225</v>
      </c>
      <c r="DQ11">
        <v>219</v>
      </c>
      <c r="DR11">
        <v>232</v>
      </c>
      <c r="DS11">
        <v>218</v>
      </c>
      <c r="DT11">
        <v>205</v>
      </c>
      <c r="DU11">
        <v>217</v>
      </c>
      <c r="DV11">
        <v>216</v>
      </c>
      <c r="DW11">
        <v>207</v>
      </c>
      <c r="DX11">
        <v>210</v>
      </c>
      <c r="DY11">
        <v>218</v>
      </c>
      <c r="DZ11">
        <v>201</v>
      </c>
      <c r="EA11">
        <v>189</v>
      </c>
      <c r="EB11">
        <v>205</v>
      </c>
      <c r="EC11">
        <v>216</v>
      </c>
      <c r="ED11">
        <v>201</v>
      </c>
      <c r="EE11">
        <v>172</v>
      </c>
      <c r="EF11">
        <v>194</v>
      </c>
      <c r="EG11">
        <v>167</v>
      </c>
      <c r="EH11">
        <v>183</v>
      </c>
      <c r="EI11">
        <v>172</v>
      </c>
      <c r="EJ11">
        <v>201</v>
      </c>
      <c r="EK11">
        <v>172</v>
      </c>
      <c r="EL11">
        <v>169</v>
      </c>
      <c r="EM11">
        <v>189</v>
      </c>
    </row>
    <row r="12" spans="1:253" ht="14.25">
      <c r="A12" t="s">
        <v>115</v>
      </c>
      <c r="B12">
        <v>426</v>
      </c>
      <c r="C12">
        <v>438</v>
      </c>
      <c r="D12">
        <v>427</v>
      </c>
      <c r="E12">
        <v>424</v>
      </c>
      <c r="F12">
        <v>420</v>
      </c>
      <c r="G12">
        <v>423</v>
      </c>
      <c r="H12">
        <v>408</v>
      </c>
      <c r="I12">
        <v>412</v>
      </c>
      <c r="J12">
        <v>393</v>
      </c>
      <c r="K12">
        <v>396</v>
      </c>
      <c r="L12">
        <v>412</v>
      </c>
      <c r="M12">
        <v>414</v>
      </c>
      <c r="N12">
        <v>395</v>
      </c>
      <c r="O12">
        <v>395</v>
      </c>
      <c r="P12">
        <v>397</v>
      </c>
      <c r="Q12">
        <v>382</v>
      </c>
      <c r="R12">
        <v>376</v>
      </c>
      <c r="S12">
        <v>383</v>
      </c>
      <c r="T12">
        <v>356</v>
      </c>
      <c r="U12">
        <v>368</v>
      </c>
      <c r="V12">
        <v>361</v>
      </c>
      <c r="W12">
        <v>348</v>
      </c>
      <c r="X12">
        <v>349</v>
      </c>
      <c r="Y12">
        <v>341</v>
      </c>
      <c r="Z12">
        <v>342</v>
      </c>
      <c r="AA12">
        <v>346</v>
      </c>
      <c r="AB12">
        <v>327</v>
      </c>
      <c r="AC12">
        <v>315</v>
      </c>
      <c r="AD12">
        <v>327</v>
      </c>
      <c r="AE12">
        <v>337</v>
      </c>
      <c r="AF12">
        <v>351</v>
      </c>
      <c r="AG12">
        <v>345</v>
      </c>
      <c r="AH12">
        <v>329</v>
      </c>
      <c r="AI12">
        <v>339</v>
      </c>
      <c r="AJ12">
        <v>336</v>
      </c>
      <c r="AK12">
        <v>342</v>
      </c>
      <c r="AL12">
        <v>366</v>
      </c>
      <c r="AM12">
        <v>366</v>
      </c>
      <c r="AN12">
        <v>334</v>
      </c>
      <c r="AO12">
        <v>347</v>
      </c>
      <c r="AP12">
        <v>360</v>
      </c>
      <c r="AQ12">
        <v>376</v>
      </c>
      <c r="AR12">
        <v>364</v>
      </c>
      <c r="AS12">
        <v>371</v>
      </c>
      <c r="AT12">
        <v>380</v>
      </c>
      <c r="AU12">
        <v>383</v>
      </c>
      <c r="AV12">
        <v>379</v>
      </c>
      <c r="AW12">
        <v>384</v>
      </c>
      <c r="AX12">
        <v>377</v>
      </c>
      <c r="AY12">
        <v>371</v>
      </c>
      <c r="AZ12">
        <v>378</v>
      </c>
      <c r="BA12">
        <v>376</v>
      </c>
      <c r="BB12">
        <v>361</v>
      </c>
      <c r="BC12">
        <v>376</v>
      </c>
      <c r="BD12">
        <v>375</v>
      </c>
      <c r="BE12">
        <v>368</v>
      </c>
      <c r="BF12">
        <v>354</v>
      </c>
      <c r="BG12">
        <v>346</v>
      </c>
      <c r="BH12">
        <v>334</v>
      </c>
      <c r="BI12">
        <v>330</v>
      </c>
      <c r="BJ12">
        <v>328</v>
      </c>
      <c r="BK12">
        <v>327</v>
      </c>
      <c r="BL12">
        <v>317</v>
      </c>
      <c r="BM12">
        <v>305</v>
      </c>
      <c r="BN12">
        <v>298</v>
      </c>
      <c r="BO12">
        <v>294</v>
      </c>
      <c r="BP12">
        <v>304</v>
      </c>
      <c r="BQ12">
        <v>303</v>
      </c>
      <c r="BR12">
        <v>304</v>
      </c>
      <c r="BS12">
        <v>291</v>
      </c>
      <c r="BT12">
        <v>300</v>
      </c>
      <c r="BU12">
        <v>298</v>
      </c>
      <c r="BV12">
        <v>290</v>
      </c>
      <c r="BW12">
        <v>277</v>
      </c>
      <c r="BX12">
        <v>285</v>
      </c>
      <c r="BY12">
        <v>284</v>
      </c>
      <c r="BZ12">
        <v>278</v>
      </c>
      <c r="CA12">
        <v>271</v>
      </c>
      <c r="CB12">
        <v>258</v>
      </c>
      <c r="CC12">
        <v>257</v>
      </c>
      <c r="CD12">
        <v>261</v>
      </c>
      <c r="CE12">
        <v>265</v>
      </c>
      <c r="CF12">
        <v>263</v>
      </c>
      <c r="CG12">
        <v>284</v>
      </c>
      <c r="CH12">
        <v>289</v>
      </c>
      <c r="CI12">
        <v>286</v>
      </c>
      <c r="CJ12">
        <v>290</v>
      </c>
      <c r="CK12">
        <v>287</v>
      </c>
      <c r="CL12">
        <v>274</v>
      </c>
      <c r="CM12">
        <v>269</v>
      </c>
      <c r="CN12">
        <v>271</v>
      </c>
      <c r="CO12">
        <v>260</v>
      </c>
      <c r="CP12">
        <v>252</v>
      </c>
      <c r="CQ12">
        <v>247</v>
      </c>
      <c r="CR12">
        <v>238</v>
      </c>
      <c r="CS12">
        <v>238</v>
      </c>
      <c r="CT12">
        <v>230</v>
      </c>
      <c r="CU12">
        <v>228</v>
      </c>
      <c r="CV12">
        <v>231</v>
      </c>
      <c r="CW12">
        <v>228</v>
      </c>
      <c r="CX12">
        <v>225</v>
      </c>
      <c r="CY12">
        <v>227</v>
      </c>
      <c r="CZ12">
        <v>221</v>
      </c>
      <c r="DA12">
        <v>226</v>
      </c>
      <c r="DB12">
        <v>215</v>
      </c>
      <c r="DC12">
        <v>220</v>
      </c>
      <c r="DD12">
        <v>220</v>
      </c>
      <c r="DE12">
        <v>220</v>
      </c>
      <c r="DF12">
        <v>212</v>
      </c>
      <c r="DG12">
        <v>211</v>
      </c>
      <c r="DH12">
        <v>210</v>
      </c>
      <c r="DI12">
        <v>209</v>
      </c>
      <c r="DJ12">
        <v>203</v>
      </c>
      <c r="DK12">
        <v>201</v>
      </c>
      <c r="DL12">
        <v>203</v>
      </c>
      <c r="DM12">
        <v>198</v>
      </c>
      <c r="DN12">
        <v>184</v>
      </c>
      <c r="DO12">
        <v>188</v>
      </c>
      <c r="DP12">
        <v>194</v>
      </c>
      <c r="DQ12">
        <v>200</v>
      </c>
      <c r="DR12">
        <v>202</v>
      </c>
      <c r="DS12">
        <v>202</v>
      </c>
      <c r="DT12">
        <v>202</v>
      </c>
      <c r="DU12">
        <v>198</v>
      </c>
      <c r="DV12">
        <v>192</v>
      </c>
      <c r="DW12">
        <v>206</v>
      </c>
      <c r="DX12">
        <v>206</v>
      </c>
      <c r="DY12">
        <v>206</v>
      </c>
      <c r="DZ12">
        <v>215</v>
      </c>
      <c r="EA12">
        <v>217</v>
      </c>
      <c r="EB12">
        <v>206</v>
      </c>
      <c r="EC12">
        <v>212</v>
      </c>
      <c r="ED12">
        <v>221</v>
      </c>
      <c r="EE12">
        <v>215</v>
      </c>
      <c r="EF12">
        <v>218</v>
      </c>
      <c r="EG12">
        <v>216</v>
      </c>
      <c r="EH12">
        <v>215</v>
      </c>
      <c r="EI12">
        <v>213</v>
      </c>
      <c r="EJ12">
        <v>209</v>
      </c>
      <c r="EK12">
        <v>205</v>
      </c>
      <c r="EL12">
        <v>193</v>
      </c>
      <c r="EM12">
        <v>195</v>
      </c>
    </row>
    <row r="13" spans="1:253" ht="14.25">
      <c r="A13" t="s">
        <v>114</v>
      </c>
      <c r="B13">
        <v>22</v>
      </c>
      <c r="C13">
        <v>19</v>
      </c>
      <c r="D13">
        <v>19</v>
      </c>
      <c r="E13">
        <v>23</v>
      </c>
      <c r="F13">
        <v>35</v>
      </c>
      <c r="G13">
        <v>48</v>
      </c>
      <c r="H13">
        <v>61</v>
      </c>
      <c r="I13">
        <v>73</v>
      </c>
      <c r="J13">
        <v>86</v>
      </c>
      <c r="K13">
        <v>93</v>
      </c>
      <c r="L13">
        <v>94</v>
      </c>
      <c r="M13">
        <v>108</v>
      </c>
      <c r="N13">
        <v>116</v>
      </c>
      <c r="O13">
        <v>115</v>
      </c>
      <c r="P13">
        <v>127</v>
      </c>
      <c r="Q13">
        <v>135</v>
      </c>
      <c r="R13">
        <v>129</v>
      </c>
      <c r="S13">
        <v>133</v>
      </c>
      <c r="T13">
        <v>141</v>
      </c>
      <c r="U13">
        <v>151</v>
      </c>
      <c r="V13">
        <v>150</v>
      </c>
      <c r="W13">
        <v>149</v>
      </c>
      <c r="X13">
        <v>162</v>
      </c>
      <c r="Y13">
        <v>162</v>
      </c>
      <c r="Z13">
        <v>166</v>
      </c>
      <c r="AA13">
        <v>164</v>
      </c>
      <c r="AB13">
        <v>168</v>
      </c>
      <c r="AC13">
        <v>168</v>
      </c>
      <c r="AD13">
        <v>166</v>
      </c>
      <c r="AE13">
        <v>171</v>
      </c>
      <c r="AF13">
        <v>177</v>
      </c>
      <c r="AG13">
        <v>176</v>
      </c>
      <c r="AH13">
        <v>171</v>
      </c>
      <c r="AI13">
        <v>156</v>
      </c>
      <c r="AJ13">
        <v>166</v>
      </c>
      <c r="AK13">
        <v>163</v>
      </c>
      <c r="AL13">
        <v>170</v>
      </c>
      <c r="AM13">
        <v>180</v>
      </c>
      <c r="AN13">
        <v>201</v>
      </c>
      <c r="AO13">
        <v>190</v>
      </c>
      <c r="AP13">
        <v>172</v>
      </c>
      <c r="AQ13">
        <v>162</v>
      </c>
      <c r="AR13">
        <v>156</v>
      </c>
      <c r="AS13">
        <v>154</v>
      </c>
      <c r="AT13">
        <v>157</v>
      </c>
      <c r="AU13">
        <v>154</v>
      </c>
      <c r="AV13">
        <v>148</v>
      </c>
      <c r="AW13">
        <v>144</v>
      </c>
      <c r="AX13">
        <v>147</v>
      </c>
      <c r="AY13">
        <v>136</v>
      </c>
      <c r="AZ13">
        <v>133</v>
      </c>
      <c r="BA13">
        <v>135</v>
      </c>
      <c r="BB13">
        <v>129</v>
      </c>
      <c r="BC13">
        <v>124</v>
      </c>
      <c r="BD13">
        <v>118</v>
      </c>
      <c r="BE13">
        <v>119</v>
      </c>
      <c r="BF13">
        <v>113</v>
      </c>
      <c r="BG13">
        <v>114</v>
      </c>
      <c r="BH13">
        <v>112</v>
      </c>
      <c r="BI13">
        <v>107</v>
      </c>
      <c r="BJ13">
        <v>104</v>
      </c>
      <c r="BK13">
        <v>101</v>
      </c>
      <c r="BL13">
        <v>98</v>
      </c>
      <c r="BM13">
        <v>95</v>
      </c>
      <c r="BN13">
        <v>86</v>
      </c>
      <c r="BO13">
        <v>81</v>
      </c>
      <c r="BP13">
        <v>79</v>
      </c>
      <c r="BQ13">
        <v>81</v>
      </c>
      <c r="BR13">
        <v>77</v>
      </c>
      <c r="BS13">
        <v>77</v>
      </c>
      <c r="BT13">
        <v>77</v>
      </c>
      <c r="BU13">
        <v>80</v>
      </c>
      <c r="BV13">
        <v>77</v>
      </c>
      <c r="BW13">
        <v>75</v>
      </c>
      <c r="BX13">
        <v>78</v>
      </c>
      <c r="BY13">
        <v>76</v>
      </c>
      <c r="BZ13">
        <v>78</v>
      </c>
      <c r="CA13">
        <v>67</v>
      </c>
      <c r="CB13">
        <v>65</v>
      </c>
      <c r="CC13">
        <v>69</v>
      </c>
      <c r="CD13">
        <v>68</v>
      </c>
      <c r="CE13">
        <v>70</v>
      </c>
      <c r="CF13">
        <v>67</v>
      </c>
      <c r="CG13">
        <v>60</v>
      </c>
      <c r="CH13">
        <v>72</v>
      </c>
      <c r="CI13">
        <v>64</v>
      </c>
      <c r="CJ13">
        <v>60</v>
      </c>
      <c r="CK13">
        <v>56</v>
      </c>
      <c r="CL13">
        <v>53</v>
      </c>
      <c r="CM13">
        <v>51</v>
      </c>
      <c r="CN13">
        <v>49</v>
      </c>
      <c r="CO13">
        <v>44</v>
      </c>
      <c r="CP13">
        <v>45</v>
      </c>
      <c r="CQ13">
        <v>40</v>
      </c>
      <c r="CR13">
        <v>35</v>
      </c>
      <c r="CS13">
        <v>36</v>
      </c>
      <c r="CT13">
        <v>35</v>
      </c>
      <c r="CU13">
        <v>37</v>
      </c>
      <c r="CV13">
        <v>37</v>
      </c>
      <c r="CW13">
        <v>39</v>
      </c>
      <c r="CX13">
        <v>41</v>
      </c>
      <c r="CY13">
        <v>41</v>
      </c>
      <c r="CZ13">
        <v>44</v>
      </c>
      <c r="DA13">
        <v>43</v>
      </c>
      <c r="DB13">
        <v>45</v>
      </c>
      <c r="DC13">
        <v>41</v>
      </c>
      <c r="DD13">
        <v>40</v>
      </c>
      <c r="DE13">
        <v>40</v>
      </c>
      <c r="DF13">
        <v>42</v>
      </c>
      <c r="DG13">
        <v>40</v>
      </c>
      <c r="DH13">
        <v>40</v>
      </c>
      <c r="DI13">
        <v>37</v>
      </c>
      <c r="DJ13">
        <v>38</v>
      </c>
      <c r="DK13">
        <v>41</v>
      </c>
      <c r="DL13">
        <v>40</v>
      </c>
      <c r="DM13">
        <v>42</v>
      </c>
      <c r="DN13">
        <v>44</v>
      </c>
      <c r="DO13">
        <v>46</v>
      </c>
      <c r="DP13">
        <v>43</v>
      </c>
      <c r="DQ13">
        <v>44</v>
      </c>
      <c r="DR13">
        <v>43</v>
      </c>
      <c r="DS13">
        <v>43</v>
      </c>
      <c r="DT13">
        <v>47</v>
      </c>
      <c r="DU13">
        <v>45</v>
      </c>
      <c r="DV13">
        <v>42</v>
      </c>
      <c r="DW13">
        <v>43</v>
      </c>
      <c r="DX13">
        <v>42</v>
      </c>
      <c r="DY13">
        <v>43</v>
      </c>
      <c r="DZ13">
        <v>40</v>
      </c>
      <c r="EA13">
        <v>44</v>
      </c>
      <c r="EB13">
        <v>39</v>
      </c>
      <c r="EC13">
        <v>42</v>
      </c>
      <c r="ED13">
        <v>45</v>
      </c>
      <c r="EE13">
        <v>45</v>
      </c>
      <c r="EF13">
        <v>45</v>
      </c>
      <c r="EG13">
        <v>43</v>
      </c>
      <c r="EH13">
        <v>42</v>
      </c>
      <c r="EI13">
        <v>46</v>
      </c>
      <c r="EJ13">
        <v>43</v>
      </c>
      <c r="EK13">
        <v>42</v>
      </c>
      <c r="EL13">
        <v>46</v>
      </c>
      <c r="EM13">
        <v>47</v>
      </c>
    </row>
    <row r="14" spans="1:253" ht="14.25">
      <c r="A14" t="s">
        <v>167</v>
      </c>
      <c r="B14">
        <f>IF(B13="","",SUM(B10:B13))</f>
        <v>2693</v>
      </c>
      <c r="C14">
        <f aca="true" t="shared" si="4" ref="C14:BN14">IF(C13="","",SUM(C10:C13))</f>
        <v>2768</v>
      </c>
      <c r="D14">
        <f t="shared" si="4"/>
        <v>2827</v>
      </c>
      <c r="E14">
        <f t="shared" si="4"/>
        <v>2892</v>
      </c>
      <c r="F14">
        <f t="shared" si="4"/>
        <v>2930</v>
      </c>
      <c r="G14">
        <f t="shared" si="4"/>
        <v>3031</v>
      </c>
      <c r="H14">
        <f t="shared" si="4"/>
        <v>2962</v>
      </c>
      <c r="I14">
        <f t="shared" si="4"/>
        <v>2893</v>
      </c>
      <c r="J14">
        <f t="shared" si="4"/>
        <v>2644</v>
      </c>
      <c r="K14">
        <f t="shared" si="4"/>
        <v>2761</v>
      </c>
      <c r="L14">
        <f t="shared" si="4"/>
        <v>2763</v>
      </c>
      <c r="M14">
        <f t="shared" si="4"/>
        <v>2815</v>
      </c>
      <c r="N14">
        <f t="shared" si="4"/>
        <v>2785</v>
      </c>
      <c r="O14">
        <f t="shared" si="4"/>
        <v>2868</v>
      </c>
      <c r="P14">
        <f t="shared" si="4"/>
        <v>2922</v>
      </c>
      <c r="Q14">
        <f t="shared" si="4"/>
        <v>2963</v>
      </c>
      <c r="R14">
        <f t="shared" si="4"/>
        <v>3067</v>
      </c>
      <c r="S14">
        <f t="shared" si="4"/>
        <v>3052</v>
      </c>
      <c r="T14">
        <f t="shared" si="4"/>
        <v>2999</v>
      </c>
      <c r="U14">
        <f t="shared" si="4"/>
        <v>3000</v>
      </c>
      <c r="V14">
        <f t="shared" si="4"/>
        <v>2796</v>
      </c>
      <c r="W14">
        <f t="shared" si="4"/>
        <v>2832</v>
      </c>
      <c r="X14">
        <f t="shared" si="4"/>
        <v>2851</v>
      </c>
      <c r="Y14">
        <f t="shared" si="4"/>
        <v>2839</v>
      </c>
      <c r="Z14">
        <f t="shared" si="4"/>
        <v>2840</v>
      </c>
      <c r="AA14">
        <f t="shared" si="4"/>
        <v>2898</v>
      </c>
      <c r="AB14">
        <f t="shared" si="4"/>
        <v>2909</v>
      </c>
      <c r="AC14">
        <f t="shared" si="4"/>
        <v>2964</v>
      </c>
      <c r="AD14">
        <f t="shared" si="4"/>
        <v>2991</v>
      </c>
      <c r="AE14">
        <f t="shared" si="4"/>
        <v>3010</v>
      </c>
      <c r="AF14">
        <f t="shared" si="4"/>
        <v>2999</v>
      </c>
      <c r="AG14">
        <f t="shared" si="4"/>
        <v>2980</v>
      </c>
      <c r="AH14">
        <f t="shared" si="4"/>
        <v>2795</v>
      </c>
      <c r="AI14">
        <f t="shared" si="4"/>
        <v>2846</v>
      </c>
      <c r="AJ14">
        <f t="shared" si="4"/>
        <v>2953</v>
      </c>
      <c r="AK14">
        <f t="shared" si="4"/>
        <v>3004</v>
      </c>
      <c r="AL14">
        <f t="shared" si="4"/>
        <v>3012</v>
      </c>
      <c r="AM14">
        <f t="shared" si="4"/>
        <v>3006</v>
      </c>
      <c r="AN14">
        <f t="shared" si="4"/>
        <v>3072</v>
      </c>
      <c r="AO14">
        <f t="shared" si="4"/>
        <v>3006</v>
      </c>
      <c r="AP14">
        <f t="shared" si="4"/>
        <v>3019</v>
      </c>
      <c r="AQ14">
        <f t="shared" si="4"/>
        <v>2934</v>
      </c>
      <c r="AR14">
        <f t="shared" si="4"/>
        <v>2905</v>
      </c>
      <c r="AS14">
        <f t="shared" si="4"/>
        <v>2905</v>
      </c>
      <c r="AT14">
        <f t="shared" si="4"/>
        <v>2715</v>
      </c>
      <c r="AU14">
        <f t="shared" si="4"/>
        <v>2726</v>
      </c>
      <c r="AV14">
        <f t="shared" si="4"/>
        <v>2648</v>
      </c>
      <c r="AW14">
        <f t="shared" si="4"/>
        <v>2625</v>
      </c>
      <c r="AX14">
        <f t="shared" si="4"/>
        <v>2595</v>
      </c>
      <c r="AY14">
        <f t="shared" si="4"/>
        <v>2541</v>
      </c>
      <c r="AZ14">
        <f t="shared" si="4"/>
        <v>2596</v>
      </c>
      <c r="BA14">
        <f t="shared" si="4"/>
        <v>2546</v>
      </c>
      <c r="BB14">
        <f t="shared" si="4"/>
        <v>2504</v>
      </c>
      <c r="BC14">
        <f t="shared" si="4"/>
        <v>2536</v>
      </c>
      <c r="BD14">
        <f t="shared" si="4"/>
        <v>2528</v>
      </c>
      <c r="BE14">
        <f t="shared" si="4"/>
        <v>2432</v>
      </c>
      <c r="BF14">
        <f t="shared" si="4"/>
        <v>2178</v>
      </c>
      <c r="BG14">
        <f t="shared" si="4"/>
        <v>2196</v>
      </c>
      <c r="BH14">
        <f t="shared" si="4"/>
        <v>2187</v>
      </c>
      <c r="BI14">
        <f t="shared" si="4"/>
        <v>2180</v>
      </c>
      <c r="BJ14">
        <f t="shared" si="4"/>
        <v>2149</v>
      </c>
      <c r="BK14">
        <f t="shared" si="4"/>
        <v>2136</v>
      </c>
      <c r="BL14">
        <f t="shared" si="4"/>
        <v>2113</v>
      </c>
      <c r="BM14">
        <f t="shared" si="4"/>
        <v>2083</v>
      </c>
      <c r="BN14">
        <f t="shared" si="4"/>
        <v>2099</v>
      </c>
      <c r="BO14">
        <f aca="true" t="shared" si="5" ref="BO14:DZ14">IF(BO13="","",SUM(BO10:BO13))</f>
        <v>2086</v>
      </c>
      <c r="BP14">
        <f t="shared" si="5"/>
        <v>2046</v>
      </c>
      <c r="BQ14">
        <f t="shared" si="5"/>
        <v>1986</v>
      </c>
      <c r="BR14">
        <f t="shared" si="5"/>
        <v>1862</v>
      </c>
      <c r="BS14">
        <f t="shared" si="5"/>
        <v>1892</v>
      </c>
      <c r="BT14">
        <f t="shared" si="5"/>
        <v>1996</v>
      </c>
      <c r="BU14">
        <f t="shared" si="5"/>
        <v>2027</v>
      </c>
      <c r="BV14">
        <f t="shared" si="5"/>
        <v>1955</v>
      </c>
      <c r="BW14">
        <f t="shared" si="5"/>
        <v>2014</v>
      </c>
      <c r="BX14">
        <f t="shared" si="5"/>
        <v>2041</v>
      </c>
      <c r="BY14">
        <f t="shared" si="5"/>
        <v>1959</v>
      </c>
      <c r="BZ14">
        <f t="shared" si="5"/>
        <v>2066</v>
      </c>
      <c r="CA14">
        <f t="shared" si="5"/>
        <v>2044</v>
      </c>
      <c r="CB14">
        <f t="shared" si="5"/>
        <v>1991</v>
      </c>
      <c r="CC14">
        <f t="shared" si="5"/>
        <v>2022</v>
      </c>
      <c r="CD14">
        <f t="shared" si="5"/>
        <v>1871</v>
      </c>
      <c r="CE14">
        <f t="shared" si="5"/>
        <v>1919</v>
      </c>
      <c r="CF14">
        <f t="shared" si="5"/>
        <v>1873</v>
      </c>
      <c r="CG14">
        <f t="shared" si="5"/>
        <v>1803</v>
      </c>
      <c r="CH14">
        <f t="shared" si="5"/>
        <v>1829</v>
      </c>
      <c r="CI14">
        <f t="shared" si="5"/>
        <v>1741</v>
      </c>
      <c r="CJ14">
        <f t="shared" si="5"/>
        <v>1707</v>
      </c>
      <c r="CK14">
        <f t="shared" si="5"/>
        <v>1678</v>
      </c>
      <c r="CL14">
        <f t="shared" si="5"/>
        <v>1622</v>
      </c>
      <c r="CM14">
        <f t="shared" si="5"/>
        <v>1578</v>
      </c>
      <c r="CN14">
        <f t="shared" si="5"/>
        <v>1575</v>
      </c>
      <c r="CO14">
        <f t="shared" si="5"/>
        <v>1529</v>
      </c>
      <c r="CP14">
        <f t="shared" si="5"/>
        <v>1349</v>
      </c>
      <c r="CQ14">
        <f t="shared" si="5"/>
        <v>1349</v>
      </c>
      <c r="CR14">
        <f t="shared" si="5"/>
        <v>1291</v>
      </c>
      <c r="CS14">
        <f t="shared" si="5"/>
        <v>1279</v>
      </c>
      <c r="CT14">
        <f t="shared" si="5"/>
        <v>1263</v>
      </c>
      <c r="CU14">
        <f t="shared" si="5"/>
        <v>1254</v>
      </c>
      <c r="CV14">
        <f t="shared" si="5"/>
        <v>1228</v>
      </c>
      <c r="CW14">
        <f t="shared" si="5"/>
        <v>1261</v>
      </c>
      <c r="CX14">
        <f t="shared" si="5"/>
        <v>1232</v>
      </c>
      <c r="CY14">
        <f t="shared" si="5"/>
        <v>1245</v>
      </c>
      <c r="CZ14">
        <f t="shared" si="5"/>
        <v>1234</v>
      </c>
      <c r="DA14">
        <f t="shared" si="5"/>
        <v>1217</v>
      </c>
      <c r="DB14">
        <f t="shared" si="5"/>
        <v>1150</v>
      </c>
      <c r="DC14">
        <f t="shared" si="5"/>
        <v>1184</v>
      </c>
      <c r="DD14">
        <f t="shared" si="5"/>
        <v>1164</v>
      </c>
      <c r="DE14">
        <f t="shared" si="5"/>
        <v>1157</v>
      </c>
      <c r="DF14">
        <f t="shared" si="5"/>
        <v>1078</v>
      </c>
      <c r="DG14">
        <f t="shared" si="5"/>
        <v>1069</v>
      </c>
      <c r="DH14">
        <f t="shared" si="5"/>
        <v>1100</v>
      </c>
      <c r="DI14">
        <f t="shared" si="5"/>
        <v>1111</v>
      </c>
      <c r="DJ14">
        <f t="shared" si="5"/>
        <v>1051</v>
      </c>
      <c r="DK14">
        <f t="shared" si="5"/>
        <v>1044</v>
      </c>
      <c r="DL14">
        <f t="shared" si="5"/>
        <v>1033</v>
      </c>
      <c r="DM14">
        <f t="shared" si="5"/>
        <v>1040</v>
      </c>
      <c r="DN14">
        <f t="shared" si="5"/>
        <v>956</v>
      </c>
      <c r="DO14">
        <f t="shared" si="5"/>
        <v>976</v>
      </c>
      <c r="DP14">
        <f t="shared" si="5"/>
        <v>988</v>
      </c>
      <c r="DQ14">
        <f t="shared" si="5"/>
        <v>1002</v>
      </c>
      <c r="DR14">
        <f t="shared" si="5"/>
        <v>995</v>
      </c>
      <c r="DS14">
        <f t="shared" si="5"/>
        <v>984</v>
      </c>
      <c r="DT14">
        <f t="shared" si="5"/>
        <v>992</v>
      </c>
      <c r="DU14">
        <f t="shared" si="5"/>
        <v>1001</v>
      </c>
      <c r="DV14">
        <f t="shared" si="5"/>
        <v>969</v>
      </c>
      <c r="DW14">
        <f t="shared" si="5"/>
        <v>975</v>
      </c>
      <c r="DX14">
        <f t="shared" si="5"/>
        <v>995</v>
      </c>
      <c r="DY14">
        <f t="shared" si="5"/>
        <v>987</v>
      </c>
      <c r="DZ14">
        <f t="shared" si="5"/>
        <v>927</v>
      </c>
      <c r="EA14">
        <f aca="true" t="shared" si="6" ref="EA14:GL14">IF(EA13="","",SUM(EA10:EA13))</f>
        <v>921</v>
      </c>
      <c r="EB14">
        <f t="shared" si="6"/>
        <v>877</v>
      </c>
      <c r="EC14">
        <f t="shared" si="6"/>
        <v>881</v>
      </c>
      <c r="ED14">
        <f t="shared" si="6"/>
        <v>906</v>
      </c>
      <c r="EE14">
        <f t="shared" si="6"/>
        <v>870</v>
      </c>
      <c r="EF14">
        <f t="shared" si="6"/>
        <v>890</v>
      </c>
      <c r="EG14">
        <f t="shared" si="6"/>
        <v>861</v>
      </c>
      <c r="EH14">
        <f t="shared" si="6"/>
        <v>881</v>
      </c>
      <c r="EI14">
        <f t="shared" si="6"/>
        <v>877</v>
      </c>
      <c r="EJ14">
        <f t="shared" si="6"/>
        <v>875</v>
      </c>
      <c r="EK14">
        <f t="shared" si="6"/>
        <v>855</v>
      </c>
      <c r="EL14">
        <f t="shared" si="6"/>
        <v>829</v>
      </c>
      <c r="EM14">
        <f t="shared" si="6"/>
        <v>862</v>
      </c>
      <c r="EN14">
        <f t="shared" si="6"/>
      </c>
      <c r="EO14">
        <f t="shared" si="6"/>
      </c>
      <c r="EP14">
        <f t="shared" si="6"/>
      </c>
      <c r="EQ14">
        <f t="shared" si="6"/>
      </c>
      <c r="ER14">
        <f t="shared" si="6"/>
      </c>
      <c r="ES14">
        <f t="shared" si="6"/>
      </c>
      <c r="ET14">
        <f t="shared" si="6"/>
      </c>
      <c r="EU14">
        <f t="shared" si="6"/>
      </c>
      <c r="EV14">
        <f t="shared" si="6"/>
      </c>
      <c r="EW14">
        <f t="shared" si="6"/>
      </c>
      <c r="EX14">
        <f t="shared" si="6"/>
      </c>
      <c r="EY14">
        <f t="shared" si="6"/>
      </c>
      <c r="EZ14">
        <f t="shared" si="6"/>
      </c>
      <c r="FA14">
        <f t="shared" si="6"/>
      </c>
      <c r="FB14">
        <f t="shared" si="6"/>
      </c>
      <c r="FC14">
        <f t="shared" si="6"/>
      </c>
      <c r="FD14">
        <f t="shared" si="6"/>
      </c>
      <c r="FE14">
        <f t="shared" si="6"/>
      </c>
      <c r="FF14">
        <f t="shared" si="6"/>
      </c>
      <c r="FG14">
        <f t="shared" si="6"/>
      </c>
      <c r="FH14">
        <f t="shared" si="6"/>
      </c>
      <c r="FI14">
        <f t="shared" si="6"/>
      </c>
      <c r="FJ14">
        <f t="shared" si="6"/>
      </c>
      <c r="FK14">
        <f t="shared" si="6"/>
      </c>
      <c r="FL14">
        <f t="shared" si="6"/>
      </c>
      <c r="FM14">
        <f t="shared" si="6"/>
      </c>
      <c r="FN14">
        <f t="shared" si="6"/>
      </c>
      <c r="FO14">
        <f t="shared" si="6"/>
      </c>
      <c r="FP14">
        <f t="shared" si="6"/>
      </c>
      <c r="FQ14">
        <f t="shared" si="6"/>
      </c>
      <c r="FR14">
        <f t="shared" si="6"/>
      </c>
      <c r="FS14">
        <f t="shared" si="6"/>
      </c>
      <c r="FT14">
        <f t="shared" si="6"/>
      </c>
      <c r="FU14">
        <f t="shared" si="6"/>
      </c>
      <c r="FV14">
        <f t="shared" si="6"/>
      </c>
      <c r="FW14">
        <f t="shared" si="6"/>
      </c>
      <c r="FX14">
        <f t="shared" si="6"/>
      </c>
      <c r="FY14">
        <f t="shared" si="6"/>
      </c>
      <c r="FZ14">
        <f t="shared" si="6"/>
      </c>
      <c r="GA14">
        <f t="shared" si="6"/>
      </c>
      <c r="GB14">
        <f t="shared" si="6"/>
      </c>
      <c r="GC14">
        <f t="shared" si="6"/>
      </c>
      <c r="GD14">
        <f t="shared" si="6"/>
      </c>
      <c r="GE14">
        <f t="shared" si="6"/>
      </c>
      <c r="GF14">
        <f t="shared" si="6"/>
      </c>
      <c r="GG14">
        <f t="shared" si="6"/>
      </c>
      <c r="GH14">
        <f t="shared" si="6"/>
      </c>
      <c r="GI14">
        <f t="shared" si="6"/>
      </c>
      <c r="GJ14">
        <f t="shared" si="6"/>
      </c>
      <c r="GK14">
        <f t="shared" si="6"/>
      </c>
      <c r="GL14">
        <f t="shared" si="6"/>
      </c>
      <c r="GM14">
        <f aca="true" t="shared" si="7" ref="GM14:IS14">IF(GM13="","",SUM(GM10:GM13))</f>
      </c>
      <c r="GN14">
        <f t="shared" si="7"/>
      </c>
      <c r="GO14">
        <f t="shared" si="7"/>
      </c>
      <c r="GP14">
        <f t="shared" si="7"/>
      </c>
      <c r="GQ14">
        <f t="shared" si="7"/>
      </c>
      <c r="GR14">
        <f t="shared" si="7"/>
      </c>
      <c r="GS14">
        <f t="shared" si="7"/>
      </c>
      <c r="GT14">
        <f t="shared" si="7"/>
      </c>
      <c r="GU14">
        <f t="shared" si="7"/>
      </c>
      <c r="GV14">
        <f t="shared" si="7"/>
      </c>
      <c r="GW14">
        <f t="shared" si="7"/>
      </c>
      <c r="GX14">
        <f t="shared" si="7"/>
      </c>
      <c r="GY14">
        <f t="shared" si="7"/>
      </c>
      <c r="GZ14">
        <f t="shared" si="7"/>
      </c>
      <c r="HA14">
        <f t="shared" si="7"/>
      </c>
      <c r="HB14">
        <f t="shared" si="7"/>
      </c>
      <c r="HC14">
        <f t="shared" si="7"/>
      </c>
      <c r="HD14">
        <f t="shared" si="7"/>
      </c>
      <c r="HE14">
        <f t="shared" si="7"/>
      </c>
      <c r="HF14">
        <f t="shared" si="7"/>
      </c>
      <c r="HG14">
        <f t="shared" si="7"/>
      </c>
      <c r="HH14">
        <f t="shared" si="7"/>
      </c>
      <c r="HI14">
        <f t="shared" si="7"/>
      </c>
      <c r="HJ14">
        <f t="shared" si="7"/>
      </c>
      <c r="HK14">
        <f t="shared" si="7"/>
      </c>
      <c r="HL14">
        <f t="shared" si="7"/>
      </c>
      <c r="HM14">
        <f t="shared" si="7"/>
      </c>
      <c r="HN14">
        <f t="shared" si="7"/>
      </c>
      <c r="HO14">
        <f t="shared" si="7"/>
      </c>
      <c r="HP14">
        <f t="shared" si="7"/>
      </c>
      <c r="HQ14">
        <f t="shared" si="7"/>
      </c>
      <c r="HR14">
        <f t="shared" si="7"/>
      </c>
      <c r="HS14">
        <f t="shared" si="7"/>
      </c>
      <c r="HT14">
        <f t="shared" si="7"/>
      </c>
      <c r="HU14">
        <f t="shared" si="7"/>
      </c>
      <c r="HV14">
        <f t="shared" si="7"/>
      </c>
      <c r="HW14">
        <f t="shared" si="7"/>
      </c>
      <c r="HX14">
        <f t="shared" si="7"/>
      </c>
      <c r="HY14">
        <f t="shared" si="7"/>
      </c>
      <c r="HZ14">
        <f t="shared" si="7"/>
      </c>
      <c r="IA14">
        <f t="shared" si="7"/>
      </c>
      <c r="IB14">
        <f t="shared" si="7"/>
      </c>
      <c r="IC14">
        <f t="shared" si="7"/>
      </c>
      <c r="ID14">
        <f t="shared" si="7"/>
      </c>
      <c r="IE14">
        <f t="shared" si="7"/>
      </c>
      <c r="IF14">
        <f t="shared" si="7"/>
      </c>
      <c r="IG14">
        <f t="shared" si="7"/>
      </c>
      <c r="IH14">
        <f t="shared" si="7"/>
      </c>
      <c r="II14">
        <f t="shared" si="7"/>
      </c>
      <c r="IJ14">
        <f t="shared" si="7"/>
      </c>
      <c r="IK14">
        <f t="shared" si="7"/>
      </c>
      <c r="IL14">
        <f t="shared" si="7"/>
      </c>
      <c r="IM14">
        <f t="shared" si="7"/>
      </c>
      <c r="IN14">
        <f t="shared" si="7"/>
      </c>
      <c r="IO14">
        <f t="shared" si="7"/>
      </c>
      <c r="IP14">
        <f t="shared" si="7"/>
      </c>
      <c r="IQ14">
        <f t="shared" si="7"/>
      </c>
      <c r="IR14">
        <f t="shared" si="7"/>
      </c>
      <c r="IS14">
        <f t="shared" si="7"/>
      </c>
    </row>
    <row r="16" spans="1:253" ht="14.25">
      <c r="A16" t="s">
        <v>175</v>
      </c>
      <c r="B16" s="95">
        <v>38443</v>
      </c>
      <c r="C16" s="95">
        <v>38473</v>
      </c>
      <c r="D16" s="95">
        <v>38504</v>
      </c>
      <c r="E16" s="95">
        <v>38534</v>
      </c>
      <c r="F16" s="95">
        <v>38565</v>
      </c>
      <c r="G16" s="95">
        <v>38596</v>
      </c>
      <c r="H16" s="95">
        <v>38626</v>
      </c>
      <c r="I16" s="95">
        <v>38657</v>
      </c>
      <c r="J16" s="95">
        <v>38687</v>
      </c>
      <c r="K16" s="95">
        <v>38718</v>
      </c>
      <c r="L16" s="95">
        <v>38749</v>
      </c>
      <c r="M16" s="95">
        <v>38777</v>
      </c>
      <c r="N16" s="95">
        <v>38808</v>
      </c>
      <c r="O16" s="95">
        <v>38838</v>
      </c>
      <c r="P16" s="95">
        <v>38869</v>
      </c>
      <c r="Q16" s="95">
        <v>38899</v>
      </c>
      <c r="R16" s="95">
        <v>38930</v>
      </c>
      <c r="S16" s="95">
        <v>38961</v>
      </c>
      <c r="T16" s="95">
        <v>38991</v>
      </c>
      <c r="U16" s="95">
        <v>39022</v>
      </c>
      <c r="V16" s="95">
        <v>39052</v>
      </c>
      <c r="W16" s="95">
        <v>39083</v>
      </c>
      <c r="X16" s="95">
        <v>39114</v>
      </c>
      <c r="Y16" s="95">
        <v>39142</v>
      </c>
      <c r="Z16" s="95">
        <v>39173</v>
      </c>
      <c r="AA16" s="95">
        <v>39203</v>
      </c>
      <c r="AB16" s="95">
        <v>39234</v>
      </c>
      <c r="AC16" s="95">
        <v>39264</v>
      </c>
      <c r="AD16" s="95">
        <v>39295</v>
      </c>
      <c r="AE16" s="95">
        <v>39326</v>
      </c>
      <c r="AF16" s="95">
        <v>39356</v>
      </c>
      <c r="AG16" s="95">
        <v>39387</v>
      </c>
      <c r="AH16" s="95">
        <v>39417</v>
      </c>
      <c r="AI16" s="95">
        <v>39448</v>
      </c>
      <c r="AJ16" s="95">
        <v>39479</v>
      </c>
      <c r="AK16" s="95">
        <v>39508</v>
      </c>
      <c r="AL16" s="95">
        <v>39539</v>
      </c>
      <c r="AM16" s="95">
        <v>39569</v>
      </c>
      <c r="AN16" s="95">
        <v>39600</v>
      </c>
      <c r="AO16" s="95">
        <v>39630</v>
      </c>
      <c r="AP16" s="95">
        <v>39661</v>
      </c>
      <c r="AQ16" s="95">
        <v>39692</v>
      </c>
      <c r="AR16" s="95">
        <v>39722</v>
      </c>
      <c r="AS16" s="95">
        <v>39753</v>
      </c>
      <c r="AT16" s="95">
        <v>39783</v>
      </c>
      <c r="AU16" s="95">
        <v>39814</v>
      </c>
      <c r="AV16" s="95">
        <v>39845</v>
      </c>
      <c r="AW16" s="95">
        <v>39873</v>
      </c>
      <c r="AX16" s="95">
        <v>39904</v>
      </c>
      <c r="AY16" s="95">
        <v>39934</v>
      </c>
      <c r="AZ16" s="95">
        <v>39965</v>
      </c>
      <c r="BA16" s="95">
        <v>39995</v>
      </c>
      <c r="BB16" s="95">
        <v>40026</v>
      </c>
      <c r="BC16" s="95">
        <v>40057</v>
      </c>
      <c r="BD16" s="95">
        <v>40087</v>
      </c>
      <c r="BE16" s="95">
        <v>40118</v>
      </c>
      <c r="BF16" s="95">
        <v>40148</v>
      </c>
      <c r="BG16" s="95">
        <v>40179</v>
      </c>
      <c r="BH16" s="95">
        <v>40210</v>
      </c>
      <c r="BI16" s="95">
        <v>40238</v>
      </c>
      <c r="BJ16" s="95">
        <v>40269</v>
      </c>
      <c r="BK16" s="95">
        <v>40299</v>
      </c>
      <c r="BL16" s="95">
        <v>40330</v>
      </c>
      <c r="BM16" s="95">
        <v>40360</v>
      </c>
      <c r="BN16" s="95">
        <v>40391</v>
      </c>
      <c r="BO16" s="95">
        <v>40422</v>
      </c>
      <c r="BP16" s="95">
        <v>40452</v>
      </c>
      <c r="BQ16" s="95">
        <v>40483</v>
      </c>
      <c r="BR16" s="95">
        <v>40513</v>
      </c>
      <c r="BS16" s="95">
        <v>40544</v>
      </c>
      <c r="BT16" s="95">
        <v>40575</v>
      </c>
      <c r="BU16" s="95">
        <v>40603</v>
      </c>
      <c r="BV16" s="95">
        <v>40634</v>
      </c>
      <c r="BW16" s="95">
        <v>40664</v>
      </c>
      <c r="BX16" s="95">
        <v>40695</v>
      </c>
      <c r="BY16" s="95">
        <v>40725</v>
      </c>
      <c r="BZ16" s="95">
        <v>40756</v>
      </c>
      <c r="CA16" s="95">
        <v>40787</v>
      </c>
      <c r="CB16" s="95">
        <v>40817</v>
      </c>
      <c r="CC16" s="95">
        <v>40848</v>
      </c>
      <c r="CD16" s="95">
        <v>40878</v>
      </c>
      <c r="CE16" s="95">
        <v>40909</v>
      </c>
      <c r="CF16" s="95">
        <v>40940</v>
      </c>
      <c r="CG16" s="95">
        <v>40969</v>
      </c>
      <c r="CH16" s="95">
        <v>41000</v>
      </c>
      <c r="CI16" s="95">
        <v>41030</v>
      </c>
      <c r="CJ16" s="95">
        <v>41061</v>
      </c>
      <c r="CK16" s="95">
        <v>41091</v>
      </c>
      <c r="CL16" s="95">
        <v>41122</v>
      </c>
      <c r="CM16" s="95">
        <v>41153</v>
      </c>
      <c r="CN16" s="95">
        <v>41183</v>
      </c>
      <c r="CO16" s="95">
        <v>41214</v>
      </c>
      <c r="CP16" s="95">
        <v>41244</v>
      </c>
      <c r="CQ16" s="95">
        <v>41275</v>
      </c>
      <c r="CR16" s="95">
        <v>41306</v>
      </c>
      <c r="CS16" s="95">
        <v>41334</v>
      </c>
      <c r="CT16" s="95">
        <v>41365</v>
      </c>
      <c r="CU16" s="95">
        <v>41395</v>
      </c>
      <c r="CV16" s="95">
        <v>41426</v>
      </c>
      <c r="CW16" s="95">
        <v>41456</v>
      </c>
      <c r="CX16" s="95">
        <v>41487</v>
      </c>
      <c r="CY16" s="95">
        <v>41518</v>
      </c>
      <c r="CZ16" s="95">
        <v>41548</v>
      </c>
      <c r="DA16" s="95">
        <v>41579</v>
      </c>
      <c r="DB16" s="95">
        <v>41609</v>
      </c>
      <c r="DC16" s="95">
        <v>41640</v>
      </c>
      <c r="DD16" s="95">
        <v>41671</v>
      </c>
      <c r="DE16" s="95">
        <v>41699</v>
      </c>
      <c r="DF16" s="95">
        <v>41730</v>
      </c>
      <c r="DG16" s="95">
        <v>41760</v>
      </c>
      <c r="DH16" s="95">
        <v>41791</v>
      </c>
      <c r="DI16" s="95">
        <v>41821</v>
      </c>
      <c r="DJ16" s="95">
        <v>41852</v>
      </c>
      <c r="DK16" s="95">
        <v>41883</v>
      </c>
      <c r="DL16" s="95">
        <v>41913</v>
      </c>
      <c r="DM16" s="95">
        <v>41944</v>
      </c>
      <c r="DN16" s="95">
        <v>41974</v>
      </c>
      <c r="DO16" s="95">
        <v>42005</v>
      </c>
      <c r="DP16" s="95">
        <v>42036</v>
      </c>
      <c r="DQ16" s="95">
        <v>42064</v>
      </c>
      <c r="DR16" s="95">
        <v>42095</v>
      </c>
      <c r="DS16" s="95">
        <v>42125</v>
      </c>
      <c r="DT16" s="95">
        <v>42156</v>
      </c>
      <c r="DU16" s="95">
        <v>42186</v>
      </c>
      <c r="DV16" s="95">
        <v>42217</v>
      </c>
      <c r="DW16" s="95">
        <v>42248</v>
      </c>
      <c r="DX16" s="95">
        <v>42278</v>
      </c>
      <c r="DY16" s="95">
        <v>42309</v>
      </c>
      <c r="DZ16" s="95">
        <v>42339</v>
      </c>
      <c r="EA16" s="95">
        <v>42370</v>
      </c>
      <c r="EB16" s="95">
        <v>42401</v>
      </c>
      <c r="EC16" s="95">
        <v>42430</v>
      </c>
      <c r="ED16" s="95">
        <v>42461</v>
      </c>
      <c r="EE16" s="95">
        <v>42491</v>
      </c>
      <c r="EF16" s="95">
        <v>42522</v>
      </c>
      <c r="EG16" s="95">
        <v>42552</v>
      </c>
      <c r="EH16" s="95">
        <v>42583</v>
      </c>
      <c r="EI16" s="95">
        <v>42614</v>
      </c>
      <c r="EJ16" s="95">
        <v>42644</v>
      </c>
      <c r="EK16" s="95">
        <v>42675</v>
      </c>
      <c r="EL16" s="95">
        <v>42705</v>
      </c>
      <c r="EM16" s="95">
        <v>42736</v>
      </c>
      <c r="EN16" s="95" t="s">
        <v>174</v>
      </c>
      <c r="EO16" s="95" t="s">
        <v>174</v>
      </c>
      <c r="EP16" s="95" t="s">
        <v>174</v>
      </c>
      <c r="EQ16" s="95" t="s">
        <v>174</v>
      </c>
      <c r="ER16" s="95" t="s">
        <v>174</v>
      </c>
      <c r="ES16" s="95" t="s">
        <v>174</v>
      </c>
      <c r="ET16" s="95" t="s">
        <v>174</v>
      </c>
      <c r="EU16" s="95" t="s">
        <v>174</v>
      </c>
      <c r="EV16" s="95" t="s">
        <v>174</v>
      </c>
      <c r="EW16" s="95" t="s">
        <v>174</v>
      </c>
      <c r="EX16" s="95" t="s">
        <v>174</v>
      </c>
      <c r="EY16" s="95" t="s">
        <v>174</v>
      </c>
      <c r="EZ16" s="95" t="s">
        <v>174</v>
      </c>
      <c r="FA16" s="95" t="s">
        <v>174</v>
      </c>
      <c r="FB16" s="95" t="s">
        <v>174</v>
      </c>
      <c r="FC16" s="95" t="s">
        <v>174</v>
      </c>
      <c r="FD16" s="95" t="s">
        <v>174</v>
      </c>
      <c r="FE16" s="95" t="s">
        <v>174</v>
      </c>
      <c r="FF16" s="95" t="s">
        <v>174</v>
      </c>
      <c r="FG16" s="95" t="s">
        <v>174</v>
      </c>
      <c r="FH16" s="95" t="s">
        <v>174</v>
      </c>
      <c r="FI16" s="95" t="s">
        <v>174</v>
      </c>
      <c r="FJ16" s="95" t="s">
        <v>174</v>
      </c>
      <c r="FK16" s="95" t="s">
        <v>174</v>
      </c>
      <c r="FL16" s="95" t="s">
        <v>174</v>
      </c>
      <c r="FM16" s="95" t="s">
        <v>174</v>
      </c>
      <c r="FN16" s="95" t="s">
        <v>174</v>
      </c>
      <c r="FO16" s="95" t="s">
        <v>174</v>
      </c>
      <c r="FP16" s="95" t="s">
        <v>174</v>
      </c>
      <c r="FQ16" s="95" t="s">
        <v>174</v>
      </c>
      <c r="FR16" s="95" t="s">
        <v>174</v>
      </c>
      <c r="FS16" s="95" t="s">
        <v>174</v>
      </c>
      <c r="FT16" s="95" t="s">
        <v>174</v>
      </c>
      <c r="FU16" s="95" t="s">
        <v>174</v>
      </c>
      <c r="FV16" s="95" t="s">
        <v>174</v>
      </c>
      <c r="FW16" s="95" t="s">
        <v>174</v>
      </c>
      <c r="FX16" s="95" t="s">
        <v>174</v>
      </c>
      <c r="FY16" s="95" t="s">
        <v>174</v>
      </c>
      <c r="FZ16" s="95" t="s">
        <v>174</v>
      </c>
      <c r="GA16" s="95" t="s">
        <v>174</v>
      </c>
      <c r="GB16" s="95" t="s">
        <v>174</v>
      </c>
      <c r="GC16" s="95" t="s">
        <v>174</v>
      </c>
      <c r="GD16" s="95" t="s">
        <v>174</v>
      </c>
      <c r="GE16" s="95" t="s">
        <v>174</v>
      </c>
      <c r="GF16" s="95" t="s">
        <v>174</v>
      </c>
      <c r="GG16" s="95" t="s">
        <v>174</v>
      </c>
      <c r="GH16" s="95" t="s">
        <v>174</v>
      </c>
      <c r="GI16" s="95" t="s">
        <v>174</v>
      </c>
      <c r="GJ16" s="95" t="s">
        <v>174</v>
      </c>
      <c r="GK16" s="95" t="s">
        <v>174</v>
      </c>
      <c r="GL16" s="95" t="s">
        <v>174</v>
      </c>
      <c r="GM16" s="95" t="s">
        <v>174</v>
      </c>
      <c r="GN16" s="95" t="s">
        <v>174</v>
      </c>
      <c r="GO16" s="95" t="s">
        <v>174</v>
      </c>
      <c r="GP16" s="95" t="s">
        <v>174</v>
      </c>
      <c r="GQ16" s="95" t="s">
        <v>174</v>
      </c>
      <c r="GR16" s="95" t="s">
        <v>174</v>
      </c>
      <c r="GS16" s="95" t="s">
        <v>174</v>
      </c>
      <c r="GT16" s="95" t="s">
        <v>174</v>
      </c>
      <c r="GU16" s="95" t="s">
        <v>174</v>
      </c>
      <c r="GV16" s="95" t="s">
        <v>174</v>
      </c>
      <c r="GW16" s="95" t="s">
        <v>174</v>
      </c>
      <c r="GX16" s="95" t="s">
        <v>174</v>
      </c>
      <c r="GY16" s="95" t="s">
        <v>174</v>
      </c>
      <c r="GZ16" s="95" t="s">
        <v>174</v>
      </c>
      <c r="HA16" s="95" t="s">
        <v>174</v>
      </c>
      <c r="HB16" s="95" t="s">
        <v>174</v>
      </c>
      <c r="HC16" s="95" t="s">
        <v>174</v>
      </c>
      <c r="HD16" s="95" t="s">
        <v>174</v>
      </c>
      <c r="HE16" s="95" t="s">
        <v>174</v>
      </c>
      <c r="HF16" s="95" t="s">
        <v>174</v>
      </c>
      <c r="HG16" s="95" t="s">
        <v>174</v>
      </c>
      <c r="HH16" s="95" t="s">
        <v>174</v>
      </c>
      <c r="HI16" s="95" t="s">
        <v>174</v>
      </c>
      <c r="HJ16" s="95" t="s">
        <v>174</v>
      </c>
      <c r="HK16" s="95" t="s">
        <v>174</v>
      </c>
      <c r="HL16" s="95" t="s">
        <v>174</v>
      </c>
      <c r="HM16" s="95" t="s">
        <v>174</v>
      </c>
      <c r="HN16" s="95" t="s">
        <v>174</v>
      </c>
      <c r="HO16" s="95" t="s">
        <v>174</v>
      </c>
      <c r="HP16" s="95" t="s">
        <v>174</v>
      </c>
      <c r="HQ16" s="95" t="s">
        <v>174</v>
      </c>
      <c r="HR16" s="95" t="s">
        <v>174</v>
      </c>
      <c r="HS16" s="95" t="s">
        <v>174</v>
      </c>
      <c r="HT16" s="95" t="s">
        <v>174</v>
      </c>
      <c r="HU16" s="95" t="s">
        <v>174</v>
      </c>
      <c r="HV16" s="95" t="s">
        <v>174</v>
      </c>
      <c r="HW16" s="95" t="s">
        <v>174</v>
      </c>
      <c r="HX16" s="95" t="s">
        <v>174</v>
      </c>
      <c r="HY16" s="95" t="s">
        <v>174</v>
      </c>
      <c r="HZ16" s="95" t="s">
        <v>174</v>
      </c>
      <c r="IA16" s="95" t="s">
        <v>174</v>
      </c>
      <c r="IB16" s="95" t="s">
        <v>174</v>
      </c>
      <c r="IC16" s="95" t="s">
        <v>174</v>
      </c>
      <c r="ID16" s="95" t="s">
        <v>174</v>
      </c>
      <c r="IE16" s="95" t="s">
        <v>174</v>
      </c>
      <c r="IF16" s="95" t="s">
        <v>174</v>
      </c>
      <c r="IG16" s="95" t="s">
        <v>174</v>
      </c>
      <c r="IH16" s="95" t="s">
        <v>174</v>
      </c>
      <c r="II16" s="95" t="s">
        <v>174</v>
      </c>
      <c r="IJ16" s="95" t="s">
        <v>174</v>
      </c>
      <c r="IK16" s="95" t="s">
        <v>174</v>
      </c>
      <c r="IL16" s="95" t="s">
        <v>174</v>
      </c>
      <c r="IM16" s="95" t="s">
        <v>174</v>
      </c>
      <c r="IN16" s="95" t="s">
        <v>174</v>
      </c>
      <c r="IO16" s="95" t="s">
        <v>174</v>
      </c>
      <c r="IP16" s="95" t="s">
        <v>174</v>
      </c>
      <c r="IQ16" s="95" t="s">
        <v>174</v>
      </c>
      <c r="IR16" s="95" t="s">
        <v>174</v>
      </c>
      <c r="IS16" s="95" t="s">
        <v>174</v>
      </c>
    </row>
    <row r="17" spans="1:253" ht="14.25">
      <c r="A17" t="s">
        <v>176</v>
      </c>
      <c r="B17">
        <v>656</v>
      </c>
      <c r="C17">
        <v>666</v>
      </c>
      <c r="D17">
        <v>683</v>
      </c>
      <c r="E17">
        <v>682</v>
      </c>
      <c r="F17">
        <v>716</v>
      </c>
      <c r="G17">
        <v>736</v>
      </c>
      <c r="H17">
        <v>719</v>
      </c>
      <c r="I17">
        <v>728</v>
      </c>
      <c r="J17">
        <v>679</v>
      </c>
      <c r="K17">
        <v>708</v>
      </c>
      <c r="L17">
        <v>714</v>
      </c>
      <c r="M17">
        <v>724</v>
      </c>
      <c r="N17">
        <v>692</v>
      </c>
      <c r="O17">
        <v>730</v>
      </c>
      <c r="P17">
        <v>770</v>
      </c>
      <c r="Q17">
        <v>754</v>
      </c>
      <c r="R17">
        <v>790</v>
      </c>
      <c r="S17">
        <v>784</v>
      </c>
      <c r="T17">
        <v>773</v>
      </c>
      <c r="U17">
        <v>763</v>
      </c>
      <c r="V17">
        <v>735</v>
      </c>
      <c r="W17">
        <v>753</v>
      </c>
      <c r="X17">
        <v>741</v>
      </c>
      <c r="Y17">
        <v>731</v>
      </c>
      <c r="Z17">
        <v>757</v>
      </c>
      <c r="AA17">
        <v>723</v>
      </c>
      <c r="AB17">
        <v>710</v>
      </c>
      <c r="AC17">
        <v>694</v>
      </c>
      <c r="AD17">
        <v>702</v>
      </c>
      <c r="AE17">
        <v>713</v>
      </c>
      <c r="AF17">
        <v>734</v>
      </c>
      <c r="AG17">
        <v>732</v>
      </c>
      <c r="AH17">
        <v>720</v>
      </c>
      <c r="AI17">
        <v>723</v>
      </c>
      <c r="AJ17">
        <v>751</v>
      </c>
      <c r="AK17">
        <v>736</v>
      </c>
      <c r="AL17">
        <v>734</v>
      </c>
      <c r="AM17">
        <v>752</v>
      </c>
      <c r="AN17">
        <v>776</v>
      </c>
      <c r="AO17">
        <v>749</v>
      </c>
      <c r="AP17">
        <v>778</v>
      </c>
      <c r="AQ17">
        <v>750</v>
      </c>
      <c r="AR17">
        <v>722</v>
      </c>
      <c r="AS17">
        <v>731</v>
      </c>
      <c r="AT17">
        <v>696</v>
      </c>
      <c r="AU17">
        <v>703</v>
      </c>
      <c r="AV17">
        <v>701</v>
      </c>
      <c r="AW17">
        <v>680</v>
      </c>
      <c r="AX17">
        <v>703</v>
      </c>
      <c r="AY17">
        <v>683</v>
      </c>
      <c r="AZ17">
        <v>681</v>
      </c>
      <c r="BA17">
        <v>640</v>
      </c>
      <c r="BB17">
        <v>633</v>
      </c>
      <c r="BC17">
        <v>653</v>
      </c>
      <c r="BD17">
        <v>672</v>
      </c>
      <c r="BE17">
        <v>667</v>
      </c>
      <c r="BF17">
        <v>608</v>
      </c>
      <c r="BG17">
        <v>629</v>
      </c>
      <c r="BH17">
        <v>635</v>
      </c>
      <c r="BI17">
        <v>644</v>
      </c>
      <c r="BJ17">
        <v>640</v>
      </c>
      <c r="BK17">
        <v>648</v>
      </c>
      <c r="BL17">
        <v>628</v>
      </c>
      <c r="BM17">
        <v>616</v>
      </c>
      <c r="BN17">
        <v>635</v>
      </c>
      <c r="BO17">
        <v>626</v>
      </c>
      <c r="BP17">
        <v>600</v>
      </c>
      <c r="BQ17">
        <v>587</v>
      </c>
      <c r="BR17">
        <v>561</v>
      </c>
      <c r="BS17">
        <v>567</v>
      </c>
      <c r="BT17">
        <v>566</v>
      </c>
      <c r="BU17">
        <v>603</v>
      </c>
      <c r="BV17">
        <v>567</v>
      </c>
      <c r="BW17">
        <v>576</v>
      </c>
      <c r="BX17">
        <v>583</v>
      </c>
      <c r="BY17">
        <v>563</v>
      </c>
      <c r="BZ17">
        <v>593</v>
      </c>
      <c r="CA17">
        <v>593</v>
      </c>
      <c r="CB17">
        <v>573</v>
      </c>
      <c r="CC17">
        <v>569</v>
      </c>
      <c r="CD17">
        <v>544</v>
      </c>
      <c r="CE17">
        <v>558</v>
      </c>
      <c r="CF17">
        <v>530</v>
      </c>
      <c r="CG17">
        <v>483</v>
      </c>
      <c r="CH17">
        <v>656</v>
      </c>
      <c r="CI17">
        <v>629</v>
      </c>
      <c r="CJ17">
        <v>628</v>
      </c>
      <c r="CK17">
        <v>607</v>
      </c>
      <c r="CL17">
        <v>592</v>
      </c>
      <c r="CM17">
        <v>590</v>
      </c>
      <c r="CN17">
        <v>605</v>
      </c>
      <c r="CO17">
        <v>570</v>
      </c>
      <c r="CP17">
        <v>530</v>
      </c>
      <c r="CQ17">
        <v>522</v>
      </c>
      <c r="CR17">
        <v>511</v>
      </c>
      <c r="CS17">
        <v>493</v>
      </c>
      <c r="CT17">
        <v>507</v>
      </c>
      <c r="CU17">
        <v>502</v>
      </c>
      <c r="CV17">
        <v>486</v>
      </c>
      <c r="CW17">
        <v>507</v>
      </c>
      <c r="CX17">
        <v>487</v>
      </c>
      <c r="CY17">
        <v>494</v>
      </c>
      <c r="CZ17">
        <v>493</v>
      </c>
      <c r="DA17">
        <v>493</v>
      </c>
      <c r="DB17">
        <v>457</v>
      </c>
      <c r="DC17">
        <v>466</v>
      </c>
      <c r="DD17">
        <v>464</v>
      </c>
      <c r="DE17">
        <v>466</v>
      </c>
      <c r="DF17">
        <v>431</v>
      </c>
      <c r="DG17">
        <v>419</v>
      </c>
      <c r="DH17">
        <v>437</v>
      </c>
      <c r="DI17">
        <v>442</v>
      </c>
      <c r="DJ17">
        <v>418</v>
      </c>
      <c r="DK17">
        <v>414</v>
      </c>
      <c r="DL17">
        <v>408</v>
      </c>
      <c r="DM17">
        <v>398</v>
      </c>
      <c r="DN17">
        <v>374</v>
      </c>
      <c r="DO17">
        <v>375</v>
      </c>
      <c r="DP17">
        <v>382</v>
      </c>
      <c r="DQ17">
        <v>413</v>
      </c>
      <c r="DR17">
        <v>414</v>
      </c>
      <c r="DS17">
        <v>410</v>
      </c>
      <c r="DT17">
        <v>417</v>
      </c>
      <c r="DU17">
        <v>419</v>
      </c>
      <c r="DV17">
        <v>395</v>
      </c>
      <c r="DW17">
        <v>394</v>
      </c>
      <c r="DX17">
        <v>398</v>
      </c>
      <c r="DY17">
        <v>406</v>
      </c>
      <c r="DZ17">
        <v>379</v>
      </c>
      <c r="EA17">
        <v>382</v>
      </c>
      <c r="EB17">
        <v>372</v>
      </c>
      <c r="EC17">
        <v>388</v>
      </c>
      <c r="ED17">
        <v>405</v>
      </c>
      <c r="EE17">
        <v>391</v>
      </c>
      <c r="EF17">
        <v>411</v>
      </c>
      <c r="EG17">
        <v>399</v>
      </c>
      <c r="EH17">
        <v>373</v>
      </c>
      <c r="EI17">
        <v>385</v>
      </c>
      <c r="EJ17">
        <v>393</v>
      </c>
      <c r="EK17">
        <v>366</v>
      </c>
      <c r="EL17">
        <v>349</v>
      </c>
      <c r="EM17">
        <v>381</v>
      </c>
    </row>
    <row r="18" spans="1:253" ht="14.25">
      <c r="A18" t="s">
        <v>32</v>
      </c>
      <c r="B18">
        <v>1945</v>
      </c>
      <c r="C18">
        <v>2014</v>
      </c>
      <c r="D18">
        <v>2047</v>
      </c>
      <c r="E18">
        <v>2110</v>
      </c>
      <c r="F18">
        <v>2114</v>
      </c>
      <c r="G18">
        <v>2189</v>
      </c>
      <c r="H18">
        <v>2140</v>
      </c>
      <c r="I18">
        <v>2067</v>
      </c>
      <c r="J18">
        <v>1880</v>
      </c>
      <c r="K18">
        <v>1953</v>
      </c>
      <c r="L18">
        <v>1938</v>
      </c>
      <c r="M18">
        <v>1976</v>
      </c>
      <c r="N18">
        <v>1991</v>
      </c>
      <c r="O18">
        <v>2026</v>
      </c>
      <c r="P18">
        <v>2041</v>
      </c>
      <c r="Q18">
        <v>2106</v>
      </c>
      <c r="R18">
        <v>2170</v>
      </c>
      <c r="S18">
        <v>2168</v>
      </c>
      <c r="T18">
        <v>2125</v>
      </c>
      <c r="U18">
        <v>2119</v>
      </c>
      <c r="V18">
        <v>1951</v>
      </c>
      <c r="W18">
        <v>1975</v>
      </c>
      <c r="X18">
        <v>1996</v>
      </c>
      <c r="Y18">
        <v>2002</v>
      </c>
      <c r="Z18">
        <v>1979</v>
      </c>
      <c r="AA18">
        <v>2081</v>
      </c>
      <c r="AB18">
        <v>2090</v>
      </c>
      <c r="AC18">
        <v>2157</v>
      </c>
      <c r="AD18">
        <v>2175</v>
      </c>
      <c r="AE18">
        <v>2181</v>
      </c>
      <c r="AF18">
        <v>2147</v>
      </c>
      <c r="AG18">
        <v>2113</v>
      </c>
      <c r="AH18">
        <v>1951</v>
      </c>
      <c r="AI18">
        <v>1996</v>
      </c>
      <c r="AJ18">
        <v>2059</v>
      </c>
      <c r="AK18">
        <v>2118</v>
      </c>
      <c r="AL18">
        <v>2094</v>
      </c>
      <c r="AM18">
        <v>2055</v>
      </c>
      <c r="AN18">
        <v>2061</v>
      </c>
      <c r="AO18">
        <v>2017</v>
      </c>
      <c r="AP18">
        <v>1978</v>
      </c>
      <c r="AQ18">
        <v>1926</v>
      </c>
      <c r="AR18">
        <v>1930</v>
      </c>
      <c r="AS18">
        <v>1915</v>
      </c>
      <c r="AT18">
        <v>1766</v>
      </c>
      <c r="AU18">
        <v>1759</v>
      </c>
      <c r="AV18">
        <v>1694</v>
      </c>
      <c r="AW18">
        <v>1708</v>
      </c>
      <c r="AX18">
        <v>1720</v>
      </c>
      <c r="AY18">
        <v>1710</v>
      </c>
      <c r="AZ18">
        <v>1770</v>
      </c>
      <c r="BA18">
        <v>1776</v>
      </c>
      <c r="BB18">
        <v>1754</v>
      </c>
      <c r="BC18">
        <v>1772</v>
      </c>
      <c r="BD18">
        <v>1738</v>
      </c>
      <c r="BE18">
        <v>1651</v>
      </c>
      <c r="BF18">
        <v>1463</v>
      </c>
      <c r="BG18">
        <v>1462</v>
      </c>
      <c r="BH18">
        <v>1447</v>
      </c>
      <c r="BI18">
        <v>1432</v>
      </c>
      <c r="BJ18">
        <v>1399</v>
      </c>
      <c r="BK18">
        <v>1378</v>
      </c>
      <c r="BL18">
        <v>1365</v>
      </c>
      <c r="BM18">
        <v>1345</v>
      </c>
      <c r="BN18">
        <v>1342</v>
      </c>
      <c r="BO18">
        <v>1326</v>
      </c>
      <c r="BP18">
        <v>1319</v>
      </c>
      <c r="BQ18">
        <v>1274</v>
      </c>
      <c r="BR18">
        <v>1176</v>
      </c>
      <c r="BS18">
        <v>1189</v>
      </c>
      <c r="BT18">
        <v>1259</v>
      </c>
      <c r="BU18">
        <v>1260</v>
      </c>
      <c r="BV18">
        <v>1231</v>
      </c>
      <c r="BW18">
        <v>1268</v>
      </c>
      <c r="BX18">
        <v>1286</v>
      </c>
      <c r="BY18">
        <v>1243</v>
      </c>
      <c r="BZ18">
        <v>1281</v>
      </c>
      <c r="CA18">
        <v>1268</v>
      </c>
      <c r="CB18">
        <v>1230</v>
      </c>
      <c r="CC18">
        <v>1248</v>
      </c>
      <c r="CD18">
        <v>1140</v>
      </c>
      <c r="CE18">
        <v>1149</v>
      </c>
      <c r="CF18">
        <v>1133</v>
      </c>
      <c r="CG18">
        <v>1116</v>
      </c>
      <c r="CH18">
        <v>1100</v>
      </c>
      <c r="CI18">
        <v>1045</v>
      </c>
      <c r="CJ18">
        <v>1015</v>
      </c>
      <c r="CK18">
        <v>1002</v>
      </c>
      <c r="CL18">
        <v>963</v>
      </c>
      <c r="CM18">
        <v>935</v>
      </c>
      <c r="CN18">
        <v>915</v>
      </c>
      <c r="CO18">
        <v>906</v>
      </c>
      <c r="CP18">
        <v>781</v>
      </c>
      <c r="CQ18">
        <v>790</v>
      </c>
      <c r="CR18">
        <v>743</v>
      </c>
      <c r="CS18">
        <v>748</v>
      </c>
      <c r="CT18">
        <v>755</v>
      </c>
      <c r="CU18">
        <v>751</v>
      </c>
      <c r="CV18">
        <v>741</v>
      </c>
      <c r="CW18">
        <v>752</v>
      </c>
      <c r="CX18">
        <v>745</v>
      </c>
      <c r="CY18">
        <v>751</v>
      </c>
      <c r="CZ18">
        <v>741</v>
      </c>
      <c r="DA18">
        <v>724</v>
      </c>
      <c r="DB18">
        <v>692</v>
      </c>
      <c r="DC18">
        <v>717</v>
      </c>
      <c r="DD18">
        <v>699</v>
      </c>
      <c r="DE18">
        <v>690</v>
      </c>
      <c r="DF18">
        <v>646</v>
      </c>
      <c r="DG18">
        <v>649</v>
      </c>
      <c r="DH18">
        <v>662</v>
      </c>
      <c r="DI18">
        <v>668</v>
      </c>
      <c r="DJ18">
        <v>633</v>
      </c>
      <c r="DK18">
        <v>630</v>
      </c>
      <c r="DL18">
        <v>625</v>
      </c>
      <c r="DM18">
        <v>641</v>
      </c>
      <c r="DN18">
        <v>580</v>
      </c>
      <c r="DO18">
        <v>600</v>
      </c>
      <c r="DP18">
        <v>605</v>
      </c>
      <c r="DQ18">
        <v>588</v>
      </c>
      <c r="DR18">
        <v>579</v>
      </c>
      <c r="DS18">
        <v>573</v>
      </c>
      <c r="DT18">
        <v>573</v>
      </c>
      <c r="DU18">
        <v>580</v>
      </c>
      <c r="DV18">
        <v>569</v>
      </c>
      <c r="DW18">
        <v>575</v>
      </c>
      <c r="DX18">
        <v>592</v>
      </c>
      <c r="DY18">
        <v>573</v>
      </c>
      <c r="DZ18">
        <v>540</v>
      </c>
      <c r="EA18">
        <v>531</v>
      </c>
      <c r="EB18">
        <v>497</v>
      </c>
      <c r="EC18">
        <v>486</v>
      </c>
      <c r="ED18">
        <v>493</v>
      </c>
      <c r="EE18">
        <v>472</v>
      </c>
      <c r="EF18">
        <v>471</v>
      </c>
      <c r="EG18">
        <v>438</v>
      </c>
      <c r="EH18">
        <v>486</v>
      </c>
      <c r="EI18">
        <v>473</v>
      </c>
      <c r="EJ18">
        <v>463</v>
      </c>
      <c r="EK18">
        <v>473</v>
      </c>
      <c r="EL18">
        <v>467</v>
      </c>
      <c r="EM18">
        <v>472</v>
      </c>
    </row>
    <row r="19" spans="1:253" ht="14.25">
      <c r="A19" t="s">
        <v>33</v>
      </c>
      <c r="B19">
        <v>92</v>
      </c>
      <c r="C19">
        <v>88</v>
      </c>
      <c r="D19">
        <v>97</v>
      </c>
      <c r="E19">
        <v>100</v>
      </c>
      <c r="F19">
        <v>100</v>
      </c>
      <c r="G19">
        <v>106</v>
      </c>
      <c r="H19">
        <v>103</v>
      </c>
      <c r="I19">
        <v>98</v>
      </c>
      <c r="J19">
        <v>85</v>
      </c>
      <c r="K19">
        <v>100</v>
      </c>
      <c r="L19">
        <v>111</v>
      </c>
      <c r="M19">
        <v>115</v>
      </c>
      <c r="N19">
        <v>102</v>
      </c>
      <c r="O19">
        <v>112</v>
      </c>
      <c r="P19">
        <v>111</v>
      </c>
      <c r="Q19">
        <v>103</v>
      </c>
      <c r="R19">
        <v>107</v>
      </c>
      <c r="S19">
        <v>100</v>
      </c>
      <c r="T19">
        <v>101</v>
      </c>
      <c r="U19">
        <v>118</v>
      </c>
      <c r="V19">
        <v>110</v>
      </c>
      <c r="W19">
        <v>104</v>
      </c>
      <c r="X19">
        <v>114</v>
      </c>
      <c r="Y19">
        <v>106</v>
      </c>
      <c r="Z19">
        <v>104</v>
      </c>
      <c r="AA19">
        <v>94</v>
      </c>
      <c r="AB19">
        <v>109</v>
      </c>
      <c r="AC19">
        <v>113</v>
      </c>
      <c r="AD19">
        <v>114</v>
      </c>
      <c r="AE19">
        <v>116</v>
      </c>
      <c r="AF19">
        <v>118</v>
      </c>
      <c r="AG19">
        <v>135</v>
      </c>
      <c r="AH19">
        <v>124</v>
      </c>
      <c r="AI19">
        <v>127</v>
      </c>
      <c r="AJ19">
        <v>143</v>
      </c>
      <c r="AK19">
        <v>150</v>
      </c>
      <c r="AL19">
        <v>184</v>
      </c>
      <c r="AM19">
        <v>199</v>
      </c>
      <c r="AN19">
        <v>235</v>
      </c>
      <c r="AO19">
        <v>240</v>
      </c>
      <c r="AP19">
        <v>263</v>
      </c>
      <c r="AQ19">
        <v>258</v>
      </c>
      <c r="AR19">
        <v>253</v>
      </c>
      <c r="AS19">
        <v>259</v>
      </c>
      <c r="AT19">
        <v>253</v>
      </c>
      <c r="AU19">
        <v>264</v>
      </c>
      <c r="AV19">
        <v>253</v>
      </c>
      <c r="AW19">
        <v>237</v>
      </c>
      <c r="AX19">
        <v>172</v>
      </c>
      <c r="AY19">
        <v>148</v>
      </c>
      <c r="AZ19">
        <v>145</v>
      </c>
      <c r="BA19">
        <v>130</v>
      </c>
      <c r="BB19">
        <v>117</v>
      </c>
      <c r="BC19">
        <v>111</v>
      </c>
      <c r="BD19">
        <v>118</v>
      </c>
      <c r="BE19">
        <v>114</v>
      </c>
      <c r="BF19">
        <v>107</v>
      </c>
      <c r="BG19">
        <v>105</v>
      </c>
      <c r="BH19">
        <v>105</v>
      </c>
      <c r="BI19">
        <v>104</v>
      </c>
      <c r="BJ19">
        <v>110</v>
      </c>
      <c r="BK19">
        <v>110</v>
      </c>
      <c r="BL19">
        <v>120</v>
      </c>
      <c r="BM19">
        <v>122</v>
      </c>
      <c r="BN19">
        <v>122</v>
      </c>
      <c r="BO19">
        <v>134</v>
      </c>
      <c r="BP19">
        <v>127</v>
      </c>
      <c r="BQ19">
        <v>125</v>
      </c>
      <c r="BR19">
        <v>125</v>
      </c>
      <c r="BS19">
        <v>136</v>
      </c>
      <c r="BT19">
        <v>171</v>
      </c>
      <c r="BU19">
        <v>164</v>
      </c>
      <c r="BV19">
        <v>157</v>
      </c>
      <c r="BW19">
        <v>170</v>
      </c>
      <c r="BX19">
        <v>172</v>
      </c>
      <c r="BY19">
        <v>153</v>
      </c>
      <c r="BZ19">
        <v>192</v>
      </c>
      <c r="CA19">
        <v>183</v>
      </c>
      <c r="CB19">
        <v>188</v>
      </c>
      <c r="CC19">
        <v>205</v>
      </c>
      <c r="CD19">
        <v>187</v>
      </c>
      <c r="CE19">
        <v>212</v>
      </c>
      <c r="CF19">
        <v>210</v>
      </c>
      <c r="CG19">
        <v>204</v>
      </c>
      <c r="CH19">
        <v>73</v>
      </c>
      <c r="CI19">
        <v>67</v>
      </c>
      <c r="CJ19">
        <v>64</v>
      </c>
      <c r="CK19">
        <v>69</v>
      </c>
      <c r="CL19">
        <v>67</v>
      </c>
      <c r="CM19">
        <v>53</v>
      </c>
      <c r="CN19">
        <v>55</v>
      </c>
      <c r="CO19">
        <v>53</v>
      </c>
      <c r="CP19">
        <v>38</v>
      </c>
      <c r="CQ19">
        <v>37</v>
      </c>
      <c r="CR19">
        <v>37</v>
      </c>
      <c r="CS19">
        <v>38</v>
      </c>
      <c r="CT19">
        <v>1</v>
      </c>
      <c r="CU19">
        <v>1</v>
      </c>
      <c r="CV19">
        <v>1</v>
      </c>
      <c r="CW19">
        <v>2</v>
      </c>
      <c r="CX19">
        <v>0</v>
      </c>
      <c r="CY19">
        <v>0</v>
      </c>
      <c r="CZ19">
        <v>0</v>
      </c>
      <c r="DA19">
        <v>0</v>
      </c>
      <c r="DB19">
        <v>1</v>
      </c>
      <c r="DC19">
        <v>1</v>
      </c>
      <c r="DD19">
        <v>1</v>
      </c>
      <c r="DE19">
        <v>1</v>
      </c>
      <c r="DF19">
        <v>1</v>
      </c>
      <c r="DG19">
        <v>1</v>
      </c>
      <c r="DH19">
        <v>1</v>
      </c>
      <c r="DI19">
        <v>1</v>
      </c>
      <c r="DJ19">
        <v>0</v>
      </c>
      <c r="DK19">
        <v>0</v>
      </c>
      <c r="DL19">
        <v>0</v>
      </c>
      <c r="DM19">
        <v>1</v>
      </c>
      <c r="DN19">
        <v>2</v>
      </c>
      <c r="DO19">
        <v>1</v>
      </c>
      <c r="DP19">
        <v>1</v>
      </c>
      <c r="DQ19">
        <v>1</v>
      </c>
      <c r="DR19">
        <v>2</v>
      </c>
      <c r="DS19">
        <v>1</v>
      </c>
      <c r="DT19">
        <v>2</v>
      </c>
      <c r="DU19">
        <v>2</v>
      </c>
      <c r="DV19">
        <v>5</v>
      </c>
      <c r="DW19">
        <v>6</v>
      </c>
      <c r="DX19">
        <v>5</v>
      </c>
      <c r="DY19">
        <v>8</v>
      </c>
      <c r="DZ19">
        <v>8</v>
      </c>
      <c r="EA19">
        <v>8</v>
      </c>
      <c r="EB19">
        <v>8</v>
      </c>
      <c r="EC19">
        <v>7</v>
      </c>
      <c r="ED19">
        <v>8</v>
      </c>
      <c r="EE19">
        <v>7</v>
      </c>
      <c r="EF19">
        <v>8</v>
      </c>
      <c r="EG19">
        <v>24</v>
      </c>
      <c r="EH19">
        <v>22</v>
      </c>
      <c r="EI19">
        <v>19</v>
      </c>
      <c r="EJ19">
        <v>19</v>
      </c>
      <c r="EK19">
        <v>16</v>
      </c>
      <c r="EL19">
        <v>13</v>
      </c>
      <c r="EM19">
        <v>9</v>
      </c>
    </row>
    <row r="20" spans="1:253" ht="14.25">
      <c r="A20" t="s">
        <v>167</v>
      </c>
      <c r="B20">
        <f>IF(B19="","",SUM(B17:B19))</f>
        <v>2693</v>
      </c>
      <c r="C20">
        <f aca="true" t="shared" si="8" ref="C20:BN20">IF(C19="","",SUM(C17:C19))</f>
        <v>2768</v>
      </c>
      <c r="D20">
        <f t="shared" si="8"/>
        <v>2827</v>
      </c>
      <c r="E20">
        <f t="shared" si="8"/>
        <v>2892</v>
      </c>
      <c r="F20">
        <f t="shared" si="8"/>
        <v>2930</v>
      </c>
      <c r="G20">
        <f t="shared" si="8"/>
        <v>3031</v>
      </c>
      <c r="H20">
        <f t="shared" si="8"/>
        <v>2962</v>
      </c>
      <c r="I20">
        <f t="shared" si="8"/>
        <v>2893</v>
      </c>
      <c r="J20">
        <f t="shared" si="8"/>
        <v>2644</v>
      </c>
      <c r="K20">
        <f t="shared" si="8"/>
        <v>2761</v>
      </c>
      <c r="L20">
        <f t="shared" si="8"/>
        <v>2763</v>
      </c>
      <c r="M20">
        <f t="shared" si="8"/>
        <v>2815</v>
      </c>
      <c r="N20">
        <f t="shared" si="8"/>
        <v>2785</v>
      </c>
      <c r="O20">
        <f t="shared" si="8"/>
        <v>2868</v>
      </c>
      <c r="P20">
        <f t="shared" si="8"/>
        <v>2922</v>
      </c>
      <c r="Q20">
        <f t="shared" si="8"/>
        <v>2963</v>
      </c>
      <c r="R20">
        <f t="shared" si="8"/>
        <v>3067</v>
      </c>
      <c r="S20">
        <f t="shared" si="8"/>
        <v>3052</v>
      </c>
      <c r="T20">
        <f t="shared" si="8"/>
        <v>2999</v>
      </c>
      <c r="U20">
        <f t="shared" si="8"/>
        <v>3000</v>
      </c>
      <c r="V20">
        <f t="shared" si="8"/>
        <v>2796</v>
      </c>
      <c r="W20">
        <f t="shared" si="8"/>
        <v>2832</v>
      </c>
      <c r="X20">
        <f t="shared" si="8"/>
        <v>2851</v>
      </c>
      <c r="Y20">
        <f t="shared" si="8"/>
        <v>2839</v>
      </c>
      <c r="Z20">
        <f t="shared" si="8"/>
        <v>2840</v>
      </c>
      <c r="AA20">
        <f t="shared" si="8"/>
        <v>2898</v>
      </c>
      <c r="AB20">
        <f t="shared" si="8"/>
        <v>2909</v>
      </c>
      <c r="AC20">
        <f t="shared" si="8"/>
        <v>2964</v>
      </c>
      <c r="AD20">
        <f t="shared" si="8"/>
        <v>2991</v>
      </c>
      <c r="AE20">
        <f t="shared" si="8"/>
        <v>3010</v>
      </c>
      <c r="AF20">
        <f t="shared" si="8"/>
        <v>2999</v>
      </c>
      <c r="AG20">
        <f t="shared" si="8"/>
        <v>2980</v>
      </c>
      <c r="AH20">
        <f t="shared" si="8"/>
        <v>2795</v>
      </c>
      <c r="AI20">
        <f t="shared" si="8"/>
        <v>2846</v>
      </c>
      <c r="AJ20">
        <f t="shared" si="8"/>
        <v>2953</v>
      </c>
      <c r="AK20">
        <f t="shared" si="8"/>
        <v>3004</v>
      </c>
      <c r="AL20">
        <f t="shared" si="8"/>
        <v>3012</v>
      </c>
      <c r="AM20">
        <f t="shared" si="8"/>
        <v>3006</v>
      </c>
      <c r="AN20">
        <f t="shared" si="8"/>
        <v>3072</v>
      </c>
      <c r="AO20">
        <f t="shared" si="8"/>
        <v>3006</v>
      </c>
      <c r="AP20">
        <f t="shared" si="8"/>
        <v>3019</v>
      </c>
      <c r="AQ20">
        <f t="shared" si="8"/>
        <v>2934</v>
      </c>
      <c r="AR20">
        <f t="shared" si="8"/>
        <v>2905</v>
      </c>
      <c r="AS20">
        <f t="shared" si="8"/>
        <v>2905</v>
      </c>
      <c r="AT20">
        <f t="shared" si="8"/>
        <v>2715</v>
      </c>
      <c r="AU20">
        <f t="shared" si="8"/>
        <v>2726</v>
      </c>
      <c r="AV20">
        <f t="shared" si="8"/>
        <v>2648</v>
      </c>
      <c r="AW20">
        <f t="shared" si="8"/>
        <v>2625</v>
      </c>
      <c r="AX20">
        <f t="shared" si="8"/>
        <v>2595</v>
      </c>
      <c r="AY20">
        <f t="shared" si="8"/>
        <v>2541</v>
      </c>
      <c r="AZ20">
        <f t="shared" si="8"/>
        <v>2596</v>
      </c>
      <c r="BA20">
        <f t="shared" si="8"/>
        <v>2546</v>
      </c>
      <c r="BB20">
        <f t="shared" si="8"/>
        <v>2504</v>
      </c>
      <c r="BC20">
        <f t="shared" si="8"/>
        <v>2536</v>
      </c>
      <c r="BD20">
        <f t="shared" si="8"/>
        <v>2528</v>
      </c>
      <c r="BE20">
        <f t="shared" si="8"/>
        <v>2432</v>
      </c>
      <c r="BF20">
        <f t="shared" si="8"/>
        <v>2178</v>
      </c>
      <c r="BG20">
        <f t="shared" si="8"/>
        <v>2196</v>
      </c>
      <c r="BH20">
        <f t="shared" si="8"/>
        <v>2187</v>
      </c>
      <c r="BI20">
        <f t="shared" si="8"/>
        <v>2180</v>
      </c>
      <c r="BJ20">
        <f t="shared" si="8"/>
        <v>2149</v>
      </c>
      <c r="BK20">
        <f t="shared" si="8"/>
        <v>2136</v>
      </c>
      <c r="BL20">
        <f t="shared" si="8"/>
        <v>2113</v>
      </c>
      <c r="BM20">
        <f t="shared" si="8"/>
        <v>2083</v>
      </c>
      <c r="BN20">
        <f t="shared" si="8"/>
        <v>2099</v>
      </c>
      <c r="BO20">
        <f aca="true" t="shared" si="9" ref="BO20:DZ20">IF(BO19="","",SUM(BO17:BO19))</f>
        <v>2086</v>
      </c>
      <c r="BP20">
        <f t="shared" si="9"/>
        <v>2046</v>
      </c>
      <c r="BQ20">
        <f t="shared" si="9"/>
        <v>1986</v>
      </c>
      <c r="BR20">
        <f t="shared" si="9"/>
        <v>1862</v>
      </c>
      <c r="BS20">
        <f t="shared" si="9"/>
        <v>1892</v>
      </c>
      <c r="BT20">
        <f t="shared" si="9"/>
        <v>1996</v>
      </c>
      <c r="BU20">
        <f t="shared" si="9"/>
        <v>2027</v>
      </c>
      <c r="BV20">
        <f t="shared" si="9"/>
        <v>1955</v>
      </c>
      <c r="BW20">
        <f t="shared" si="9"/>
        <v>2014</v>
      </c>
      <c r="BX20">
        <f t="shared" si="9"/>
        <v>2041</v>
      </c>
      <c r="BY20">
        <f t="shared" si="9"/>
        <v>1959</v>
      </c>
      <c r="BZ20">
        <f t="shared" si="9"/>
        <v>2066</v>
      </c>
      <c r="CA20">
        <f t="shared" si="9"/>
        <v>2044</v>
      </c>
      <c r="CB20">
        <f t="shared" si="9"/>
        <v>1991</v>
      </c>
      <c r="CC20">
        <f t="shared" si="9"/>
        <v>2022</v>
      </c>
      <c r="CD20">
        <f t="shared" si="9"/>
        <v>1871</v>
      </c>
      <c r="CE20">
        <f t="shared" si="9"/>
        <v>1919</v>
      </c>
      <c r="CF20">
        <f t="shared" si="9"/>
        <v>1873</v>
      </c>
      <c r="CG20">
        <f t="shared" si="9"/>
        <v>1803</v>
      </c>
      <c r="CH20">
        <f t="shared" si="9"/>
        <v>1829</v>
      </c>
      <c r="CI20">
        <f t="shared" si="9"/>
        <v>1741</v>
      </c>
      <c r="CJ20">
        <f t="shared" si="9"/>
        <v>1707</v>
      </c>
      <c r="CK20">
        <f t="shared" si="9"/>
        <v>1678</v>
      </c>
      <c r="CL20">
        <f t="shared" si="9"/>
        <v>1622</v>
      </c>
      <c r="CM20">
        <f t="shared" si="9"/>
        <v>1578</v>
      </c>
      <c r="CN20">
        <f t="shared" si="9"/>
        <v>1575</v>
      </c>
      <c r="CO20">
        <f t="shared" si="9"/>
        <v>1529</v>
      </c>
      <c r="CP20">
        <f t="shared" si="9"/>
        <v>1349</v>
      </c>
      <c r="CQ20">
        <f t="shared" si="9"/>
        <v>1349</v>
      </c>
      <c r="CR20">
        <f t="shared" si="9"/>
        <v>1291</v>
      </c>
      <c r="CS20">
        <f t="shared" si="9"/>
        <v>1279</v>
      </c>
      <c r="CT20">
        <f t="shared" si="9"/>
        <v>1263</v>
      </c>
      <c r="CU20">
        <f t="shared" si="9"/>
        <v>1254</v>
      </c>
      <c r="CV20">
        <f t="shared" si="9"/>
        <v>1228</v>
      </c>
      <c r="CW20">
        <f t="shared" si="9"/>
        <v>1261</v>
      </c>
      <c r="CX20">
        <f t="shared" si="9"/>
        <v>1232</v>
      </c>
      <c r="CY20">
        <f t="shared" si="9"/>
        <v>1245</v>
      </c>
      <c r="CZ20">
        <f t="shared" si="9"/>
        <v>1234</v>
      </c>
      <c r="DA20">
        <f t="shared" si="9"/>
        <v>1217</v>
      </c>
      <c r="DB20">
        <f t="shared" si="9"/>
        <v>1150</v>
      </c>
      <c r="DC20">
        <f t="shared" si="9"/>
        <v>1184</v>
      </c>
      <c r="DD20">
        <f t="shared" si="9"/>
        <v>1164</v>
      </c>
      <c r="DE20">
        <f t="shared" si="9"/>
        <v>1157</v>
      </c>
      <c r="DF20">
        <f t="shared" si="9"/>
        <v>1078</v>
      </c>
      <c r="DG20">
        <f t="shared" si="9"/>
        <v>1069</v>
      </c>
      <c r="DH20">
        <f t="shared" si="9"/>
        <v>1100</v>
      </c>
      <c r="DI20">
        <f t="shared" si="9"/>
        <v>1111</v>
      </c>
      <c r="DJ20">
        <f t="shared" si="9"/>
        <v>1051</v>
      </c>
      <c r="DK20">
        <f t="shared" si="9"/>
        <v>1044</v>
      </c>
      <c r="DL20">
        <f t="shared" si="9"/>
        <v>1033</v>
      </c>
      <c r="DM20">
        <f t="shared" si="9"/>
        <v>1040</v>
      </c>
      <c r="DN20">
        <f t="shared" si="9"/>
        <v>956</v>
      </c>
      <c r="DO20">
        <f t="shared" si="9"/>
        <v>976</v>
      </c>
      <c r="DP20">
        <f t="shared" si="9"/>
        <v>988</v>
      </c>
      <c r="DQ20">
        <f t="shared" si="9"/>
        <v>1002</v>
      </c>
      <c r="DR20">
        <f t="shared" si="9"/>
        <v>995</v>
      </c>
      <c r="DS20">
        <f t="shared" si="9"/>
        <v>984</v>
      </c>
      <c r="DT20">
        <f t="shared" si="9"/>
        <v>992</v>
      </c>
      <c r="DU20">
        <f t="shared" si="9"/>
        <v>1001</v>
      </c>
      <c r="DV20">
        <f t="shared" si="9"/>
        <v>969</v>
      </c>
      <c r="DW20">
        <f t="shared" si="9"/>
        <v>975</v>
      </c>
      <c r="DX20">
        <f t="shared" si="9"/>
        <v>995</v>
      </c>
      <c r="DY20">
        <f t="shared" si="9"/>
        <v>987</v>
      </c>
      <c r="DZ20">
        <f t="shared" si="9"/>
        <v>927</v>
      </c>
      <c r="EA20">
        <f aca="true" t="shared" si="10" ref="EA20:GL20">IF(EA19="","",SUM(EA17:EA19))</f>
        <v>921</v>
      </c>
      <c r="EB20">
        <f t="shared" si="10"/>
        <v>877</v>
      </c>
      <c r="EC20">
        <f t="shared" si="10"/>
        <v>881</v>
      </c>
      <c r="ED20">
        <f t="shared" si="10"/>
        <v>906</v>
      </c>
      <c r="EE20">
        <f t="shared" si="10"/>
        <v>870</v>
      </c>
      <c r="EF20">
        <f t="shared" si="10"/>
        <v>890</v>
      </c>
      <c r="EG20">
        <f t="shared" si="10"/>
        <v>861</v>
      </c>
      <c r="EH20">
        <f t="shared" si="10"/>
        <v>881</v>
      </c>
      <c r="EI20">
        <f t="shared" si="10"/>
        <v>877</v>
      </c>
      <c r="EJ20">
        <f t="shared" si="10"/>
        <v>875</v>
      </c>
      <c r="EK20">
        <f t="shared" si="10"/>
        <v>855</v>
      </c>
      <c r="EL20">
        <f t="shared" si="10"/>
        <v>829</v>
      </c>
      <c r="EM20">
        <f t="shared" si="10"/>
        <v>862</v>
      </c>
      <c r="EN20">
        <f t="shared" si="10"/>
      </c>
      <c r="EO20">
        <f t="shared" si="10"/>
      </c>
      <c r="EP20">
        <f t="shared" si="10"/>
      </c>
      <c r="EQ20">
        <f t="shared" si="10"/>
      </c>
      <c r="ER20">
        <f t="shared" si="10"/>
      </c>
      <c r="ES20">
        <f t="shared" si="10"/>
      </c>
      <c r="ET20">
        <f t="shared" si="10"/>
      </c>
      <c r="EU20">
        <f t="shared" si="10"/>
      </c>
      <c r="EV20">
        <f t="shared" si="10"/>
      </c>
      <c r="EW20">
        <f t="shared" si="10"/>
      </c>
      <c r="EX20">
        <f t="shared" si="10"/>
      </c>
      <c r="EY20">
        <f t="shared" si="10"/>
      </c>
      <c r="EZ20">
        <f t="shared" si="10"/>
      </c>
      <c r="FA20">
        <f t="shared" si="10"/>
      </c>
      <c r="FB20">
        <f t="shared" si="10"/>
      </c>
      <c r="FC20">
        <f t="shared" si="10"/>
      </c>
      <c r="FD20">
        <f t="shared" si="10"/>
      </c>
      <c r="FE20">
        <f t="shared" si="10"/>
      </c>
      <c r="FF20">
        <f t="shared" si="10"/>
      </c>
      <c r="FG20">
        <f t="shared" si="10"/>
      </c>
      <c r="FH20">
        <f t="shared" si="10"/>
      </c>
      <c r="FI20">
        <f t="shared" si="10"/>
      </c>
      <c r="FJ20">
        <f t="shared" si="10"/>
      </c>
      <c r="FK20">
        <f t="shared" si="10"/>
      </c>
      <c r="FL20">
        <f t="shared" si="10"/>
      </c>
      <c r="FM20">
        <f t="shared" si="10"/>
      </c>
      <c r="FN20">
        <f t="shared" si="10"/>
      </c>
      <c r="FO20">
        <f t="shared" si="10"/>
      </c>
      <c r="FP20">
        <f t="shared" si="10"/>
      </c>
      <c r="FQ20">
        <f t="shared" si="10"/>
      </c>
      <c r="FR20">
        <f t="shared" si="10"/>
      </c>
      <c r="FS20">
        <f t="shared" si="10"/>
      </c>
      <c r="FT20">
        <f t="shared" si="10"/>
      </c>
      <c r="FU20">
        <f t="shared" si="10"/>
      </c>
      <c r="FV20">
        <f t="shared" si="10"/>
      </c>
      <c r="FW20">
        <f t="shared" si="10"/>
      </c>
      <c r="FX20">
        <f t="shared" si="10"/>
      </c>
      <c r="FY20">
        <f t="shared" si="10"/>
      </c>
      <c r="FZ20">
        <f t="shared" si="10"/>
      </c>
      <c r="GA20">
        <f t="shared" si="10"/>
      </c>
      <c r="GB20">
        <f t="shared" si="10"/>
      </c>
      <c r="GC20">
        <f t="shared" si="10"/>
      </c>
      <c r="GD20">
        <f t="shared" si="10"/>
      </c>
      <c r="GE20">
        <f t="shared" si="10"/>
      </c>
      <c r="GF20">
        <f t="shared" si="10"/>
      </c>
      <c r="GG20">
        <f t="shared" si="10"/>
      </c>
      <c r="GH20">
        <f t="shared" si="10"/>
      </c>
      <c r="GI20">
        <f t="shared" si="10"/>
      </c>
      <c r="GJ20">
        <f t="shared" si="10"/>
      </c>
      <c r="GK20">
        <f t="shared" si="10"/>
      </c>
      <c r="GL20">
        <f t="shared" si="10"/>
      </c>
      <c r="GM20">
        <f aca="true" t="shared" si="11" ref="GM20:IS20">IF(GM19="","",SUM(GM17:GM19))</f>
      </c>
      <c r="GN20">
        <f t="shared" si="11"/>
      </c>
      <c r="GO20">
        <f t="shared" si="11"/>
      </c>
      <c r="GP20">
        <f t="shared" si="11"/>
      </c>
      <c r="GQ20">
        <f t="shared" si="11"/>
      </c>
      <c r="GR20">
        <f t="shared" si="11"/>
      </c>
      <c r="GS20">
        <f t="shared" si="11"/>
      </c>
      <c r="GT20">
        <f t="shared" si="11"/>
      </c>
      <c r="GU20">
        <f t="shared" si="11"/>
      </c>
      <c r="GV20">
        <f t="shared" si="11"/>
      </c>
      <c r="GW20">
        <f t="shared" si="11"/>
      </c>
      <c r="GX20">
        <f t="shared" si="11"/>
      </c>
      <c r="GY20">
        <f t="shared" si="11"/>
      </c>
      <c r="GZ20">
        <f t="shared" si="11"/>
      </c>
      <c r="HA20">
        <f t="shared" si="11"/>
      </c>
      <c r="HB20">
        <f t="shared" si="11"/>
      </c>
      <c r="HC20">
        <f t="shared" si="11"/>
      </c>
      <c r="HD20">
        <f t="shared" si="11"/>
      </c>
      <c r="HE20">
        <f t="shared" si="11"/>
      </c>
      <c r="HF20">
        <f t="shared" si="11"/>
      </c>
      <c r="HG20">
        <f t="shared" si="11"/>
      </c>
      <c r="HH20">
        <f t="shared" si="11"/>
      </c>
      <c r="HI20">
        <f t="shared" si="11"/>
      </c>
      <c r="HJ20">
        <f t="shared" si="11"/>
      </c>
      <c r="HK20">
        <f t="shared" si="11"/>
      </c>
      <c r="HL20">
        <f t="shared" si="11"/>
      </c>
      <c r="HM20">
        <f t="shared" si="11"/>
      </c>
      <c r="HN20">
        <f t="shared" si="11"/>
      </c>
      <c r="HO20">
        <f t="shared" si="11"/>
      </c>
      <c r="HP20">
        <f t="shared" si="11"/>
      </c>
      <c r="HQ20">
        <f t="shared" si="11"/>
      </c>
      <c r="HR20">
        <f t="shared" si="11"/>
      </c>
      <c r="HS20">
        <f t="shared" si="11"/>
      </c>
      <c r="HT20">
        <f t="shared" si="11"/>
      </c>
      <c r="HU20">
        <f t="shared" si="11"/>
      </c>
      <c r="HV20">
        <f t="shared" si="11"/>
      </c>
      <c r="HW20">
        <f t="shared" si="11"/>
      </c>
      <c r="HX20">
        <f t="shared" si="11"/>
      </c>
      <c r="HY20">
        <f t="shared" si="11"/>
      </c>
      <c r="HZ20">
        <f t="shared" si="11"/>
      </c>
      <c r="IA20">
        <f t="shared" si="11"/>
      </c>
      <c r="IB20">
        <f t="shared" si="11"/>
      </c>
      <c r="IC20">
        <f t="shared" si="11"/>
      </c>
      <c r="ID20">
        <f t="shared" si="11"/>
      </c>
      <c r="IE20">
        <f t="shared" si="11"/>
      </c>
      <c r="IF20">
        <f t="shared" si="11"/>
      </c>
      <c r="IG20">
        <f t="shared" si="11"/>
      </c>
      <c r="IH20">
        <f t="shared" si="11"/>
      </c>
      <c r="II20">
        <f t="shared" si="11"/>
      </c>
      <c r="IJ20">
        <f t="shared" si="11"/>
      </c>
      <c r="IK20">
        <f t="shared" si="11"/>
      </c>
      <c r="IL20">
        <f t="shared" si="11"/>
      </c>
      <c r="IM20">
        <f t="shared" si="11"/>
      </c>
      <c r="IN20">
        <f t="shared" si="11"/>
      </c>
      <c r="IO20">
        <f t="shared" si="11"/>
      </c>
      <c r="IP20">
        <f t="shared" si="11"/>
      </c>
      <c r="IQ20">
        <f t="shared" si="11"/>
      </c>
      <c r="IR20">
        <f t="shared" si="11"/>
      </c>
      <c r="IS20">
        <f t="shared" si="11"/>
      </c>
    </row>
    <row r="22" spans="1:253" ht="14.25">
      <c r="A22" t="s">
        <v>127</v>
      </c>
      <c r="B22" s="95">
        <v>38443</v>
      </c>
      <c r="C22" s="95">
        <v>38473</v>
      </c>
      <c r="D22" s="95">
        <v>38504</v>
      </c>
      <c r="E22" s="95">
        <v>38534</v>
      </c>
      <c r="F22" s="95">
        <v>38565</v>
      </c>
      <c r="G22" s="95">
        <v>38596</v>
      </c>
      <c r="H22" s="95">
        <v>38626</v>
      </c>
      <c r="I22" s="95">
        <v>38657</v>
      </c>
      <c r="J22" s="95">
        <v>38687</v>
      </c>
      <c r="K22" s="95">
        <v>38718</v>
      </c>
      <c r="L22" s="95">
        <v>38749</v>
      </c>
      <c r="M22" s="95">
        <v>38777</v>
      </c>
      <c r="N22" s="95">
        <v>38808</v>
      </c>
      <c r="O22" s="95">
        <v>38838</v>
      </c>
      <c r="P22" s="95">
        <v>38869</v>
      </c>
      <c r="Q22" s="95">
        <v>38899</v>
      </c>
      <c r="R22" s="95">
        <v>38930</v>
      </c>
      <c r="S22" s="95">
        <v>38961</v>
      </c>
      <c r="T22" s="95">
        <v>38991</v>
      </c>
      <c r="U22" s="95">
        <v>39022</v>
      </c>
      <c r="V22" s="95">
        <v>39052</v>
      </c>
      <c r="W22" s="95">
        <v>39083</v>
      </c>
      <c r="X22" s="95">
        <v>39114</v>
      </c>
      <c r="Y22" s="95">
        <v>39142</v>
      </c>
      <c r="Z22" s="95">
        <v>39173</v>
      </c>
      <c r="AA22" s="95">
        <v>39203</v>
      </c>
      <c r="AB22" s="95">
        <v>39234</v>
      </c>
      <c r="AC22" s="95">
        <v>39264</v>
      </c>
      <c r="AD22" s="95">
        <v>39295</v>
      </c>
      <c r="AE22" s="95">
        <v>39326</v>
      </c>
      <c r="AF22" s="95">
        <v>39356</v>
      </c>
      <c r="AG22" s="95">
        <v>39387</v>
      </c>
      <c r="AH22" s="95">
        <v>39417</v>
      </c>
      <c r="AI22" s="95">
        <v>39448</v>
      </c>
      <c r="AJ22" s="95">
        <v>39479</v>
      </c>
      <c r="AK22" s="95">
        <v>39508</v>
      </c>
      <c r="AL22" s="95">
        <v>39539</v>
      </c>
      <c r="AM22" s="95">
        <v>39569</v>
      </c>
      <c r="AN22" s="95">
        <v>39600</v>
      </c>
      <c r="AO22" s="95">
        <v>39630</v>
      </c>
      <c r="AP22" s="95">
        <v>39661</v>
      </c>
      <c r="AQ22" s="95">
        <v>39692</v>
      </c>
      <c r="AR22" s="95">
        <v>39722</v>
      </c>
      <c r="AS22" s="95">
        <v>39753</v>
      </c>
      <c r="AT22" s="95">
        <v>39783</v>
      </c>
      <c r="AU22" s="95">
        <v>39814</v>
      </c>
      <c r="AV22" s="95">
        <v>39845</v>
      </c>
      <c r="AW22" s="95">
        <v>39873</v>
      </c>
      <c r="AX22" s="95">
        <v>39904</v>
      </c>
      <c r="AY22" s="95">
        <v>39934</v>
      </c>
      <c r="AZ22" s="95">
        <v>39965</v>
      </c>
      <c r="BA22" s="95">
        <v>39995</v>
      </c>
      <c r="BB22" s="95">
        <v>40026</v>
      </c>
      <c r="BC22" s="95">
        <v>40057</v>
      </c>
      <c r="BD22" s="95">
        <v>40087</v>
      </c>
      <c r="BE22" s="95">
        <v>40118</v>
      </c>
      <c r="BF22" s="95">
        <v>40148</v>
      </c>
      <c r="BG22" s="95">
        <v>40179</v>
      </c>
      <c r="BH22" s="95">
        <v>40210</v>
      </c>
      <c r="BI22" s="95">
        <v>40238</v>
      </c>
      <c r="BJ22" s="95">
        <v>40269</v>
      </c>
      <c r="BK22" s="95">
        <v>40299</v>
      </c>
      <c r="BL22" s="95">
        <v>40330</v>
      </c>
      <c r="BM22" s="95">
        <v>40360</v>
      </c>
      <c r="BN22" s="95">
        <v>40391</v>
      </c>
      <c r="BO22" s="95">
        <v>40422</v>
      </c>
      <c r="BP22" s="95">
        <v>40452</v>
      </c>
      <c r="BQ22" s="95">
        <v>40483</v>
      </c>
      <c r="BR22" s="95">
        <v>40513</v>
      </c>
      <c r="BS22" s="95">
        <v>40544</v>
      </c>
      <c r="BT22" s="95">
        <v>40575</v>
      </c>
      <c r="BU22" s="95">
        <v>40603</v>
      </c>
      <c r="BV22" s="95">
        <v>40634</v>
      </c>
      <c r="BW22" s="95">
        <v>40664</v>
      </c>
      <c r="BX22" s="95">
        <v>40695</v>
      </c>
      <c r="BY22" s="95">
        <v>40725</v>
      </c>
      <c r="BZ22" s="95">
        <v>40756</v>
      </c>
      <c r="CA22" s="95">
        <v>40787</v>
      </c>
      <c r="CB22" s="95">
        <v>40817</v>
      </c>
      <c r="CC22" s="95">
        <v>40848</v>
      </c>
      <c r="CD22" s="95">
        <v>40878</v>
      </c>
      <c r="CE22" s="95">
        <v>40909</v>
      </c>
      <c r="CF22" s="95">
        <v>40940</v>
      </c>
      <c r="CG22" s="95">
        <v>40969</v>
      </c>
      <c r="CH22" s="95">
        <v>41000</v>
      </c>
      <c r="CI22" s="95">
        <v>41030</v>
      </c>
      <c r="CJ22" s="95">
        <v>41061</v>
      </c>
      <c r="CK22" s="95">
        <v>41091</v>
      </c>
      <c r="CL22" s="95">
        <v>41122</v>
      </c>
      <c r="CM22" s="95">
        <v>41153</v>
      </c>
      <c r="CN22" s="95">
        <v>41183</v>
      </c>
      <c r="CO22" s="95">
        <v>41214</v>
      </c>
      <c r="CP22" s="95">
        <v>41244</v>
      </c>
      <c r="CQ22" s="95">
        <v>41275</v>
      </c>
      <c r="CR22" s="95">
        <v>41306</v>
      </c>
      <c r="CS22" s="95">
        <v>41334</v>
      </c>
      <c r="CT22" s="95">
        <v>41365</v>
      </c>
      <c r="CU22" s="95">
        <v>41395</v>
      </c>
      <c r="CV22" s="95">
        <v>41426</v>
      </c>
      <c r="CW22" s="95">
        <v>41456</v>
      </c>
      <c r="CX22" s="95">
        <v>41487</v>
      </c>
      <c r="CY22" s="95">
        <v>41518</v>
      </c>
      <c r="CZ22" s="95">
        <v>41548</v>
      </c>
      <c r="DA22" s="95">
        <v>41579</v>
      </c>
      <c r="DB22" s="95">
        <v>41609</v>
      </c>
      <c r="DC22" s="95">
        <v>41640</v>
      </c>
      <c r="DD22" s="95">
        <v>41671</v>
      </c>
      <c r="DE22" s="95">
        <v>41699</v>
      </c>
      <c r="DF22" s="95">
        <v>41730</v>
      </c>
      <c r="DG22" s="95">
        <v>41760</v>
      </c>
      <c r="DH22" s="95">
        <v>41791</v>
      </c>
      <c r="DI22" s="95">
        <v>41821</v>
      </c>
      <c r="DJ22" s="95">
        <v>41852</v>
      </c>
      <c r="DK22" s="95">
        <v>41883</v>
      </c>
      <c r="DL22" s="95">
        <v>41913</v>
      </c>
      <c r="DM22" s="95">
        <v>41944</v>
      </c>
      <c r="DN22" s="95">
        <v>41974</v>
      </c>
      <c r="DO22" s="95">
        <v>42005</v>
      </c>
      <c r="DP22" s="95">
        <v>42036</v>
      </c>
      <c r="DQ22" s="95">
        <v>42064</v>
      </c>
      <c r="DR22" s="95">
        <v>42095</v>
      </c>
      <c r="DS22" s="95">
        <v>42125</v>
      </c>
      <c r="DT22" s="95">
        <v>42156</v>
      </c>
      <c r="DU22" s="95">
        <v>42186</v>
      </c>
      <c r="DV22" s="95">
        <v>42217</v>
      </c>
      <c r="DW22" s="95">
        <v>42248</v>
      </c>
      <c r="DX22" s="95">
        <v>42278</v>
      </c>
      <c r="DY22" s="95">
        <v>42309</v>
      </c>
      <c r="DZ22" s="95">
        <v>42339</v>
      </c>
      <c r="EA22" s="95">
        <v>42370</v>
      </c>
      <c r="EB22" s="95">
        <v>42401</v>
      </c>
      <c r="EC22" s="95">
        <v>42430</v>
      </c>
      <c r="ED22" s="95">
        <v>42461</v>
      </c>
      <c r="EE22" s="95">
        <v>42491</v>
      </c>
      <c r="EF22" s="95">
        <v>42522</v>
      </c>
      <c r="EG22" s="95">
        <v>42552</v>
      </c>
      <c r="EH22" s="95">
        <v>42583</v>
      </c>
      <c r="EI22" s="95">
        <v>42614</v>
      </c>
      <c r="EJ22" s="95">
        <v>42644</v>
      </c>
      <c r="EK22" s="95">
        <v>42675</v>
      </c>
      <c r="EL22" s="95">
        <v>42705</v>
      </c>
      <c r="EM22" s="95">
        <v>42736</v>
      </c>
      <c r="EN22" s="95" t="s">
        <v>174</v>
      </c>
      <c r="EO22" s="95" t="s">
        <v>174</v>
      </c>
      <c r="EP22" s="95" t="s">
        <v>174</v>
      </c>
      <c r="EQ22" s="95" t="s">
        <v>174</v>
      </c>
      <c r="ER22" s="95" t="s">
        <v>174</v>
      </c>
      <c r="ES22" s="95" t="s">
        <v>174</v>
      </c>
      <c r="ET22" s="95" t="s">
        <v>174</v>
      </c>
      <c r="EU22" s="95" t="s">
        <v>174</v>
      </c>
      <c r="EV22" s="95" t="s">
        <v>174</v>
      </c>
      <c r="EW22" s="95" t="s">
        <v>174</v>
      </c>
      <c r="EX22" s="95" t="s">
        <v>174</v>
      </c>
      <c r="EY22" s="95" t="s">
        <v>174</v>
      </c>
      <c r="EZ22" s="95" t="s">
        <v>174</v>
      </c>
      <c r="FA22" s="95" t="s">
        <v>174</v>
      </c>
      <c r="FB22" s="95" t="s">
        <v>174</v>
      </c>
      <c r="FC22" s="95" t="s">
        <v>174</v>
      </c>
      <c r="FD22" s="95" t="s">
        <v>174</v>
      </c>
      <c r="FE22" s="95" t="s">
        <v>174</v>
      </c>
      <c r="FF22" s="95" t="s">
        <v>174</v>
      </c>
      <c r="FG22" s="95" t="s">
        <v>174</v>
      </c>
      <c r="FH22" s="95" t="s">
        <v>174</v>
      </c>
      <c r="FI22" s="95" t="s">
        <v>174</v>
      </c>
      <c r="FJ22" s="95" t="s">
        <v>174</v>
      </c>
      <c r="FK22" s="95" t="s">
        <v>174</v>
      </c>
      <c r="FL22" s="95" t="s">
        <v>174</v>
      </c>
      <c r="FM22" s="95" t="s">
        <v>174</v>
      </c>
      <c r="FN22" s="95" t="s">
        <v>174</v>
      </c>
      <c r="FO22" s="95" t="s">
        <v>174</v>
      </c>
      <c r="FP22" s="95" t="s">
        <v>174</v>
      </c>
      <c r="FQ22" s="95" t="s">
        <v>174</v>
      </c>
      <c r="FR22" s="95" t="s">
        <v>174</v>
      </c>
      <c r="FS22" s="95" t="s">
        <v>174</v>
      </c>
      <c r="FT22" s="95" t="s">
        <v>174</v>
      </c>
      <c r="FU22" s="95" t="s">
        <v>174</v>
      </c>
      <c r="FV22" s="95" t="s">
        <v>174</v>
      </c>
      <c r="FW22" s="95" t="s">
        <v>174</v>
      </c>
      <c r="FX22" s="95" t="s">
        <v>174</v>
      </c>
      <c r="FY22" s="95" t="s">
        <v>174</v>
      </c>
      <c r="FZ22" s="95" t="s">
        <v>174</v>
      </c>
      <c r="GA22" s="95" t="s">
        <v>174</v>
      </c>
      <c r="GB22" s="95" t="s">
        <v>174</v>
      </c>
      <c r="GC22" s="95" t="s">
        <v>174</v>
      </c>
      <c r="GD22" s="95" t="s">
        <v>174</v>
      </c>
      <c r="GE22" s="95" t="s">
        <v>174</v>
      </c>
      <c r="GF22" s="95" t="s">
        <v>174</v>
      </c>
      <c r="GG22" s="95" t="s">
        <v>174</v>
      </c>
      <c r="GH22" s="95" t="s">
        <v>174</v>
      </c>
      <c r="GI22" s="95" t="s">
        <v>174</v>
      </c>
      <c r="GJ22" s="95" t="s">
        <v>174</v>
      </c>
      <c r="GK22" s="95" t="s">
        <v>174</v>
      </c>
      <c r="GL22" s="95" t="s">
        <v>174</v>
      </c>
      <c r="GM22" s="95" t="s">
        <v>174</v>
      </c>
      <c r="GN22" s="95" t="s">
        <v>174</v>
      </c>
      <c r="GO22" s="95" t="s">
        <v>174</v>
      </c>
      <c r="GP22" s="95" t="s">
        <v>174</v>
      </c>
      <c r="GQ22" s="95" t="s">
        <v>174</v>
      </c>
      <c r="GR22" s="95" t="s">
        <v>174</v>
      </c>
      <c r="GS22" s="95" t="s">
        <v>174</v>
      </c>
      <c r="GT22" s="95" t="s">
        <v>174</v>
      </c>
      <c r="GU22" s="95" t="s">
        <v>174</v>
      </c>
      <c r="GV22" s="95" t="s">
        <v>174</v>
      </c>
      <c r="GW22" s="95" t="s">
        <v>174</v>
      </c>
      <c r="GX22" s="95" t="s">
        <v>174</v>
      </c>
      <c r="GY22" s="95" t="s">
        <v>174</v>
      </c>
      <c r="GZ22" s="95" t="s">
        <v>174</v>
      </c>
      <c r="HA22" s="95" t="s">
        <v>174</v>
      </c>
      <c r="HB22" s="95" t="s">
        <v>174</v>
      </c>
      <c r="HC22" s="95" t="s">
        <v>174</v>
      </c>
      <c r="HD22" s="95" t="s">
        <v>174</v>
      </c>
      <c r="HE22" s="95" t="s">
        <v>174</v>
      </c>
      <c r="HF22" s="95" t="s">
        <v>174</v>
      </c>
      <c r="HG22" s="95" t="s">
        <v>174</v>
      </c>
      <c r="HH22" s="95" t="s">
        <v>174</v>
      </c>
      <c r="HI22" s="95" t="s">
        <v>174</v>
      </c>
      <c r="HJ22" s="95" t="s">
        <v>174</v>
      </c>
      <c r="HK22" s="95" t="s">
        <v>174</v>
      </c>
      <c r="HL22" s="95" t="s">
        <v>174</v>
      </c>
      <c r="HM22" s="95" t="s">
        <v>174</v>
      </c>
      <c r="HN22" s="95" t="s">
        <v>174</v>
      </c>
      <c r="HO22" s="95" t="s">
        <v>174</v>
      </c>
      <c r="HP22" s="95" t="s">
        <v>174</v>
      </c>
      <c r="HQ22" s="95" t="s">
        <v>174</v>
      </c>
      <c r="HR22" s="95" t="s">
        <v>174</v>
      </c>
      <c r="HS22" s="95" t="s">
        <v>174</v>
      </c>
      <c r="HT22" s="95" t="s">
        <v>174</v>
      </c>
      <c r="HU22" s="95" t="s">
        <v>174</v>
      </c>
      <c r="HV22" s="95" t="s">
        <v>174</v>
      </c>
      <c r="HW22" s="95" t="s">
        <v>174</v>
      </c>
      <c r="HX22" s="95" t="s">
        <v>174</v>
      </c>
      <c r="HY22" s="95" t="s">
        <v>174</v>
      </c>
      <c r="HZ22" s="95" t="s">
        <v>174</v>
      </c>
      <c r="IA22" s="95" t="s">
        <v>174</v>
      </c>
      <c r="IB22" s="95" t="s">
        <v>174</v>
      </c>
      <c r="IC22" s="95" t="s">
        <v>174</v>
      </c>
      <c r="ID22" s="95" t="s">
        <v>174</v>
      </c>
      <c r="IE22" s="95" t="s">
        <v>174</v>
      </c>
      <c r="IF22" s="95" t="s">
        <v>174</v>
      </c>
      <c r="IG22" s="95" t="s">
        <v>174</v>
      </c>
      <c r="IH22" s="95" t="s">
        <v>174</v>
      </c>
      <c r="II22" s="95" t="s">
        <v>174</v>
      </c>
      <c r="IJ22" s="95" t="s">
        <v>174</v>
      </c>
      <c r="IK22" s="95" t="s">
        <v>174</v>
      </c>
      <c r="IL22" s="95" t="s">
        <v>174</v>
      </c>
      <c r="IM22" s="95" t="s">
        <v>174</v>
      </c>
      <c r="IN22" s="95" t="s">
        <v>174</v>
      </c>
      <c r="IO22" s="95" t="s">
        <v>174</v>
      </c>
      <c r="IP22" s="95" t="s">
        <v>174</v>
      </c>
      <c r="IQ22" s="95" t="s">
        <v>174</v>
      </c>
      <c r="IR22" s="95" t="s">
        <v>174</v>
      </c>
      <c r="IS22" s="95" t="s">
        <v>174</v>
      </c>
    </row>
    <row r="23" spans="1:253" ht="14.25">
      <c r="A23" t="s">
        <v>22</v>
      </c>
      <c r="B23">
        <v>2512</v>
      </c>
      <c r="C23">
        <v>2576</v>
      </c>
      <c r="D23">
        <v>2613</v>
      </c>
      <c r="E23">
        <v>2648</v>
      </c>
      <c r="F23">
        <v>2690</v>
      </c>
      <c r="G23">
        <v>2790</v>
      </c>
      <c r="H23">
        <v>2730</v>
      </c>
      <c r="I23">
        <v>2668</v>
      </c>
      <c r="J23">
        <v>2444</v>
      </c>
      <c r="K23">
        <v>2549</v>
      </c>
      <c r="L23">
        <v>2559</v>
      </c>
      <c r="M23">
        <v>2615</v>
      </c>
      <c r="N23">
        <v>2583</v>
      </c>
      <c r="O23">
        <v>2661</v>
      </c>
      <c r="P23">
        <v>2711</v>
      </c>
      <c r="Q23">
        <v>2768</v>
      </c>
      <c r="R23">
        <v>2842</v>
      </c>
      <c r="S23">
        <v>2830</v>
      </c>
      <c r="T23">
        <v>2783</v>
      </c>
      <c r="U23">
        <v>2774</v>
      </c>
      <c r="V23">
        <v>2593</v>
      </c>
      <c r="W23">
        <v>2627</v>
      </c>
      <c r="X23">
        <v>2640</v>
      </c>
      <c r="Y23">
        <v>2634</v>
      </c>
      <c r="Z23">
        <v>2643</v>
      </c>
      <c r="AA23">
        <v>2696</v>
      </c>
      <c r="AB23">
        <v>2693</v>
      </c>
      <c r="AC23">
        <v>2728</v>
      </c>
      <c r="AD23">
        <v>2750</v>
      </c>
      <c r="AE23">
        <v>2776</v>
      </c>
      <c r="AF23">
        <v>2767</v>
      </c>
      <c r="AG23">
        <v>2758</v>
      </c>
      <c r="AH23">
        <v>2580</v>
      </c>
      <c r="AI23">
        <v>2656</v>
      </c>
      <c r="AJ23">
        <v>2748</v>
      </c>
      <c r="AK23">
        <v>2798</v>
      </c>
      <c r="AL23">
        <v>2791</v>
      </c>
      <c r="AM23">
        <v>2793</v>
      </c>
      <c r="AN23">
        <v>2848</v>
      </c>
      <c r="AO23">
        <v>2799</v>
      </c>
      <c r="AP23">
        <v>2818</v>
      </c>
      <c r="AQ23">
        <v>2745</v>
      </c>
      <c r="AR23">
        <v>2704</v>
      </c>
      <c r="AS23">
        <v>2707</v>
      </c>
      <c r="AT23">
        <v>2557</v>
      </c>
      <c r="AU23">
        <v>2552</v>
      </c>
      <c r="AV23">
        <v>2491</v>
      </c>
      <c r="AW23">
        <v>2459</v>
      </c>
      <c r="AX23">
        <v>2437</v>
      </c>
      <c r="AY23">
        <v>2378</v>
      </c>
      <c r="AZ23">
        <v>2424</v>
      </c>
      <c r="BA23">
        <v>2378</v>
      </c>
      <c r="BB23">
        <v>2338</v>
      </c>
      <c r="BC23">
        <v>2385</v>
      </c>
      <c r="BD23">
        <v>2371</v>
      </c>
      <c r="BE23">
        <v>2286</v>
      </c>
      <c r="BF23">
        <v>2044</v>
      </c>
      <c r="BG23">
        <v>2084</v>
      </c>
      <c r="BH23">
        <v>2069</v>
      </c>
      <c r="BI23">
        <v>2059</v>
      </c>
      <c r="BJ23">
        <v>2041</v>
      </c>
      <c r="BK23">
        <v>2027</v>
      </c>
      <c r="BL23">
        <v>2009</v>
      </c>
      <c r="BM23">
        <v>1977</v>
      </c>
      <c r="BN23">
        <v>1993</v>
      </c>
      <c r="BO23">
        <v>1975</v>
      </c>
      <c r="BP23">
        <v>1944</v>
      </c>
      <c r="BQ23">
        <v>1877</v>
      </c>
      <c r="BR23">
        <v>1755</v>
      </c>
      <c r="BS23">
        <v>1799</v>
      </c>
      <c r="BT23">
        <v>1886</v>
      </c>
      <c r="BU23">
        <v>1915</v>
      </c>
      <c r="BV23">
        <v>1850</v>
      </c>
      <c r="BW23">
        <v>1905</v>
      </c>
      <c r="BX23">
        <v>1940</v>
      </c>
      <c r="BY23">
        <v>1862</v>
      </c>
      <c r="BZ23">
        <v>1957</v>
      </c>
      <c r="CA23">
        <v>1928</v>
      </c>
      <c r="CB23">
        <v>1880</v>
      </c>
      <c r="CC23">
        <v>1915</v>
      </c>
      <c r="CD23">
        <v>1766</v>
      </c>
      <c r="CE23">
        <v>1802</v>
      </c>
      <c r="CF23">
        <v>1754</v>
      </c>
      <c r="CG23">
        <v>1689</v>
      </c>
      <c r="CH23">
        <v>1714</v>
      </c>
      <c r="CI23">
        <v>1647</v>
      </c>
      <c r="CJ23">
        <v>1625</v>
      </c>
      <c r="CK23">
        <v>1598</v>
      </c>
      <c r="CL23">
        <v>1544</v>
      </c>
      <c r="CM23">
        <v>1502</v>
      </c>
      <c r="CN23">
        <v>1506</v>
      </c>
      <c r="CO23">
        <v>1469</v>
      </c>
      <c r="CP23">
        <v>1291</v>
      </c>
      <c r="CQ23">
        <v>1299</v>
      </c>
      <c r="CR23">
        <v>1239</v>
      </c>
      <c r="CS23">
        <v>1225</v>
      </c>
      <c r="CT23">
        <v>1213</v>
      </c>
      <c r="CU23">
        <v>1205</v>
      </c>
      <c r="CV23">
        <v>1177</v>
      </c>
      <c r="CW23">
        <v>1209</v>
      </c>
      <c r="CX23">
        <v>1184</v>
      </c>
      <c r="CY23">
        <v>1186</v>
      </c>
      <c r="CZ23">
        <v>1167</v>
      </c>
      <c r="DA23">
        <v>1154</v>
      </c>
      <c r="DB23">
        <v>1091</v>
      </c>
      <c r="DC23">
        <v>1125</v>
      </c>
      <c r="DD23">
        <v>1102</v>
      </c>
      <c r="DE23">
        <v>1104</v>
      </c>
      <c r="DF23">
        <v>1030</v>
      </c>
      <c r="DG23">
        <v>1020</v>
      </c>
      <c r="DH23">
        <v>1047</v>
      </c>
      <c r="DI23">
        <v>1066</v>
      </c>
      <c r="DJ23">
        <v>1007</v>
      </c>
      <c r="DK23">
        <v>995</v>
      </c>
      <c r="DL23">
        <v>989</v>
      </c>
      <c r="DM23">
        <v>1001</v>
      </c>
      <c r="DN23">
        <v>922</v>
      </c>
      <c r="DO23">
        <v>943</v>
      </c>
      <c r="DP23">
        <v>957</v>
      </c>
      <c r="DQ23">
        <v>964</v>
      </c>
      <c r="DR23">
        <v>953</v>
      </c>
      <c r="DS23">
        <v>942</v>
      </c>
      <c r="DT23">
        <v>954</v>
      </c>
      <c r="DU23">
        <v>964</v>
      </c>
      <c r="DV23">
        <v>937</v>
      </c>
      <c r="DW23">
        <v>943</v>
      </c>
      <c r="DX23">
        <v>963</v>
      </c>
      <c r="DY23">
        <v>950</v>
      </c>
      <c r="DZ23">
        <v>886</v>
      </c>
      <c r="EA23">
        <v>881</v>
      </c>
      <c r="EB23">
        <v>841</v>
      </c>
      <c r="EC23">
        <v>856</v>
      </c>
      <c r="ED23">
        <v>875</v>
      </c>
      <c r="EE23">
        <v>843</v>
      </c>
      <c r="EF23">
        <v>867</v>
      </c>
      <c r="EG23">
        <v>838</v>
      </c>
      <c r="EH23">
        <v>853</v>
      </c>
      <c r="EI23">
        <v>850</v>
      </c>
      <c r="EJ23">
        <v>845</v>
      </c>
      <c r="EK23">
        <v>830</v>
      </c>
      <c r="EL23">
        <v>806</v>
      </c>
      <c r="EM23">
        <v>839</v>
      </c>
    </row>
    <row r="24" spans="1:253" ht="14.25">
      <c r="A24" t="s">
        <v>23</v>
      </c>
      <c r="B24">
        <v>181</v>
      </c>
      <c r="C24">
        <v>192</v>
      </c>
      <c r="D24">
        <v>214</v>
      </c>
      <c r="E24">
        <v>244</v>
      </c>
      <c r="F24">
        <v>240</v>
      </c>
      <c r="G24">
        <v>241</v>
      </c>
      <c r="H24">
        <v>232</v>
      </c>
      <c r="I24">
        <v>225</v>
      </c>
      <c r="J24">
        <v>200</v>
      </c>
      <c r="K24">
        <v>212</v>
      </c>
      <c r="L24">
        <v>204</v>
      </c>
      <c r="M24">
        <v>200</v>
      </c>
      <c r="N24">
        <v>202</v>
      </c>
      <c r="O24">
        <v>207</v>
      </c>
      <c r="P24">
        <v>211</v>
      </c>
      <c r="Q24">
        <v>195</v>
      </c>
      <c r="R24">
        <v>225</v>
      </c>
      <c r="S24">
        <v>222</v>
      </c>
      <c r="T24">
        <v>216</v>
      </c>
      <c r="U24">
        <v>226</v>
      </c>
      <c r="V24">
        <v>203</v>
      </c>
      <c r="W24">
        <v>205</v>
      </c>
      <c r="X24">
        <v>211</v>
      </c>
      <c r="Y24">
        <v>205</v>
      </c>
      <c r="Z24">
        <v>197</v>
      </c>
      <c r="AA24">
        <v>202</v>
      </c>
      <c r="AB24">
        <v>216</v>
      </c>
      <c r="AC24">
        <v>236</v>
      </c>
      <c r="AD24">
        <v>241</v>
      </c>
      <c r="AE24">
        <v>234</v>
      </c>
      <c r="AF24">
        <v>232</v>
      </c>
      <c r="AG24">
        <v>222</v>
      </c>
      <c r="AH24">
        <v>215</v>
      </c>
      <c r="AI24">
        <v>190</v>
      </c>
      <c r="AJ24">
        <v>205</v>
      </c>
      <c r="AK24">
        <v>206</v>
      </c>
      <c r="AL24">
        <v>221</v>
      </c>
      <c r="AM24">
        <v>213</v>
      </c>
      <c r="AN24">
        <v>224</v>
      </c>
      <c r="AO24">
        <v>207</v>
      </c>
      <c r="AP24">
        <v>201</v>
      </c>
      <c r="AQ24">
        <v>189</v>
      </c>
      <c r="AR24">
        <v>201</v>
      </c>
      <c r="AS24">
        <v>198</v>
      </c>
      <c r="AT24">
        <v>158</v>
      </c>
      <c r="AU24">
        <v>174</v>
      </c>
      <c r="AV24">
        <v>157</v>
      </c>
      <c r="AW24">
        <v>166</v>
      </c>
      <c r="AX24">
        <v>158</v>
      </c>
      <c r="AY24">
        <v>163</v>
      </c>
      <c r="AZ24">
        <v>172</v>
      </c>
      <c r="BA24">
        <v>168</v>
      </c>
      <c r="BB24">
        <v>166</v>
      </c>
      <c r="BC24">
        <v>151</v>
      </c>
      <c r="BD24">
        <v>157</v>
      </c>
      <c r="BE24">
        <v>146</v>
      </c>
      <c r="BF24">
        <v>134</v>
      </c>
      <c r="BG24">
        <v>112</v>
      </c>
      <c r="BH24">
        <v>118</v>
      </c>
      <c r="BI24">
        <v>121</v>
      </c>
      <c r="BJ24">
        <v>108</v>
      </c>
      <c r="BK24">
        <v>109</v>
      </c>
      <c r="BL24">
        <v>104</v>
      </c>
      <c r="BM24">
        <v>106</v>
      </c>
      <c r="BN24">
        <v>106</v>
      </c>
      <c r="BO24">
        <v>111</v>
      </c>
      <c r="BP24">
        <v>102</v>
      </c>
      <c r="BQ24">
        <v>109</v>
      </c>
      <c r="BR24">
        <v>107</v>
      </c>
      <c r="BS24">
        <v>93</v>
      </c>
      <c r="BT24">
        <v>110</v>
      </c>
      <c r="BU24">
        <v>112</v>
      </c>
      <c r="BV24">
        <v>105</v>
      </c>
      <c r="BW24">
        <v>109</v>
      </c>
      <c r="BX24">
        <v>101</v>
      </c>
      <c r="BY24">
        <v>97</v>
      </c>
      <c r="BZ24">
        <v>109</v>
      </c>
      <c r="CA24">
        <v>116</v>
      </c>
      <c r="CB24">
        <v>111</v>
      </c>
      <c r="CC24">
        <v>107</v>
      </c>
      <c r="CD24">
        <v>105</v>
      </c>
      <c r="CE24">
        <v>117</v>
      </c>
      <c r="CF24">
        <v>119</v>
      </c>
      <c r="CG24">
        <v>114</v>
      </c>
      <c r="CH24">
        <v>115</v>
      </c>
      <c r="CI24">
        <v>94</v>
      </c>
      <c r="CJ24">
        <v>82</v>
      </c>
      <c r="CK24">
        <v>80</v>
      </c>
      <c r="CL24">
        <v>78</v>
      </c>
      <c r="CM24">
        <v>76</v>
      </c>
      <c r="CN24">
        <v>69</v>
      </c>
      <c r="CO24">
        <v>60</v>
      </c>
      <c r="CP24">
        <v>58</v>
      </c>
      <c r="CQ24">
        <v>50</v>
      </c>
      <c r="CR24">
        <v>52</v>
      </c>
      <c r="CS24">
        <v>54</v>
      </c>
      <c r="CT24">
        <v>50</v>
      </c>
      <c r="CU24">
        <v>49</v>
      </c>
      <c r="CV24">
        <v>51</v>
      </c>
      <c r="CW24">
        <v>52</v>
      </c>
      <c r="CX24">
        <v>48</v>
      </c>
      <c r="CY24">
        <v>59</v>
      </c>
      <c r="CZ24">
        <v>67</v>
      </c>
      <c r="DA24">
        <v>63</v>
      </c>
      <c r="DB24">
        <v>59</v>
      </c>
      <c r="DC24">
        <v>59</v>
      </c>
      <c r="DD24">
        <v>62</v>
      </c>
      <c r="DE24">
        <v>53</v>
      </c>
      <c r="DF24">
        <v>48</v>
      </c>
      <c r="DG24">
        <v>49</v>
      </c>
      <c r="DH24">
        <v>53</v>
      </c>
      <c r="DI24">
        <v>45</v>
      </c>
      <c r="DJ24">
        <v>44</v>
      </c>
      <c r="DK24">
        <v>49</v>
      </c>
      <c r="DL24">
        <v>44</v>
      </c>
      <c r="DM24">
        <v>39</v>
      </c>
      <c r="DN24">
        <v>34</v>
      </c>
      <c r="DO24">
        <v>33</v>
      </c>
      <c r="DP24">
        <v>31</v>
      </c>
      <c r="DQ24">
        <v>38</v>
      </c>
      <c r="DR24">
        <v>42</v>
      </c>
      <c r="DS24">
        <v>42</v>
      </c>
      <c r="DT24">
        <v>38</v>
      </c>
      <c r="DU24">
        <v>37</v>
      </c>
      <c r="DV24">
        <v>32</v>
      </c>
      <c r="DW24">
        <v>32</v>
      </c>
      <c r="DX24">
        <v>32</v>
      </c>
      <c r="DY24">
        <v>37</v>
      </c>
      <c r="DZ24">
        <v>41</v>
      </c>
      <c r="EA24">
        <v>40</v>
      </c>
      <c r="EB24">
        <v>36</v>
      </c>
      <c r="EC24">
        <v>25</v>
      </c>
      <c r="ED24">
        <v>31</v>
      </c>
      <c r="EE24">
        <v>27</v>
      </c>
      <c r="EF24">
        <v>23</v>
      </c>
      <c r="EG24">
        <v>23</v>
      </c>
      <c r="EH24">
        <v>28</v>
      </c>
      <c r="EI24">
        <v>27</v>
      </c>
      <c r="EJ24">
        <v>30</v>
      </c>
      <c r="EK24">
        <v>25</v>
      </c>
      <c r="EL24">
        <v>23</v>
      </c>
      <c r="EM24">
        <v>23</v>
      </c>
    </row>
    <row r="25" spans="1:253" ht="14.25">
      <c r="A25" t="s">
        <v>167</v>
      </c>
      <c r="B25">
        <f aca="true" t="shared" si="12" ref="B25:BM25">IF(B24="","",SUM(B23:B24))</f>
        <v>2693</v>
      </c>
      <c r="C25">
        <f t="shared" si="12"/>
        <v>2768</v>
      </c>
      <c r="D25">
        <f t="shared" si="12"/>
        <v>2827</v>
      </c>
      <c r="E25">
        <f t="shared" si="12"/>
        <v>2892</v>
      </c>
      <c r="F25">
        <f t="shared" si="12"/>
        <v>2930</v>
      </c>
      <c r="G25">
        <f t="shared" si="12"/>
        <v>3031</v>
      </c>
      <c r="H25">
        <f t="shared" si="12"/>
        <v>2962</v>
      </c>
      <c r="I25">
        <f t="shared" si="12"/>
        <v>2893</v>
      </c>
      <c r="J25">
        <f t="shared" si="12"/>
        <v>2644</v>
      </c>
      <c r="K25">
        <f t="shared" si="12"/>
        <v>2761</v>
      </c>
      <c r="L25">
        <f t="shared" si="12"/>
        <v>2763</v>
      </c>
      <c r="M25">
        <f t="shared" si="12"/>
        <v>2815</v>
      </c>
      <c r="N25">
        <f t="shared" si="12"/>
        <v>2785</v>
      </c>
      <c r="O25">
        <f t="shared" si="12"/>
        <v>2868</v>
      </c>
      <c r="P25">
        <f t="shared" si="12"/>
        <v>2922</v>
      </c>
      <c r="Q25">
        <f t="shared" si="12"/>
        <v>2963</v>
      </c>
      <c r="R25">
        <f t="shared" si="12"/>
        <v>3067</v>
      </c>
      <c r="S25">
        <f t="shared" si="12"/>
        <v>3052</v>
      </c>
      <c r="T25">
        <f t="shared" si="12"/>
        <v>2999</v>
      </c>
      <c r="U25">
        <f t="shared" si="12"/>
        <v>3000</v>
      </c>
      <c r="V25">
        <f t="shared" si="12"/>
        <v>2796</v>
      </c>
      <c r="W25">
        <f t="shared" si="12"/>
        <v>2832</v>
      </c>
      <c r="X25">
        <f t="shared" si="12"/>
        <v>2851</v>
      </c>
      <c r="Y25">
        <f t="shared" si="12"/>
        <v>2839</v>
      </c>
      <c r="Z25">
        <f t="shared" si="12"/>
        <v>2840</v>
      </c>
      <c r="AA25">
        <f t="shared" si="12"/>
        <v>2898</v>
      </c>
      <c r="AB25">
        <f t="shared" si="12"/>
        <v>2909</v>
      </c>
      <c r="AC25">
        <f t="shared" si="12"/>
        <v>2964</v>
      </c>
      <c r="AD25">
        <f t="shared" si="12"/>
        <v>2991</v>
      </c>
      <c r="AE25">
        <f t="shared" si="12"/>
        <v>3010</v>
      </c>
      <c r="AF25">
        <f t="shared" si="12"/>
        <v>2999</v>
      </c>
      <c r="AG25">
        <f t="shared" si="12"/>
        <v>2980</v>
      </c>
      <c r="AH25">
        <f t="shared" si="12"/>
        <v>2795</v>
      </c>
      <c r="AI25">
        <f t="shared" si="12"/>
        <v>2846</v>
      </c>
      <c r="AJ25">
        <f t="shared" si="12"/>
        <v>2953</v>
      </c>
      <c r="AK25">
        <f t="shared" si="12"/>
        <v>3004</v>
      </c>
      <c r="AL25">
        <f t="shared" si="12"/>
        <v>3012</v>
      </c>
      <c r="AM25">
        <f t="shared" si="12"/>
        <v>3006</v>
      </c>
      <c r="AN25">
        <f t="shared" si="12"/>
        <v>3072</v>
      </c>
      <c r="AO25">
        <f t="shared" si="12"/>
        <v>3006</v>
      </c>
      <c r="AP25">
        <f t="shared" si="12"/>
        <v>3019</v>
      </c>
      <c r="AQ25">
        <f t="shared" si="12"/>
        <v>2934</v>
      </c>
      <c r="AR25">
        <f t="shared" si="12"/>
        <v>2905</v>
      </c>
      <c r="AS25">
        <f t="shared" si="12"/>
        <v>2905</v>
      </c>
      <c r="AT25">
        <f t="shared" si="12"/>
        <v>2715</v>
      </c>
      <c r="AU25">
        <f t="shared" si="12"/>
        <v>2726</v>
      </c>
      <c r="AV25">
        <f t="shared" si="12"/>
        <v>2648</v>
      </c>
      <c r="AW25">
        <f t="shared" si="12"/>
        <v>2625</v>
      </c>
      <c r="AX25">
        <f t="shared" si="12"/>
        <v>2595</v>
      </c>
      <c r="AY25">
        <f t="shared" si="12"/>
        <v>2541</v>
      </c>
      <c r="AZ25">
        <f t="shared" si="12"/>
        <v>2596</v>
      </c>
      <c r="BA25">
        <f t="shared" si="12"/>
        <v>2546</v>
      </c>
      <c r="BB25">
        <f t="shared" si="12"/>
        <v>2504</v>
      </c>
      <c r="BC25">
        <f t="shared" si="12"/>
        <v>2536</v>
      </c>
      <c r="BD25">
        <f t="shared" si="12"/>
        <v>2528</v>
      </c>
      <c r="BE25">
        <f t="shared" si="12"/>
        <v>2432</v>
      </c>
      <c r="BF25">
        <f t="shared" si="12"/>
        <v>2178</v>
      </c>
      <c r="BG25">
        <f t="shared" si="12"/>
        <v>2196</v>
      </c>
      <c r="BH25">
        <f t="shared" si="12"/>
        <v>2187</v>
      </c>
      <c r="BI25">
        <f t="shared" si="12"/>
        <v>2180</v>
      </c>
      <c r="BJ25">
        <f t="shared" si="12"/>
        <v>2149</v>
      </c>
      <c r="BK25">
        <f t="shared" si="12"/>
        <v>2136</v>
      </c>
      <c r="BL25">
        <f t="shared" si="12"/>
        <v>2113</v>
      </c>
      <c r="BM25">
        <f t="shared" si="12"/>
        <v>2083</v>
      </c>
      <c r="BN25">
        <f aca="true" t="shared" si="13" ref="BN25:DY25">IF(BN24="","",SUM(BN23:BN24))</f>
        <v>2099</v>
      </c>
      <c r="BO25">
        <f t="shared" si="13"/>
        <v>2086</v>
      </c>
      <c r="BP25">
        <f t="shared" si="13"/>
        <v>2046</v>
      </c>
      <c r="BQ25">
        <f t="shared" si="13"/>
        <v>1986</v>
      </c>
      <c r="BR25">
        <f t="shared" si="13"/>
        <v>1862</v>
      </c>
      <c r="BS25">
        <f t="shared" si="13"/>
        <v>1892</v>
      </c>
      <c r="BT25">
        <f t="shared" si="13"/>
        <v>1996</v>
      </c>
      <c r="BU25">
        <f t="shared" si="13"/>
        <v>2027</v>
      </c>
      <c r="BV25">
        <f t="shared" si="13"/>
        <v>1955</v>
      </c>
      <c r="BW25">
        <f t="shared" si="13"/>
        <v>2014</v>
      </c>
      <c r="BX25">
        <f t="shared" si="13"/>
        <v>2041</v>
      </c>
      <c r="BY25">
        <f t="shared" si="13"/>
        <v>1959</v>
      </c>
      <c r="BZ25">
        <f t="shared" si="13"/>
        <v>2066</v>
      </c>
      <c r="CA25">
        <f t="shared" si="13"/>
        <v>2044</v>
      </c>
      <c r="CB25">
        <f t="shared" si="13"/>
        <v>1991</v>
      </c>
      <c r="CC25">
        <f t="shared" si="13"/>
        <v>2022</v>
      </c>
      <c r="CD25">
        <f t="shared" si="13"/>
        <v>1871</v>
      </c>
      <c r="CE25">
        <f t="shared" si="13"/>
        <v>1919</v>
      </c>
      <c r="CF25">
        <f t="shared" si="13"/>
        <v>1873</v>
      </c>
      <c r="CG25">
        <f t="shared" si="13"/>
        <v>1803</v>
      </c>
      <c r="CH25">
        <f t="shared" si="13"/>
        <v>1829</v>
      </c>
      <c r="CI25">
        <f t="shared" si="13"/>
        <v>1741</v>
      </c>
      <c r="CJ25">
        <f t="shared" si="13"/>
        <v>1707</v>
      </c>
      <c r="CK25">
        <f t="shared" si="13"/>
        <v>1678</v>
      </c>
      <c r="CL25">
        <f t="shared" si="13"/>
        <v>1622</v>
      </c>
      <c r="CM25">
        <f t="shared" si="13"/>
        <v>1578</v>
      </c>
      <c r="CN25">
        <f t="shared" si="13"/>
        <v>1575</v>
      </c>
      <c r="CO25">
        <f t="shared" si="13"/>
        <v>1529</v>
      </c>
      <c r="CP25">
        <f t="shared" si="13"/>
        <v>1349</v>
      </c>
      <c r="CQ25">
        <f t="shared" si="13"/>
        <v>1349</v>
      </c>
      <c r="CR25">
        <f t="shared" si="13"/>
        <v>1291</v>
      </c>
      <c r="CS25">
        <f t="shared" si="13"/>
        <v>1279</v>
      </c>
      <c r="CT25">
        <f t="shared" si="13"/>
        <v>1263</v>
      </c>
      <c r="CU25">
        <f t="shared" si="13"/>
        <v>1254</v>
      </c>
      <c r="CV25">
        <f t="shared" si="13"/>
        <v>1228</v>
      </c>
      <c r="CW25">
        <f t="shared" si="13"/>
        <v>1261</v>
      </c>
      <c r="CX25">
        <f t="shared" si="13"/>
        <v>1232</v>
      </c>
      <c r="CY25">
        <f t="shared" si="13"/>
        <v>1245</v>
      </c>
      <c r="CZ25">
        <f t="shared" si="13"/>
        <v>1234</v>
      </c>
      <c r="DA25">
        <f t="shared" si="13"/>
        <v>1217</v>
      </c>
      <c r="DB25">
        <f t="shared" si="13"/>
        <v>1150</v>
      </c>
      <c r="DC25">
        <f t="shared" si="13"/>
        <v>1184</v>
      </c>
      <c r="DD25">
        <f t="shared" si="13"/>
        <v>1164</v>
      </c>
      <c r="DE25">
        <f t="shared" si="13"/>
        <v>1157</v>
      </c>
      <c r="DF25">
        <f t="shared" si="13"/>
        <v>1078</v>
      </c>
      <c r="DG25">
        <f t="shared" si="13"/>
        <v>1069</v>
      </c>
      <c r="DH25">
        <f t="shared" si="13"/>
        <v>1100</v>
      </c>
      <c r="DI25">
        <f t="shared" si="13"/>
        <v>1111</v>
      </c>
      <c r="DJ25">
        <f t="shared" si="13"/>
        <v>1051</v>
      </c>
      <c r="DK25">
        <f t="shared" si="13"/>
        <v>1044</v>
      </c>
      <c r="DL25">
        <f t="shared" si="13"/>
        <v>1033</v>
      </c>
      <c r="DM25">
        <f t="shared" si="13"/>
        <v>1040</v>
      </c>
      <c r="DN25">
        <f t="shared" si="13"/>
        <v>956</v>
      </c>
      <c r="DO25">
        <f t="shared" si="13"/>
        <v>976</v>
      </c>
      <c r="DP25">
        <f t="shared" si="13"/>
        <v>988</v>
      </c>
      <c r="DQ25">
        <f t="shared" si="13"/>
        <v>1002</v>
      </c>
      <c r="DR25">
        <f t="shared" si="13"/>
        <v>995</v>
      </c>
      <c r="DS25">
        <f t="shared" si="13"/>
        <v>984</v>
      </c>
      <c r="DT25">
        <f t="shared" si="13"/>
        <v>992</v>
      </c>
      <c r="DU25">
        <f t="shared" si="13"/>
        <v>1001</v>
      </c>
      <c r="DV25">
        <f t="shared" si="13"/>
        <v>969</v>
      </c>
      <c r="DW25">
        <f t="shared" si="13"/>
        <v>975</v>
      </c>
      <c r="DX25">
        <f t="shared" si="13"/>
        <v>995</v>
      </c>
      <c r="DY25">
        <f t="shared" si="13"/>
        <v>987</v>
      </c>
      <c r="DZ25">
        <f aca="true" t="shared" si="14" ref="DZ25:GK25">IF(DZ24="","",SUM(DZ23:DZ24))</f>
        <v>927</v>
      </c>
      <c r="EA25">
        <f t="shared" si="14"/>
        <v>921</v>
      </c>
      <c r="EB25">
        <f t="shared" si="14"/>
        <v>877</v>
      </c>
      <c r="EC25">
        <f t="shared" si="14"/>
        <v>881</v>
      </c>
      <c r="ED25">
        <f t="shared" si="14"/>
        <v>906</v>
      </c>
      <c r="EE25">
        <f t="shared" si="14"/>
        <v>870</v>
      </c>
      <c r="EF25">
        <f t="shared" si="14"/>
        <v>890</v>
      </c>
      <c r="EG25">
        <f t="shared" si="14"/>
        <v>861</v>
      </c>
      <c r="EH25">
        <f t="shared" si="14"/>
        <v>881</v>
      </c>
      <c r="EI25">
        <f t="shared" si="14"/>
        <v>877</v>
      </c>
      <c r="EJ25">
        <f t="shared" si="14"/>
        <v>875</v>
      </c>
      <c r="EK25">
        <f t="shared" si="14"/>
        <v>855</v>
      </c>
      <c r="EL25">
        <f t="shared" si="14"/>
        <v>829</v>
      </c>
      <c r="EM25">
        <f t="shared" si="14"/>
        <v>862</v>
      </c>
      <c r="EN25">
        <f t="shared" si="14"/>
      </c>
      <c r="EO25">
        <f t="shared" si="14"/>
      </c>
      <c r="EP25">
        <f t="shared" si="14"/>
      </c>
      <c r="EQ25">
        <f t="shared" si="14"/>
      </c>
      <c r="ER25">
        <f t="shared" si="14"/>
      </c>
      <c r="ES25">
        <f t="shared" si="14"/>
      </c>
      <c r="ET25">
        <f t="shared" si="14"/>
      </c>
      <c r="EU25">
        <f t="shared" si="14"/>
      </c>
      <c r="EV25">
        <f t="shared" si="14"/>
      </c>
      <c r="EW25">
        <f t="shared" si="14"/>
      </c>
      <c r="EX25">
        <f t="shared" si="14"/>
      </c>
      <c r="EY25">
        <f t="shared" si="14"/>
      </c>
      <c r="EZ25">
        <f t="shared" si="14"/>
      </c>
      <c r="FA25">
        <f t="shared" si="14"/>
      </c>
      <c r="FB25">
        <f t="shared" si="14"/>
      </c>
      <c r="FC25">
        <f t="shared" si="14"/>
      </c>
      <c r="FD25">
        <f t="shared" si="14"/>
      </c>
      <c r="FE25">
        <f t="shared" si="14"/>
      </c>
      <c r="FF25">
        <f t="shared" si="14"/>
      </c>
      <c r="FG25">
        <f t="shared" si="14"/>
      </c>
      <c r="FH25">
        <f t="shared" si="14"/>
      </c>
      <c r="FI25">
        <f t="shared" si="14"/>
      </c>
      <c r="FJ25">
        <f t="shared" si="14"/>
      </c>
      <c r="FK25">
        <f t="shared" si="14"/>
      </c>
      <c r="FL25">
        <f t="shared" si="14"/>
      </c>
      <c r="FM25">
        <f t="shared" si="14"/>
      </c>
      <c r="FN25">
        <f t="shared" si="14"/>
      </c>
      <c r="FO25">
        <f t="shared" si="14"/>
      </c>
      <c r="FP25">
        <f t="shared" si="14"/>
      </c>
      <c r="FQ25">
        <f t="shared" si="14"/>
      </c>
      <c r="FR25">
        <f t="shared" si="14"/>
      </c>
      <c r="FS25">
        <f t="shared" si="14"/>
      </c>
      <c r="FT25">
        <f t="shared" si="14"/>
      </c>
      <c r="FU25">
        <f t="shared" si="14"/>
      </c>
      <c r="FV25">
        <f t="shared" si="14"/>
      </c>
      <c r="FW25">
        <f t="shared" si="14"/>
      </c>
      <c r="FX25">
        <f t="shared" si="14"/>
      </c>
      <c r="FY25">
        <f t="shared" si="14"/>
      </c>
      <c r="FZ25">
        <f t="shared" si="14"/>
      </c>
      <c r="GA25">
        <f t="shared" si="14"/>
      </c>
      <c r="GB25">
        <f t="shared" si="14"/>
      </c>
      <c r="GC25">
        <f t="shared" si="14"/>
      </c>
      <c r="GD25">
        <f t="shared" si="14"/>
      </c>
      <c r="GE25">
        <f t="shared" si="14"/>
      </c>
      <c r="GF25">
        <f t="shared" si="14"/>
      </c>
      <c r="GG25">
        <f t="shared" si="14"/>
      </c>
      <c r="GH25">
        <f t="shared" si="14"/>
      </c>
      <c r="GI25">
        <f t="shared" si="14"/>
      </c>
      <c r="GJ25">
        <f t="shared" si="14"/>
      </c>
      <c r="GK25">
        <f t="shared" si="14"/>
      </c>
      <c r="GL25">
        <f aca="true" t="shared" si="15" ref="GL25:IS25">IF(GL24="","",SUM(GL23:GL24))</f>
      </c>
      <c r="GM25">
        <f t="shared" si="15"/>
      </c>
      <c r="GN25">
        <f t="shared" si="15"/>
      </c>
      <c r="GO25">
        <f t="shared" si="15"/>
      </c>
      <c r="GP25">
        <f t="shared" si="15"/>
      </c>
      <c r="GQ25">
        <f t="shared" si="15"/>
      </c>
      <c r="GR25">
        <f t="shared" si="15"/>
      </c>
      <c r="GS25">
        <f t="shared" si="15"/>
      </c>
      <c r="GT25">
        <f t="shared" si="15"/>
      </c>
      <c r="GU25">
        <f t="shared" si="15"/>
      </c>
      <c r="GV25">
        <f t="shared" si="15"/>
      </c>
      <c r="GW25">
        <f t="shared" si="15"/>
      </c>
      <c r="GX25">
        <f t="shared" si="15"/>
      </c>
      <c r="GY25">
        <f t="shared" si="15"/>
      </c>
      <c r="GZ25">
        <f t="shared" si="15"/>
      </c>
      <c r="HA25">
        <f t="shared" si="15"/>
      </c>
      <c r="HB25">
        <f t="shared" si="15"/>
      </c>
      <c r="HC25">
        <f t="shared" si="15"/>
      </c>
      <c r="HD25">
        <f t="shared" si="15"/>
      </c>
      <c r="HE25">
        <f t="shared" si="15"/>
      </c>
      <c r="HF25">
        <f t="shared" si="15"/>
      </c>
      <c r="HG25">
        <f t="shared" si="15"/>
      </c>
      <c r="HH25">
        <f t="shared" si="15"/>
      </c>
      <c r="HI25">
        <f t="shared" si="15"/>
      </c>
      <c r="HJ25">
        <f t="shared" si="15"/>
      </c>
      <c r="HK25">
        <f t="shared" si="15"/>
      </c>
      <c r="HL25">
        <f t="shared" si="15"/>
      </c>
      <c r="HM25">
        <f t="shared" si="15"/>
      </c>
      <c r="HN25">
        <f t="shared" si="15"/>
      </c>
      <c r="HO25">
        <f t="shared" si="15"/>
      </c>
      <c r="HP25">
        <f t="shared" si="15"/>
      </c>
      <c r="HQ25">
        <f t="shared" si="15"/>
      </c>
      <c r="HR25">
        <f t="shared" si="15"/>
      </c>
      <c r="HS25">
        <f t="shared" si="15"/>
      </c>
      <c r="HT25">
        <f t="shared" si="15"/>
      </c>
      <c r="HU25">
        <f t="shared" si="15"/>
      </c>
      <c r="HV25">
        <f t="shared" si="15"/>
      </c>
      <c r="HW25">
        <f t="shared" si="15"/>
      </c>
      <c r="HX25">
        <f t="shared" si="15"/>
      </c>
      <c r="HY25">
        <f t="shared" si="15"/>
      </c>
      <c r="HZ25">
        <f t="shared" si="15"/>
      </c>
      <c r="IA25">
        <f t="shared" si="15"/>
      </c>
      <c r="IB25">
        <f t="shared" si="15"/>
      </c>
      <c r="IC25">
        <f t="shared" si="15"/>
      </c>
      <c r="ID25">
        <f t="shared" si="15"/>
      </c>
      <c r="IE25">
        <f t="shared" si="15"/>
      </c>
      <c r="IF25">
        <f t="shared" si="15"/>
      </c>
      <c r="IG25">
        <f t="shared" si="15"/>
      </c>
      <c r="IH25">
        <f t="shared" si="15"/>
      </c>
      <c r="II25">
        <f t="shared" si="15"/>
      </c>
      <c r="IJ25">
        <f t="shared" si="15"/>
      </c>
      <c r="IK25">
        <f t="shared" si="15"/>
      </c>
      <c r="IL25">
        <f t="shared" si="15"/>
      </c>
      <c r="IM25">
        <f t="shared" si="15"/>
      </c>
      <c r="IN25">
        <f t="shared" si="15"/>
      </c>
      <c r="IO25">
        <f t="shared" si="15"/>
      </c>
      <c r="IP25">
        <f t="shared" si="15"/>
      </c>
      <c r="IQ25">
        <f t="shared" si="15"/>
      </c>
      <c r="IR25">
        <f t="shared" si="15"/>
      </c>
      <c r="IS25">
        <f t="shared" si="15"/>
      </c>
    </row>
    <row r="27" spans="1:253" ht="14.25">
      <c r="A27" t="s">
        <v>177</v>
      </c>
      <c r="B27" s="95">
        <v>38443</v>
      </c>
      <c r="C27" s="95">
        <v>38473</v>
      </c>
      <c r="D27" s="95">
        <v>38504</v>
      </c>
      <c r="E27" s="95">
        <v>38534</v>
      </c>
      <c r="F27" s="95">
        <v>38565</v>
      </c>
      <c r="G27" s="95">
        <v>38596</v>
      </c>
      <c r="H27" s="95">
        <v>38626</v>
      </c>
      <c r="I27" s="95">
        <v>38657</v>
      </c>
      <c r="J27" s="95">
        <v>38687</v>
      </c>
      <c r="K27" s="95">
        <v>38718</v>
      </c>
      <c r="L27" s="95">
        <v>38749</v>
      </c>
      <c r="M27" s="95">
        <v>38777</v>
      </c>
      <c r="N27" s="95">
        <v>38808</v>
      </c>
      <c r="O27" s="95">
        <v>38838</v>
      </c>
      <c r="P27" s="95">
        <v>38869</v>
      </c>
      <c r="Q27" s="95">
        <v>38899</v>
      </c>
      <c r="R27" s="95">
        <v>38930</v>
      </c>
      <c r="S27" s="95">
        <v>38961</v>
      </c>
      <c r="T27" s="95">
        <v>38991</v>
      </c>
      <c r="U27" s="95">
        <v>39022</v>
      </c>
      <c r="V27" s="95">
        <v>39052</v>
      </c>
      <c r="W27" s="95">
        <v>39083</v>
      </c>
      <c r="X27" s="95">
        <v>39114</v>
      </c>
      <c r="Y27" s="95">
        <v>39142</v>
      </c>
      <c r="Z27" s="95">
        <v>39173</v>
      </c>
      <c r="AA27" s="95">
        <v>39203</v>
      </c>
      <c r="AB27" s="95">
        <v>39234</v>
      </c>
      <c r="AC27" s="95">
        <v>39264</v>
      </c>
      <c r="AD27" s="95">
        <v>39295</v>
      </c>
      <c r="AE27" s="95">
        <v>39326</v>
      </c>
      <c r="AF27" s="95">
        <v>39356</v>
      </c>
      <c r="AG27" s="95">
        <v>39387</v>
      </c>
      <c r="AH27" s="95">
        <v>39417</v>
      </c>
      <c r="AI27" s="95">
        <v>39448</v>
      </c>
      <c r="AJ27" s="95">
        <v>39479</v>
      </c>
      <c r="AK27" s="95">
        <v>39508</v>
      </c>
      <c r="AL27" s="95">
        <v>39539</v>
      </c>
      <c r="AM27" s="95">
        <v>39569</v>
      </c>
      <c r="AN27" s="95">
        <v>39600</v>
      </c>
      <c r="AO27" s="95">
        <v>39630</v>
      </c>
      <c r="AP27" s="95">
        <v>39661</v>
      </c>
      <c r="AQ27" s="95">
        <v>39692</v>
      </c>
      <c r="AR27" s="95">
        <v>39722</v>
      </c>
      <c r="AS27" s="95">
        <v>39753</v>
      </c>
      <c r="AT27" s="95">
        <v>39783</v>
      </c>
      <c r="AU27" s="95">
        <v>39814</v>
      </c>
      <c r="AV27" s="95">
        <v>39845</v>
      </c>
      <c r="AW27" s="95">
        <v>39873</v>
      </c>
      <c r="AX27" s="95">
        <v>39904</v>
      </c>
      <c r="AY27" s="95">
        <v>39934</v>
      </c>
      <c r="AZ27" s="95">
        <v>39965</v>
      </c>
      <c r="BA27" s="95">
        <v>39995</v>
      </c>
      <c r="BB27" s="95">
        <v>40026</v>
      </c>
      <c r="BC27" s="95">
        <v>40057</v>
      </c>
      <c r="BD27" s="95">
        <v>40087</v>
      </c>
      <c r="BE27" s="95">
        <v>40118</v>
      </c>
      <c r="BF27" s="95">
        <v>40148</v>
      </c>
      <c r="BG27" s="95">
        <v>40179</v>
      </c>
      <c r="BH27" s="95">
        <v>40210</v>
      </c>
      <c r="BI27" s="95">
        <v>40238</v>
      </c>
      <c r="BJ27" s="95">
        <v>40269</v>
      </c>
      <c r="BK27" s="95">
        <v>40299</v>
      </c>
      <c r="BL27" s="95">
        <v>40330</v>
      </c>
      <c r="BM27" s="95">
        <v>40360</v>
      </c>
      <c r="BN27" s="95">
        <v>40391</v>
      </c>
      <c r="BO27" s="95">
        <v>40422</v>
      </c>
      <c r="BP27" s="95">
        <v>40452</v>
      </c>
      <c r="BQ27" s="95">
        <v>40483</v>
      </c>
      <c r="BR27" s="95">
        <v>40513</v>
      </c>
      <c r="BS27" s="95">
        <v>40544</v>
      </c>
      <c r="BT27" s="95">
        <v>40575</v>
      </c>
      <c r="BU27" s="95">
        <v>40603</v>
      </c>
      <c r="BV27" s="95">
        <v>40634</v>
      </c>
      <c r="BW27" s="95">
        <v>40664</v>
      </c>
      <c r="BX27" s="95">
        <v>40695</v>
      </c>
      <c r="BY27" s="95">
        <v>40725</v>
      </c>
      <c r="BZ27" s="95">
        <v>40756</v>
      </c>
      <c r="CA27" s="95">
        <v>40787</v>
      </c>
      <c r="CB27" s="95">
        <v>40817</v>
      </c>
      <c r="CC27" s="95">
        <v>40848</v>
      </c>
      <c r="CD27" s="95">
        <v>40878</v>
      </c>
      <c r="CE27" s="95">
        <v>40909</v>
      </c>
      <c r="CF27" s="95">
        <v>40940</v>
      </c>
      <c r="CG27" s="95">
        <v>40969</v>
      </c>
      <c r="CH27" s="95">
        <v>41000</v>
      </c>
      <c r="CI27" s="95">
        <v>41030</v>
      </c>
      <c r="CJ27" s="95">
        <v>41061</v>
      </c>
      <c r="CK27" s="95">
        <v>41091</v>
      </c>
      <c r="CL27" s="95">
        <v>41122</v>
      </c>
      <c r="CM27" s="95">
        <v>41153</v>
      </c>
      <c r="CN27" s="95">
        <v>41183</v>
      </c>
      <c r="CO27" s="95">
        <v>41214</v>
      </c>
      <c r="CP27" s="95">
        <v>41244</v>
      </c>
      <c r="CQ27" s="95">
        <v>41275</v>
      </c>
      <c r="CR27" s="95">
        <v>41306</v>
      </c>
      <c r="CS27" s="95">
        <v>41334</v>
      </c>
      <c r="CT27" s="95">
        <v>41365</v>
      </c>
      <c r="CU27" s="95">
        <v>41395</v>
      </c>
      <c r="CV27" s="95">
        <v>41426</v>
      </c>
      <c r="CW27" s="95">
        <v>41456</v>
      </c>
      <c r="CX27" s="95">
        <v>41487</v>
      </c>
      <c r="CY27" s="95">
        <v>41518</v>
      </c>
      <c r="CZ27" s="95">
        <v>41548</v>
      </c>
      <c r="DA27" s="95">
        <v>41579</v>
      </c>
      <c r="DB27" s="95">
        <v>41609</v>
      </c>
      <c r="DC27" s="95">
        <v>41640</v>
      </c>
      <c r="DD27" s="95">
        <v>41671</v>
      </c>
      <c r="DE27" s="95">
        <v>41699</v>
      </c>
      <c r="DF27" s="95">
        <v>41730</v>
      </c>
      <c r="DG27" s="95">
        <v>41760</v>
      </c>
      <c r="DH27" s="95">
        <v>41791</v>
      </c>
      <c r="DI27" s="95">
        <v>41821</v>
      </c>
      <c r="DJ27" s="95">
        <v>41852</v>
      </c>
      <c r="DK27" s="95">
        <v>41883</v>
      </c>
      <c r="DL27" s="95">
        <v>41913</v>
      </c>
      <c r="DM27" s="95">
        <v>41944</v>
      </c>
      <c r="DN27" s="95">
        <v>41974</v>
      </c>
      <c r="DO27" s="95">
        <v>42005</v>
      </c>
      <c r="DP27" s="95">
        <v>42036</v>
      </c>
      <c r="DQ27" s="95">
        <v>42064</v>
      </c>
      <c r="DR27" s="95">
        <v>42095</v>
      </c>
      <c r="DS27" s="95">
        <v>42125</v>
      </c>
      <c r="DT27" s="95">
        <v>42156</v>
      </c>
      <c r="DU27" s="95">
        <v>42186</v>
      </c>
      <c r="DV27" s="95">
        <v>42217</v>
      </c>
      <c r="DW27" s="95">
        <v>42248</v>
      </c>
      <c r="DX27" s="95">
        <v>42278</v>
      </c>
      <c r="DY27" s="95">
        <v>42309</v>
      </c>
      <c r="DZ27" s="95">
        <v>42339</v>
      </c>
      <c r="EA27" s="95">
        <v>42370</v>
      </c>
      <c r="EB27" s="95">
        <v>42401</v>
      </c>
      <c r="EC27" s="95">
        <v>42430</v>
      </c>
      <c r="ED27" s="95">
        <v>42461</v>
      </c>
      <c r="EE27" s="95">
        <v>42491</v>
      </c>
      <c r="EF27" s="95">
        <v>42522</v>
      </c>
      <c r="EG27" s="95">
        <v>42552</v>
      </c>
      <c r="EH27" s="95">
        <v>42583</v>
      </c>
      <c r="EI27" s="95">
        <v>42614</v>
      </c>
      <c r="EJ27" s="95">
        <v>42644</v>
      </c>
      <c r="EK27" s="95">
        <v>42675</v>
      </c>
      <c r="EL27" s="95">
        <v>42705</v>
      </c>
      <c r="EM27" s="95">
        <v>42736</v>
      </c>
      <c r="EN27" s="95" t="s">
        <v>174</v>
      </c>
      <c r="EO27" s="95" t="s">
        <v>174</v>
      </c>
      <c r="EP27" s="95" t="s">
        <v>174</v>
      </c>
      <c r="EQ27" s="95" t="s">
        <v>174</v>
      </c>
      <c r="ER27" s="95" t="s">
        <v>174</v>
      </c>
      <c r="ES27" s="95" t="s">
        <v>174</v>
      </c>
      <c r="ET27" s="95" t="s">
        <v>174</v>
      </c>
      <c r="EU27" s="95" t="s">
        <v>174</v>
      </c>
      <c r="EV27" s="95" t="s">
        <v>174</v>
      </c>
      <c r="EW27" s="95" t="s">
        <v>174</v>
      </c>
      <c r="EX27" s="95" t="s">
        <v>174</v>
      </c>
      <c r="EY27" s="95" t="s">
        <v>174</v>
      </c>
      <c r="EZ27" s="95" t="s">
        <v>174</v>
      </c>
      <c r="FA27" s="95" t="s">
        <v>174</v>
      </c>
      <c r="FB27" s="95" t="s">
        <v>174</v>
      </c>
      <c r="FC27" s="95" t="s">
        <v>174</v>
      </c>
      <c r="FD27" s="95" t="s">
        <v>174</v>
      </c>
      <c r="FE27" s="95" t="s">
        <v>174</v>
      </c>
      <c r="FF27" s="95" t="s">
        <v>174</v>
      </c>
      <c r="FG27" s="95" t="s">
        <v>174</v>
      </c>
      <c r="FH27" s="95" t="s">
        <v>174</v>
      </c>
      <c r="FI27" s="95" t="s">
        <v>174</v>
      </c>
      <c r="FJ27" s="95" t="s">
        <v>174</v>
      </c>
      <c r="FK27" s="95" t="s">
        <v>174</v>
      </c>
      <c r="FL27" s="95" t="s">
        <v>174</v>
      </c>
      <c r="FM27" s="95" t="s">
        <v>174</v>
      </c>
      <c r="FN27" s="95" t="s">
        <v>174</v>
      </c>
      <c r="FO27" s="95" t="s">
        <v>174</v>
      </c>
      <c r="FP27" s="95" t="s">
        <v>174</v>
      </c>
      <c r="FQ27" s="95" t="s">
        <v>174</v>
      </c>
      <c r="FR27" s="95" t="s">
        <v>174</v>
      </c>
      <c r="FS27" s="95" t="s">
        <v>174</v>
      </c>
      <c r="FT27" s="95" t="s">
        <v>174</v>
      </c>
      <c r="FU27" s="95" t="s">
        <v>174</v>
      </c>
      <c r="FV27" s="95" t="s">
        <v>174</v>
      </c>
      <c r="FW27" s="95" t="s">
        <v>174</v>
      </c>
      <c r="FX27" s="95" t="s">
        <v>174</v>
      </c>
      <c r="FY27" s="95" t="s">
        <v>174</v>
      </c>
      <c r="FZ27" s="95" t="s">
        <v>174</v>
      </c>
      <c r="GA27" s="95" t="s">
        <v>174</v>
      </c>
      <c r="GB27" s="95" t="s">
        <v>174</v>
      </c>
      <c r="GC27" s="95" t="s">
        <v>174</v>
      </c>
      <c r="GD27" s="95" t="s">
        <v>174</v>
      </c>
      <c r="GE27" s="95" t="s">
        <v>174</v>
      </c>
      <c r="GF27" s="95" t="s">
        <v>174</v>
      </c>
      <c r="GG27" s="95" t="s">
        <v>174</v>
      </c>
      <c r="GH27" s="95" t="s">
        <v>174</v>
      </c>
      <c r="GI27" s="95" t="s">
        <v>174</v>
      </c>
      <c r="GJ27" s="95" t="s">
        <v>174</v>
      </c>
      <c r="GK27" s="95" t="s">
        <v>174</v>
      </c>
      <c r="GL27" s="95" t="s">
        <v>174</v>
      </c>
      <c r="GM27" s="95" t="s">
        <v>174</v>
      </c>
      <c r="GN27" s="95" t="s">
        <v>174</v>
      </c>
      <c r="GO27" s="95" t="s">
        <v>174</v>
      </c>
      <c r="GP27" s="95" t="s">
        <v>174</v>
      </c>
      <c r="GQ27" s="95" t="s">
        <v>174</v>
      </c>
      <c r="GR27" s="95" t="s">
        <v>174</v>
      </c>
      <c r="GS27" s="95" t="s">
        <v>174</v>
      </c>
      <c r="GT27" s="95" t="s">
        <v>174</v>
      </c>
      <c r="GU27" s="95" t="s">
        <v>174</v>
      </c>
      <c r="GV27" s="95" t="s">
        <v>174</v>
      </c>
      <c r="GW27" s="95" t="s">
        <v>174</v>
      </c>
      <c r="GX27" s="95" t="s">
        <v>174</v>
      </c>
      <c r="GY27" s="95" t="s">
        <v>174</v>
      </c>
      <c r="GZ27" s="95" t="s">
        <v>174</v>
      </c>
      <c r="HA27" s="95" t="s">
        <v>174</v>
      </c>
      <c r="HB27" s="95" t="s">
        <v>174</v>
      </c>
      <c r="HC27" s="95" t="s">
        <v>174</v>
      </c>
      <c r="HD27" s="95" t="s">
        <v>174</v>
      </c>
      <c r="HE27" s="95" t="s">
        <v>174</v>
      </c>
      <c r="HF27" s="95" t="s">
        <v>174</v>
      </c>
      <c r="HG27" s="95" t="s">
        <v>174</v>
      </c>
      <c r="HH27" s="95" t="s">
        <v>174</v>
      </c>
      <c r="HI27" s="95" t="s">
        <v>174</v>
      </c>
      <c r="HJ27" s="95" t="s">
        <v>174</v>
      </c>
      <c r="HK27" s="95" t="s">
        <v>174</v>
      </c>
      <c r="HL27" s="95" t="s">
        <v>174</v>
      </c>
      <c r="HM27" s="95" t="s">
        <v>174</v>
      </c>
      <c r="HN27" s="95" t="s">
        <v>174</v>
      </c>
      <c r="HO27" s="95" t="s">
        <v>174</v>
      </c>
      <c r="HP27" s="95" t="s">
        <v>174</v>
      </c>
      <c r="HQ27" s="95" t="s">
        <v>174</v>
      </c>
      <c r="HR27" s="95" t="s">
        <v>174</v>
      </c>
      <c r="HS27" s="95" t="s">
        <v>174</v>
      </c>
      <c r="HT27" s="95" t="s">
        <v>174</v>
      </c>
      <c r="HU27" s="95" t="s">
        <v>174</v>
      </c>
      <c r="HV27" s="95" t="s">
        <v>174</v>
      </c>
      <c r="HW27" s="95" t="s">
        <v>174</v>
      </c>
      <c r="HX27" s="95" t="s">
        <v>174</v>
      </c>
      <c r="HY27" s="95" t="s">
        <v>174</v>
      </c>
      <c r="HZ27" s="95" t="s">
        <v>174</v>
      </c>
      <c r="IA27" s="95" t="s">
        <v>174</v>
      </c>
      <c r="IB27" s="95" t="s">
        <v>174</v>
      </c>
      <c r="IC27" s="95" t="s">
        <v>174</v>
      </c>
      <c r="ID27" s="95" t="s">
        <v>174</v>
      </c>
      <c r="IE27" s="95" t="s">
        <v>174</v>
      </c>
      <c r="IF27" s="95" t="s">
        <v>174</v>
      </c>
      <c r="IG27" s="95" t="s">
        <v>174</v>
      </c>
      <c r="IH27" s="95" t="s">
        <v>174</v>
      </c>
      <c r="II27" s="95" t="s">
        <v>174</v>
      </c>
      <c r="IJ27" s="95" t="s">
        <v>174</v>
      </c>
      <c r="IK27" s="95" t="s">
        <v>174</v>
      </c>
      <c r="IL27" s="95" t="s">
        <v>174</v>
      </c>
      <c r="IM27" s="95" t="s">
        <v>174</v>
      </c>
      <c r="IN27" s="95" t="s">
        <v>174</v>
      </c>
      <c r="IO27" s="95" t="s">
        <v>174</v>
      </c>
      <c r="IP27" s="95" t="s">
        <v>174</v>
      </c>
      <c r="IQ27" s="95" t="s">
        <v>174</v>
      </c>
      <c r="IR27" s="95" t="s">
        <v>174</v>
      </c>
      <c r="IS27" s="95" t="s">
        <v>174</v>
      </c>
    </row>
    <row r="28" spans="1:253" ht="14.25">
      <c r="A28" t="s">
        <v>178</v>
      </c>
      <c r="B28">
        <v>188</v>
      </c>
      <c r="C28">
        <v>197</v>
      </c>
      <c r="D28">
        <v>204</v>
      </c>
      <c r="E28">
        <v>236</v>
      </c>
      <c r="F28">
        <v>231</v>
      </c>
      <c r="G28">
        <v>231</v>
      </c>
      <c r="H28">
        <v>229</v>
      </c>
      <c r="I28">
        <v>203</v>
      </c>
      <c r="J28">
        <v>175</v>
      </c>
      <c r="K28">
        <v>208</v>
      </c>
      <c r="L28">
        <v>196</v>
      </c>
      <c r="M28">
        <v>199</v>
      </c>
      <c r="N28">
        <v>203</v>
      </c>
      <c r="O28">
        <v>211</v>
      </c>
      <c r="P28">
        <v>209</v>
      </c>
      <c r="Q28">
        <v>200</v>
      </c>
      <c r="R28">
        <v>220</v>
      </c>
      <c r="S28">
        <v>217</v>
      </c>
      <c r="T28">
        <v>194</v>
      </c>
      <c r="U28">
        <v>196</v>
      </c>
      <c r="V28">
        <v>175</v>
      </c>
      <c r="W28">
        <v>196</v>
      </c>
      <c r="X28">
        <v>172</v>
      </c>
      <c r="Y28">
        <v>162</v>
      </c>
      <c r="Z28">
        <v>189</v>
      </c>
      <c r="AA28">
        <v>202</v>
      </c>
      <c r="AB28">
        <v>194</v>
      </c>
      <c r="AC28">
        <v>200</v>
      </c>
      <c r="AD28">
        <v>185</v>
      </c>
      <c r="AE28">
        <v>192</v>
      </c>
      <c r="AF28">
        <v>183</v>
      </c>
      <c r="AG28">
        <v>199</v>
      </c>
      <c r="AH28">
        <v>177</v>
      </c>
      <c r="AI28">
        <v>184</v>
      </c>
      <c r="AJ28">
        <v>187</v>
      </c>
      <c r="AK28">
        <v>191</v>
      </c>
      <c r="AL28">
        <v>201</v>
      </c>
      <c r="AM28">
        <v>183</v>
      </c>
      <c r="AN28">
        <v>187</v>
      </c>
      <c r="AO28">
        <v>175</v>
      </c>
      <c r="AP28">
        <v>171</v>
      </c>
      <c r="AQ28">
        <v>156</v>
      </c>
      <c r="AR28">
        <v>173</v>
      </c>
      <c r="AS28">
        <v>170</v>
      </c>
      <c r="AT28">
        <v>143</v>
      </c>
      <c r="AU28">
        <v>156</v>
      </c>
      <c r="AV28">
        <v>147</v>
      </c>
      <c r="AW28">
        <v>170</v>
      </c>
      <c r="AX28">
        <v>168</v>
      </c>
      <c r="AY28">
        <v>156</v>
      </c>
      <c r="AZ28">
        <v>153</v>
      </c>
      <c r="BA28">
        <v>154</v>
      </c>
      <c r="BB28">
        <v>131</v>
      </c>
      <c r="BC28">
        <v>137</v>
      </c>
      <c r="BD28">
        <v>128</v>
      </c>
      <c r="BE28">
        <v>134</v>
      </c>
      <c r="BF28">
        <v>107</v>
      </c>
      <c r="BG28">
        <v>107</v>
      </c>
      <c r="BH28">
        <v>108</v>
      </c>
      <c r="BI28">
        <v>109</v>
      </c>
      <c r="BJ28">
        <v>107</v>
      </c>
      <c r="BK28">
        <v>112</v>
      </c>
      <c r="BL28">
        <v>111</v>
      </c>
      <c r="BM28">
        <v>113</v>
      </c>
      <c r="BN28">
        <v>107</v>
      </c>
      <c r="BO28">
        <v>100</v>
      </c>
      <c r="BP28">
        <v>95</v>
      </c>
      <c r="BQ28">
        <v>89</v>
      </c>
      <c r="BR28">
        <v>80</v>
      </c>
      <c r="BS28">
        <v>90</v>
      </c>
      <c r="BT28">
        <v>85</v>
      </c>
      <c r="BU28">
        <v>92</v>
      </c>
      <c r="BV28">
        <v>87</v>
      </c>
      <c r="BW28">
        <v>97</v>
      </c>
      <c r="BX28">
        <v>93</v>
      </c>
      <c r="BY28">
        <v>87</v>
      </c>
      <c r="BZ28">
        <v>91</v>
      </c>
      <c r="CA28">
        <v>95</v>
      </c>
      <c r="CB28">
        <v>86</v>
      </c>
      <c r="CC28">
        <v>87</v>
      </c>
      <c r="CD28">
        <v>81</v>
      </c>
      <c r="CE28">
        <v>91</v>
      </c>
      <c r="CF28">
        <v>86</v>
      </c>
      <c r="CG28">
        <v>78</v>
      </c>
      <c r="CH28">
        <v>85</v>
      </c>
      <c r="CI28">
        <v>77</v>
      </c>
      <c r="CJ28">
        <v>62</v>
      </c>
      <c r="CK28">
        <v>71</v>
      </c>
      <c r="CL28">
        <v>64</v>
      </c>
      <c r="CM28">
        <v>68</v>
      </c>
      <c r="CN28">
        <v>72</v>
      </c>
      <c r="CO28">
        <v>66</v>
      </c>
      <c r="CP28">
        <v>62</v>
      </c>
      <c r="CQ28">
        <v>62</v>
      </c>
      <c r="CR28">
        <v>54</v>
      </c>
      <c r="CS28">
        <v>51</v>
      </c>
      <c r="CT28">
        <v>45</v>
      </c>
      <c r="CU28">
        <v>48</v>
      </c>
      <c r="CV28">
        <v>47</v>
      </c>
      <c r="CW28">
        <v>49</v>
      </c>
      <c r="CX28">
        <v>43</v>
      </c>
      <c r="CY28">
        <v>53</v>
      </c>
      <c r="CZ28">
        <v>57</v>
      </c>
      <c r="DA28">
        <v>51</v>
      </c>
      <c r="DB28">
        <v>52</v>
      </c>
      <c r="DC28">
        <v>59</v>
      </c>
      <c r="DD28">
        <v>54</v>
      </c>
      <c r="DE28">
        <v>49</v>
      </c>
      <c r="DF28">
        <v>51</v>
      </c>
      <c r="DG28">
        <v>51</v>
      </c>
      <c r="DH28">
        <v>51</v>
      </c>
      <c r="DI28">
        <v>47</v>
      </c>
      <c r="DJ28">
        <v>37</v>
      </c>
      <c r="DK28">
        <v>39</v>
      </c>
      <c r="DL28">
        <v>44</v>
      </c>
      <c r="DM28">
        <v>45</v>
      </c>
      <c r="DN28">
        <v>46</v>
      </c>
      <c r="DO28">
        <v>45</v>
      </c>
      <c r="DP28">
        <v>34</v>
      </c>
      <c r="DQ28">
        <v>44</v>
      </c>
      <c r="DR28">
        <v>46</v>
      </c>
      <c r="DS28">
        <v>46</v>
      </c>
      <c r="DT28">
        <v>45</v>
      </c>
      <c r="DU28">
        <v>41</v>
      </c>
      <c r="DV28">
        <v>34</v>
      </c>
      <c r="DW28">
        <v>38</v>
      </c>
      <c r="DX28">
        <v>44</v>
      </c>
      <c r="DY28">
        <v>42</v>
      </c>
      <c r="DZ28">
        <v>33</v>
      </c>
      <c r="EA28">
        <v>31</v>
      </c>
      <c r="EB28">
        <v>26</v>
      </c>
      <c r="EC28">
        <v>33</v>
      </c>
      <c r="ED28">
        <v>38</v>
      </c>
      <c r="EE28">
        <v>34</v>
      </c>
      <c r="EF28">
        <v>33</v>
      </c>
      <c r="EG28">
        <v>38</v>
      </c>
      <c r="EH28">
        <v>35</v>
      </c>
      <c r="EI28">
        <v>36</v>
      </c>
      <c r="EJ28">
        <v>39</v>
      </c>
      <c r="EK28">
        <v>31</v>
      </c>
      <c r="EL28">
        <v>37</v>
      </c>
      <c r="EM28">
        <v>40</v>
      </c>
    </row>
    <row r="29" spans="1:253" ht="14.25">
      <c r="A29" t="s">
        <v>179</v>
      </c>
      <c r="B29">
        <v>2505</v>
      </c>
      <c r="C29">
        <v>2571</v>
      </c>
      <c r="D29">
        <v>2623</v>
      </c>
      <c r="E29">
        <v>2656</v>
      </c>
      <c r="F29">
        <v>2699</v>
      </c>
      <c r="G29">
        <v>2800</v>
      </c>
      <c r="H29">
        <v>2733</v>
      </c>
      <c r="I29">
        <v>2690</v>
      </c>
      <c r="J29">
        <v>2469</v>
      </c>
      <c r="K29">
        <v>2553</v>
      </c>
      <c r="L29">
        <v>2567</v>
      </c>
      <c r="M29">
        <v>2616</v>
      </c>
      <c r="N29">
        <v>2582</v>
      </c>
      <c r="O29">
        <v>2657</v>
      </c>
      <c r="P29">
        <v>2713</v>
      </c>
      <c r="Q29">
        <v>2763</v>
      </c>
      <c r="R29">
        <v>2847</v>
      </c>
      <c r="S29">
        <v>2835</v>
      </c>
      <c r="T29">
        <v>2805</v>
      </c>
      <c r="U29">
        <v>2804</v>
      </c>
      <c r="V29">
        <v>2621</v>
      </c>
      <c r="W29">
        <v>2636</v>
      </c>
      <c r="X29">
        <v>2679</v>
      </c>
      <c r="Y29">
        <v>2677</v>
      </c>
      <c r="Z29">
        <v>2651</v>
      </c>
      <c r="AA29">
        <v>2696</v>
      </c>
      <c r="AB29">
        <v>2715</v>
      </c>
      <c r="AC29">
        <v>2764</v>
      </c>
      <c r="AD29">
        <v>2806</v>
      </c>
      <c r="AE29">
        <v>2818</v>
      </c>
      <c r="AF29">
        <v>2816</v>
      </c>
      <c r="AG29">
        <v>2781</v>
      </c>
      <c r="AH29">
        <v>2618</v>
      </c>
      <c r="AI29">
        <v>2662</v>
      </c>
      <c r="AJ29">
        <v>2766</v>
      </c>
      <c r="AK29">
        <v>2813</v>
      </c>
      <c r="AL29">
        <v>2811</v>
      </c>
      <c r="AM29">
        <v>2823</v>
      </c>
      <c r="AN29">
        <v>2885</v>
      </c>
      <c r="AO29">
        <v>2831</v>
      </c>
      <c r="AP29">
        <v>2848</v>
      </c>
      <c r="AQ29">
        <v>2778</v>
      </c>
      <c r="AR29">
        <v>2732</v>
      </c>
      <c r="AS29">
        <v>2735</v>
      </c>
      <c r="AT29">
        <v>2572</v>
      </c>
      <c r="AU29">
        <v>2570</v>
      </c>
      <c r="AV29">
        <v>2501</v>
      </c>
      <c r="AW29">
        <v>2455</v>
      </c>
      <c r="AX29">
        <v>2427</v>
      </c>
      <c r="AY29">
        <v>2385</v>
      </c>
      <c r="AZ29">
        <v>2443</v>
      </c>
      <c r="BA29">
        <v>2392</v>
      </c>
      <c r="BB29">
        <v>2373</v>
      </c>
      <c r="BC29">
        <v>2399</v>
      </c>
      <c r="BD29">
        <v>2400</v>
      </c>
      <c r="BE29">
        <v>2298</v>
      </c>
      <c r="BF29">
        <v>2071</v>
      </c>
      <c r="BG29">
        <v>2089</v>
      </c>
      <c r="BH29">
        <v>2079</v>
      </c>
      <c r="BI29">
        <v>2071</v>
      </c>
      <c r="BJ29">
        <v>2042</v>
      </c>
      <c r="BK29">
        <v>2024</v>
      </c>
      <c r="BL29">
        <v>2002</v>
      </c>
      <c r="BM29">
        <v>1970</v>
      </c>
      <c r="BN29">
        <v>1992</v>
      </c>
      <c r="BO29">
        <v>1986</v>
      </c>
      <c r="BP29">
        <v>1951</v>
      </c>
      <c r="BQ29">
        <v>1897</v>
      </c>
      <c r="BR29">
        <v>1782</v>
      </c>
      <c r="BS29">
        <v>1802</v>
      </c>
      <c r="BT29">
        <v>1911</v>
      </c>
      <c r="BU29">
        <v>1935</v>
      </c>
      <c r="BV29">
        <v>1868</v>
      </c>
      <c r="BW29">
        <v>1917</v>
      </c>
      <c r="BX29">
        <v>1948</v>
      </c>
      <c r="BY29">
        <v>1872</v>
      </c>
      <c r="BZ29">
        <v>1975</v>
      </c>
      <c r="CA29">
        <v>1949</v>
      </c>
      <c r="CB29">
        <v>1905</v>
      </c>
      <c r="CC29">
        <v>1935</v>
      </c>
      <c r="CD29">
        <v>1790</v>
      </c>
      <c r="CE29">
        <v>1828</v>
      </c>
      <c r="CF29">
        <v>1787</v>
      </c>
      <c r="CG29">
        <v>1725</v>
      </c>
      <c r="CH29">
        <v>1744</v>
      </c>
      <c r="CI29">
        <v>1664</v>
      </c>
      <c r="CJ29">
        <v>1645</v>
      </c>
      <c r="CK29">
        <v>1607</v>
      </c>
      <c r="CL29">
        <v>1558</v>
      </c>
      <c r="CM29">
        <v>1510</v>
      </c>
      <c r="CN29">
        <v>1503</v>
      </c>
      <c r="CO29">
        <v>1463</v>
      </c>
      <c r="CP29">
        <v>1287</v>
      </c>
      <c r="CQ29">
        <v>1287</v>
      </c>
      <c r="CR29">
        <v>1237</v>
      </c>
      <c r="CS29">
        <v>1228</v>
      </c>
      <c r="CT29">
        <v>1218</v>
      </c>
      <c r="CU29">
        <v>1206</v>
      </c>
      <c r="CV29">
        <v>1181</v>
      </c>
      <c r="CW29">
        <v>1212</v>
      </c>
      <c r="CX29">
        <v>1189</v>
      </c>
      <c r="CY29">
        <v>1192</v>
      </c>
      <c r="CZ29">
        <v>1177</v>
      </c>
      <c r="DA29">
        <v>1166</v>
      </c>
      <c r="DB29">
        <v>1098</v>
      </c>
      <c r="DC29">
        <v>1125</v>
      </c>
      <c r="DD29">
        <v>1110</v>
      </c>
      <c r="DE29">
        <v>1108</v>
      </c>
      <c r="DF29">
        <v>1027</v>
      </c>
      <c r="DG29">
        <v>1018</v>
      </c>
      <c r="DH29">
        <v>1049</v>
      </c>
      <c r="DI29">
        <v>1064</v>
      </c>
      <c r="DJ29">
        <v>1014</v>
      </c>
      <c r="DK29">
        <v>1005</v>
      </c>
      <c r="DL29">
        <v>989</v>
      </c>
      <c r="DM29">
        <v>995</v>
      </c>
      <c r="DN29">
        <v>910</v>
      </c>
      <c r="DO29">
        <v>931</v>
      </c>
      <c r="DP29">
        <v>954</v>
      </c>
      <c r="DQ29">
        <v>958</v>
      </c>
      <c r="DR29">
        <v>949</v>
      </c>
      <c r="DS29">
        <v>938</v>
      </c>
      <c r="DT29">
        <v>947</v>
      </c>
      <c r="DU29">
        <v>960</v>
      </c>
      <c r="DV29">
        <v>935</v>
      </c>
      <c r="DW29">
        <v>937</v>
      </c>
      <c r="DX29">
        <v>951</v>
      </c>
      <c r="DY29">
        <v>945</v>
      </c>
      <c r="DZ29">
        <v>894</v>
      </c>
      <c r="EA29">
        <v>890</v>
      </c>
      <c r="EB29">
        <v>851</v>
      </c>
      <c r="EC29">
        <v>848</v>
      </c>
      <c r="ED29">
        <v>868</v>
      </c>
      <c r="EE29">
        <v>836</v>
      </c>
      <c r="EF29">
        <v>857</v>
      </c>
      <c r="EG29">
        <v>823</v>
      </c>
      <c r="EH29">
        <v>846</v>
      </c>
      <c r="EI29">
        <v>841</v>
      </c>
      <c r="EJ29">
        <v>836</v>
      </c>
      <c r="EK29">
        <v>824</v>
      </c>
      <c r="EL29">
        <v>792</v>
      </c>
      <c r="EM29">
        <v>822</v>
      </c>
    </row>
    <row r="30" spans="1:253" ht="14.25">
      <c r="A30" s="180" t="s">
        <v>169</v>
      </c>
      <c r="B30">
        <v>350</v>
      </c>
      <c r="C30">
        <v>353</v>
      </c>
      <c r="D30">
        <v>345</v>
      </c>
      <c r="E30">
        <v>385</v>
      </c>
      <c r="F30">
        <v>365</v>
      </c>
      <c r="G30">
        <v>370</v>
      </c>
      <c r="H30">
        <v>365</v>
      </c>
      <c r="I30">
        <v>317</v>
      </c>
      <c r="J30">
        <v>285</v>
      </c>
      <c r="K30">
        <v>298</v>
      </c>
      <c r="L30">
        <v>347</v>
      </c>
      <c r="M30">
        <v>365</v>
      </c>
      <c r="N30">
        <v>376</v>
      </c>
      <c r="O30">
        <v>374</v>
      </c>
      <c r="P30">
        <v>377</v>
      </c>
      <c r="Q30">
        <v>197</v>
      </c>
      <c r="R30">
        <v>257</v>
      </c>
      <c r="S30">
        <v>313</v>
      </c>
      <c r="T30">
        <v>313</v>
      </c>
      <c r="U30">
        <v>300</v>
      </c>
      <c r="V30">
        <v>306</v>
      </c>
      <c r="W30">
        <v>313</v>
      </c>
      <c r="X30">
        <v>362</v>
      </c>
      <c r="Y30">
        <v>360</v>
      </c>
      <c r="Z30">
        <v>336</v>
      </c>
      <c r="AA30">
        <v>311</v>
      </c>
      <c r="AB30">
        <v>338</v>
      </c>
      <c r="AC30">
        <v>347</v>
      </c>
      <c r="AD30">
        <v>321</v>
      </c>
      <c r="AE30">
        <v>227</v>
      </c>
      <c r="AF30">
        <v>205</v>
      </c>
      <c r="AG30">
        <v>252</v>
      </c>
      <c r="AH30">
        <v>256</v>
      </c>
      <c r="AI30">
        <v>266</v>
      </c>
      <c r="AJ30">
        <v>232</v>
      </c>
      <c r="AK30">
        <v>214</v>
      </c>
      <c r="AL30">
        <v>188</v>
      </c>
      <c r="AM30">
        <v>193</v>
      </c>
      <c r="AN30">
        <v>156</v>
      </c>
      <c r="AO30">
        <v>133</v>
      </c>
      <c r="AP30">
        <v>154</v>
      </c>
      <c r="AQ30">
        <v>152</v>
      </c>
      <c r="AR30">
        <v>157</v>
      </c>
      <c r="AS30">
        <v>129</v>
      </c>
      <c r="AT30">
        <v>173</v>
      </c>
      <c r="AU30">
        <v>194</v>
      </c>
      <c r="AV30">
        <v>194</v>
      </c>
      <c r="AW30">
        <v>191</v>
      </c>
      <c r="AX30">
        <v>232</v>
      </c>
      <c r="AY30">
        <v>247</v>
      </c>
      <c r="AZ30">
        <v>229</v>
      </c>
      <c r="BA30">
        <v>237</v>
      </c>
      <c r="BB30">
        <v>295</v>
      </c>
      <c r="BC30">
        <v>249</v>
      </c>
      <c r="BD30">
        <v>258</v>
      </c>
      <c r="BE30">
        <v>265</v>
      </c>
      <c r="BF30">
        <v>274</v>
      </c>
      <c r="BG30">
        <v>252</v>
      </c>
      <c r="BH30">
        <v>266</v>
      </c>
      <c r="BI30">
        <v>219</v>
      </c>
      <c r="BJ30">
        <v>212</v>
      </c>
      <c r="BK30">
        <v>217</v>
      </c>
      <c r="BL30">
        <v>191</v>
      </c>
      <c r="BM30">
        <v>186</v>
      </c>
      <c r="BN30">
        <v>159</v>
      </c>
      <c r="BO30">
        <v>176</v>
      </c>
      <c r="BP30">
        <v>180</v>
      </c>
      <c r="BQ30">
        <v>176</v>
      </c>
      <c r="BR30">
        <v>173</v>
      </c>
      <c r="BS30">
        <v>182</v>
      </c>
      <c r="BT30">
        <v>171</v>
      </c>
      <c r="BU30">
        <v>167</v>
      </c>
      <c r="BV30">
        <v>194</v>
      </c>
      <c r="BW30">
        <v>193</v>
      </c>
      <c r="BX30">
        <v>178</v>
      </c>
      <c r="BY30">
        <v>178</v>
      </c>
      <c r="BZ30">
        <v>184</v>
      </c>
      <c r="CA30">
        <v>189</v>
      </c>
      <c r="CB30">
        <v>183</v>
      </c>
      <c r="CC30">
        <v>164</v>
      </c>
      <c r="CD30">
        <v>149</v>
      </c>
      <c r="CE30">
        <v>154</v>
      </c>
      <c r="CF30">
        <v>184</v>
      </c>
      <c r="CG30">
        <v>181</v>
      </c>
      <c r="CH30">
        <v>185</v>
      </c>
      <c r="CI30">
        <v>197</v>
      </c>
      <c r="CJ30">
        <v>178</v>
      </c>
      <c r="CK30">
        <v>179</v>
      </c>
      <c r="CL30">
        <v>179</v>
      </c>
      <c r="CM30">
        <v>170</v>
      </c>
      <c r="CN30">
        <v>172</v>
      </c>
      <c r="CO30">
        <v>141</v>
      </c>
      <c r="CP30">
        <v>151</v>
      </c>
      <c r="CQ30">
        <v>150</v>
      </c>
      <c r="CR30">
        <v>133</v>
      </c>
      <c r="CS30">
        <v>129</v>
      </c>
      <c r="CT30">
        <v>126</v>
      </c>
      <c r="CU30">
        <v>104</v>
      </c>
      <c r="CV30">
        <v>109</v>
      </c>
      <c r="CW30">
        <v>105</v>
      </c>
      <c r="CX30">
        <v>108</v>
      </c>
      <c r="CY30">
        <v>101</v>
      </c>
      <c r="CZ30">
        <v>105</v>
      </c>
      <c r="DA30">
        <v>98</v>
      </c>
      <c r="DB30">
        <v>86</v>
      </c>
      <c r="DC30">
        <v>92</v>
      </c>
      <c r="DD30">
        <v>94</v>
      </c>
      <c r="DE30">
        <v>98</v>
      </c>
      <c r="DF30">
        <v>96</v>
      </c>
      <c r="DG30">
        <v>103</v>
      </c>
      <c r="DH30">
        <v>98</v>
      </c>
      <c r="DI30">
        <v>95</v>
      </c>
      <c r="DJ30">
        <v>95</v>
      </c>
      <c r="DK30">
        <v>97</v>
      </c>
      <c r="DL30">
        <v>90</v>
      </c>
      <c r="DM30">
        <v>88</v>
      </c>
      <c r="DN30">
        <v>110</v>
      </c>
      <c r="DO30">
        <v>100</v>
      </c>
      <c r="DP30">
        <v>103</v>
      </c>
      <c r="DQ30">
        <v>95</v>
      </c>
      <c r="DR30">
        <v>86</v>
      </c>
      <c r="DS30">
        <v>88</v>
      </c>
      <c r="DT30">
        <v>84</v>
      </c>
      <c r="DU30">
        <v>83</v>
      </c>
      <c r="DV30">
        <v>84</v>
      </c>
      <c r="DW30">
        <v>72</v>
      </c>
      <c r="DX30">
        <v>77</v>
      </c>
      <c r="DY30">
        <v>74</v>
      </c>
      <c r="DZ30">
        <v>97</v>
      </c>
      <c r="EA30">
        <v>87</v>
      </c>
      <c r="EB30">
        <v>115</v>
      </c>
      <c r="EC30">
        <v>114</v>
      </c>
      <c r="ED30">
        <v>106</v>
      </c>
      <c r="EE30">
        <v>90</v>
      </c>
      <c r="EF30">
        <v>96</v>
      </c>
      <c r="EG30">
        <v>87</v>
      </c>
      <c r="EH30">
        <v>88</v>
      </c>
      <c r="EI30">
        <v>87</v>
      </c>
      <c r="EJ30">
        <v>91</v>
      </c>
      <c r="EK30">
        <v>84</v>
      </c>
      <c r="EL30">
        <v>87</v>
      </c>
      <c r="EM30">
        <v>100</v>
      </c>
    </row>
    <row r="31" spans="1:253" ht="14.25">
      <c r="A31" t="s">
        <v>168</v>
      </c>
      <c r="B31">
        <f>IF(B29="","",SUM(B28:B29))</f>
        <v>2693</v>
      </c>
      <c r="C31">
        <f aca="true" t="shared" si="16" ref="C31:BN31">IF(C29="","",SUM(C28:C29))</f>
        <v>2768</v>
      </c>
      <c r="D31">
        <f t="shared" si="16"/>
        <v>2827</v>
      </c>
      <c r="E31">
        <f t="shared" si="16"/>
        <v>2892</v>
      </c>
      <c r="F31">
        <f t="shared" si="16"/>
        <v>2930</v>
      </c>
      <c r="G31">
        <f t="shared" si="16"/>
        <v>3031</v>
      </c>
      <c r="H31">
        <f t="shared" si="16"/>
        <v>2962</v>
      </c>
      <c r="I31">
        <f t="shared" si="16"/>
        <v>2893</v>
      </c>
      <c r="J31">
        <f t="shared" si="16"/>
        <v>2644</v>
      </c>
      <c r="K31">
        <f t="shared" si="16"/>
        <v>2761</v>
      </c>
      <c r="L31">
        <f t="shared" si="16"/>
        <v>2763</v>
      </c>
      <c r="M31">
        <f t="shared" si="16"/>
        <v>2815</v>
      </c>
      <c r="N31">
        <f t="shared" si="16"/>
        <v>2785</v>
      </c>
      <c r="O31">
        <f t="shared" si="16"/>
        <v>2868</v>
      </c>
      <c r="P31">
        <f t="shared" si="16"/>
        <v>2922</v>
      </c>
      <c r="Q31">
        <f t="shared" si="16"/>
        <v>2963</v>
      </c>
      <c r="R31">
        <f t="shared" si="16"/>
        <v>3067</v>
      </c>
      <c r="S31">
        <f t="shared" si="16"/>
        <v>3052</v>
      </c>
      <c r="T31">
        <f t="shared" si="16"/>
        <v>2999</v>
      </c>
      <c r="U31">
        <f t="shared" si="16"/>
        <v>3000</v>
      </c>
      <c r="V31">
        <f t="shared" si="16"/>
        <v>2796</v>
      </c>
      <c r="W31">
        <f t="shared" si="16"/>
        <v>2832</v>
      </c>
      <c r="X31">
        <f t="shared" si="16"/>
        <v>2851</v>
      </c>
      <c r="Y31">
        <f t="shared" si="16"/>
        <v>2839</v>
      </c>
      <c r="Z31">
        <f t="shared" si="16"/>
        <v>2840</v>
      </c>
      <c r="AA31">
        <f t="shared" si="16"/>
        <v>2898</v>
      </c>
      <c r="AB31">
        <f t="shared" si="16"/>
        <v>2909</v>
      </c>
      <c r="AC31">
        <f t="shared" si="16"/>
        <v>2964</v>
      </c>
      <c r="AD31">
        <f t="shared" si="16"/>
        <v>2991</v>
      </c>
      <c r="AE31">
        <f t="shared" si="16"/>
        <v>3010</v>
      </c>
      <c r="AF31">
        <f t="shared" si="16"/>
        <v>2999</v>
      </c>
      <c r="AG31">
        <f t="shared" si="16"/>
        <v>2980</v>
      </c>
      <c r="AH31">
        <f t="shared" si="16"/>
        <v>2795</v>
      </c>
      <c r="AI31">
        <f t="shared" si="16"/>
        <v>2846</v>
      </c>
      <c r="AJ31">
        <f t="shared" si="16"/>
        <v>2953</v>
      </c>
      <c r="AK31">
        <f t="shared" si="16"/>
        <v>3004</v>
      </c>
      <c r="AL31">
        <f t="shared" si="16"/>
        <v>3012</v>
      </c>
      <c r="AM31">
        <f t="shared" si="16"/>
        <v>3006</v>
      </c>
      <c r="AN31">
        <f t="shared" si="16"/>
        <v>3072</v>
      </c>
      <c r="AO31">
        <f t="shared" si="16"/>
        <v>3006</v>
      </c>
      <c r="AP31">
        <f t="shared" si="16"/>
        <v>3019</v>
      </c>
      <c r="AQ31">
        <f t="shared" si="16"/>
        <v>2934</v>
      </c>
      <c r="AR31">
        <f t="shared" si="16"/>
        <v>2905</v>
      </c>
      <c r="AS31">
        <f t="shared" si="16"/>
        <v>2905</v>
      </c>
      <c r="AT31">
        <f t="shared" si="16"/>
        <v>2715</v>
      </c>
      <c r="AU31">
        <f t="shared" si="16"/>
        <v>2726</v>
      </c>
      <c r="AV31">
        <f t="shared" si="16"/>
        <v>2648</v>
      </c>
      <c r="AW31">
        <f t="shared" si="16"/>
        <v>2625</v>
      </c>
      <c r="AX31">
        <f t="shared" si="16"/>
        <v>2595</v>
      </c>
      <c r="AY31">
        <f t="shared" si="16"/>
        <v>2541</v>
      </c>
      <c r="AZ31">
        <f t="shared" si="16"/>
        <v>2596</v>
      </c>
      <c r="BA31">
        <f t="shared" si="16"/>
        <v>2546</v>
      </c>
      <c r="BB31">
        <f t="shared" si="16"/>
        <v>2504</v>
      </c>
      <c r="BC31">
        <f t="shared" si="16"/>
        <v>2536</v>
      </c>
      <c r="BD31">
        <f t="shared" si="16"/>
        <v>2528</v>
      </c>
      <c r="BE31">
        <f t="shared" si="16"/>
        <v>2432</v>
      </c>
      <c r="BF31">
        <f t="shared" si="16"/>
        <v>2178</v>
      </c>
      <c r="BG31">
        <f t="shared" si="16"/>
        <v>2196</v>
      </c>
      <c r="BH31">
        <f t="shared" si="16"/>
        <v>2187</v>
      </c>
      <c r="BI31">
        <f t="shared" si="16"/>
        <v>2180</v>
      </c>
      <c r="BJ31">
        <f t="shared" si="16"/>
        <v>2149</v>
      </c>
      <c r="BK31">
        <f t="shared" si="16"/>
        <v>2136</v>
      </c>
      <c r="BL31">
        <f t="shared" si="16"/>
        <v>2113</v>
      </c>
      <c r="BM31">
        <f t="shared" si="16"/>
        <v>2083</v>
      </c>
      <c r="BN31">
        <f t="shared" si="16"/>
        <v>2099</v>
      </c>
      <c r="BO31">
        <f aca="true" t="shared" si="17" ref="BO31:DZ31">IF(BO29="","",SUM(BO28:BO29))</f>
        <v>2086</v>
      </c>
      <c r="BP31">
        <f t="shared" si="17"/>
        <v>2046</v>
      </c>
      <c r="BQ31">
        <f t="shared" si="17"/>
        <v>1986</v>
      </c>
      <c r="BR31">
        <f t="shared" si="17"/>
        <v>1862</v>
      </c>
      <c r="BS31">
        <f t="shared" si="17"/>
        <v>1892</v>
      </c>
      <c r="BT31">
        <f t="shared" si="17"/>
        <v>1996</v>
      </c>
      <c r="BU31">
        <f t="shared" si="17"/>
        <v>2027</v>
      </c>
      <c r="BV31">
        <f t="shared" si="17"/>
        <v>1955</v>
      </c>
      <c r="BW31">
        <f t="shared" si="17"/>
        <v>2014</v>
      </c>
      <c r="BX31">
        <f t="shared" si="17"/>
        <v>2041</v>
      </c>
      <c r="BY31">
        <f t="shared" si="17"/>
        <v>1959</v>
      </c>
      <c r="BZ31">
        <f t="shared" si="17"/>
        <v>2066</v>
      </c>
      <c r="CA31">
        <f t="shared" si="17"/>
        <v>2044</v>
      </c>
      <c r="CB31">
        <f t="shared" si="17"/>
        <v>1991</v>
      </c>
      <c r="CC31">
        <f t="shared" si="17"/>
        <v>2022</v>
      </c>
      <c r="CD31">
        <f t="shared" si="17"/>
        <v>1871</v>
      </c>
      <c r="CE31">
        <f t="shared" si="17"/>
        <v>1919</v>
      </c>
      <c r="CF31">
        <f t="shared" si="17"/>
        <v>1873</v>
      </c>
      <c r="CG31">
        <f t="shared" si="17"/>
        <v>1803</v>
      </c>
      <c r="CH31">
        <f t="shared" si="17"/>
        <v>1829</v>
      </c>
      <c r="CI31">
        <f t="shared" si="17"/>
        <v>1741</v>
      </c>
      <c r="CJ31">
        <f t="shared" si="17"/>
        <v>1707</v>
      </c>
      <c r="CK31">
        <f t="shared" si="17"/>
        <v>1678</v>
      </c>
      <c r="CL31">
        <f t="shared" si="17"/>
        <v>1622</v>
      </c>
      <c r="CM31">
        <f t="shared" si="17"/>
        <v>1578</v>
      </c>
      <c r="CN31">
        <f t="shared" si="17"/>
        <v>1575</v>
      </c>
      <c r="CO31">
        <f t="shared" si="17"/>
        <v>1529</v>
      </c>
      <c r="CP31">
        <f t="shared" si="17"/>
        <v>1349</v>
      </c>
      <c r="CQ31">
        <f t="shared" si="17"/>
        <v>1349</v>
      </c>
      <c r="CR31">
        <f t="shared" si="17"/>
        <v>1291</v>
      </c>
      <c r="CS31">
        <f t="shared" si="17"/>
        <v>1279</v>
      </c>
      <c r="CT31">
        <f t="shared" si="17"/>
        <v>1263</v>
      </c>
      <c r="CU31">
        <f t="shared" si="17"/>
        <v>1254</v>
      </c>
      <c r="CV31">
        <f t="shared" si="17"/>
        <v>1228</v>
      </c>
      <c r="CW31">
        <f t="shared" si="17"/>
        <v>1261</v>
      </c>
      <c r="CX31">
        <f t="shared" si="17"/>
        <v>1232</v>
      </c>
      <c r="CY31">
        <f t="shared" si="17"/>
        <v>1245</v>
      </c>
      <c r="CZ31">
        <f t="shared" si="17"/>
        <v>1234</v>
      </c>
      <c r="DA31">
        <f t="shared" si="17"/>
        <v>1217</v>
      </c>
      <c r="DB31">
        <f t="shared" si="17"/>
        <v>1150</v>
      </c>
      <c r="DC31">
        <f t="shared" si="17"/>
        <v>1184</v>
      </c>
      <c r="DD31">
        <f t="shared" si="17"/>
        <v>1164</v>
      </c>
      <c r="DE31">
        <f t="shared" si="17"/>
        <v>1157</v>
      </c>
      <c r="DF31">
        <f t="shared" si="17"/>
        <v>1078</v>
      </c>
      <c r="DG31">
        <f t="shared" si="17"/>
        <v>1069</v>
      </c>
      <c r="DH31">
        <f t="shared" si="17"/>
        <v>1100</v>
      </c>
      <c r="DI31">
        <f t="shared" si="17"/>
        <v>1111</v>
      </c>
      <c r="DJ31">
        <f t="shared" si="17"/>
        <v>1051</v>
      </c>
      <c r="DK31">
        <f t="shared" si="17"/>
        <v>1044</v>
      </c>
      <c r="DL31">
        <f t="shared" si="17"/>
        <v>1033</v>
      </c>
      <c r="DM31">
        <f t="shared" si="17"/>
        <v>1040</v>
      </c>
      <c r="DN31">
        <f t="shared" si="17"/>
        <v>956</v>
      </c>
      <c r="DO31">
        <f t="shared" si="17"/>
        <v>976</v>
      </c>
      <c r="DP31">
        <f t="shared" si="17"/>
        <v>988</v>
      </c>
      <c r="DQ31">
        <f t="shared" si="17"/>
        <v>1002</v>
      </c>
      <c r="DR31">
        <f t="shared" si="17"/>
        <v>995</v>
      </c>
      <c r="DS31">
        <f t="shared" si="17"/>
        <v>984</v>
      </c>
      <c r="DT31">
        <f t="shared" si="17"/>
        <v>992</v>
      </c>
      <c r="DU31">
        <f t="shared" si="17"/>
        <v>1001</v>
      </c>
      <c r="DV31">
        <f t="shared" si="17"/>
        <v>969</v>
      </c>
      <c r="DW31">
        <f t="shared" si="17"/>
        <v>975</v>
      </c>
      <c r="DX31">
        <f t="shared" si="17"/>
        <v>995</v>
      </c>
      <c r="DY31">
        <f t="shared" si="17"/>
        <v>987</v>
      </c>
      <c r="DZ31">
        <f t="shared" si="17"/>
        <v>927</v>
      </c>
      <c r="EA31">
        <f aca="true" t="shared" si="18" ref="EA31:GL31">IF(EA29="","",SUM(EA28:EA29))</f>
        <v>921</v>
      </c>
      <c r="EB31">
        <f t="shared" si="18"/>
        <v>877</v>
      </c>
      <c r="EC31">
        <f t="shared" si="18"/>
        <v>881</v>
      </c>
      <c r="ED31">
        <f t="shared" si="18"/>
        <v>906</v>
      </c>
      <c r="EE31">
        <f t="shared" si="18"/>
        <v>870</v>
      </c>
      <c r="EF31">
        <f t="shared" si="18"/>
        <v>890</v>
      </c>
      <c r="EG31">
        <f t="shared" si="18"/>
        <v>861</v>
      </c>
      <c r="EH31">
        <f t="shared" si="18"/>
        <v>881</v>
      </c>
      <c r="EI31">
        <f t="shared" si="18"/>
        <v>877</v>
      </c>
      <c r="EJ31">
        <f t="shared" si="18"/>
        <v>875</v>
      </c>
      <c r="EK31">
        <f t="shared" si="18"/>
        <v>855</v>
      </c>
      <c r="EL31">
        <f t="shared" si="18"/>
        <v>829</v>
      </c>
      <c r="EM31">
        <f t="shared" si="18"/>
        <v>862</v>
      </c>
      <c r="EN31">
        <f t="shared" si="18"/>
      </c>
      <c r="EO31">
        <f t="shared" si="18"/>
      </c>
      <c r="EP31">
        <f t="shared" si="18"/>
      </c>
      <c r="EQ31">
        <f t="shared" si="18"/>
      </c>
      <c r="ER31">
        <f t="shared" si="18"/>
      </c>
      <c r="ES31">
        <f t="shared" si="18"/>
      </c>
      <c r="ET31">
        <f t="shared" si="18"/>
      </c>
      <c r="EU31">
        <f t="shared" si="18"/>
      </c>
      <c r="EV31">
        <f t="shared" si="18"/>
      </c>
      <c r="EW31">
        <f t="shared" si="18"/>
      </c>
      <c r="EX31">
        <f t="shared" si="18"/>
      </c>
      <c r="EY31">
        <f t="shared" si="18"/>
      </c>
      <c r="EZ31">
        <f t="shared" si="18"/>
      </c>
      <c r="FA31">
        <f t="shared" si="18"/>
      </c>
      <c r="FB31">
        <f t="shared" si="18"/>
      </c>
      <c r="FC31">
        <f t="shared" si="18"/>
      </c>
      <c r="FD31">
        <f t="shared" si="18"/>
      </c>
      <c r="FE31">
        <f t="shared" si="18"/>
      </c>
      <c r="FF31">
        <f t="shared" si="18"/>
      </c>
      <c r="FG31">
        <f t="shared" si="18"/>
      </c>
      <c r="FH31">
        <f t="shared" si="18"/>
      </c>
      <c r="FI31">
        <f t="shared" si="18"/>
      </c>
      <c r="FJ31">
        <f t="shared" si="18"/>
      </c>
      <c r="FK31">
        <f t="shared" si="18"/>
      </c>
      <c r="FL31">
        <f t="shared" si="18"/>
      </c>
      <c r="FM31">
        <f t="shared" si="18"/>
      </c>
      <c r="FN31">
        <f t="shared" si="18"/>
      </c>
      <c r="FO31">
        <f t="shared" si="18"/>
      </c>
      <c r="FP31">
        <f t="shared" si="18"/>
      </c>
      <c r="FQ31">
        <f t="shared" si="18"/>
      </c>
      <c r="FR31">
        <f t="shared" si="18"/>
      </c>
      <c r="FS31">
        <f t="shared" si="18"/>
      </c>
      <c r="FT31">
        <f t="shared" si="18"/>
      </c>
      <c r="FU31">
        <f t="shared" si="18"/>
      </c>
      <c r="FV31">
        <f t="shared" si="18"/>
      </c>
      <c r="FW31">
        <f t="shared" si="18"/>
      </c>
      <c r="FX31">
        <f t="shared" si="18"/>
      </c>
      <c r="FY31">
        <f t="shared" si="18"/>
      </c>
      <c r="FZ31">
        <f t="shared" si="18"/>
      </c>
      <c r="GA31">
        <f t="shared" si="18"/>
      </c>
      <c r="GB31">
        <f t="shared" si="18"/>
      </c>
      <c r="GC31">
        <f t="shared" si="18"/>
      </c>
      <c r="GD31">
        <f t="shared" si="18"/>
      </c>
      <c r="GE31">
        <f t="shared" si="18"/>
      </c>
      <c r="GF31">
        <f t="shared" si="18"/>
      </c>
      <c r="GG31">
        <f t="shared" si="18"/>
      </c>
      <c r="GH31">
        <f t="shared" si="18"/>
      </c>
      <c r="GI31">
        <f t="shared" si="18"/>
      </c>
      <c r="GJ31">
        <f t="shared" si="18"/>
      </c>
      <c r="GK31">
        <f t="shared" si="18"/>
      </c>
      <c r="GL31">
        <f t="shared" si="18"/>
      </c>
      <c r="GM31">
        <f aca="true" t="shared" si="19" ref="GM31:IS31">IF(GM29="","",SUM(GM28:GM29))</f>
      </c>
      <c r="GN31">
        <f t="shared" si="19"/>
      </c>
      <c r="GO31">
        <f t="shared" si="19"/>
      </c>
      <c r="GP31">
        <f t="shared" si="19"/>
      </c>
      <c r="GQ31">
        <f t="shared" si="19"/>
      </c>
      <c r="GR31">
        <f t="shared" si="19"/>
      </c>
      <c r="GS31">
        <f t="shared" si="19"/>
      </c>
      <c r="GT31">
        <f t="shared" si="19"/>
      </c>
      <c r="GU31">
        <f t="shared" si="19"/>
      </c>
      <c r="GV31">
        <f t="shared" si="19"/>
      </c>
      <c r="GW31">
        <f t="shared" si="19"/>
      </c>
      <c r="GX31">
        <f t="shared" si="19"/>
      </c>
      <c r="GY31">
        <f t="shared" si="19"/>
      </c>
      <c r="GZ31">
        <f t="shared" si="19"/>
      </c>
      <c r="HA31">
        <f t="shared" si="19"/>
      </c>
      <c r="HB31">
        <f t="shared" si="19"/>
      </c>
      <c r="HC31">
        <f t="shared" si="19"/>
      </c>
      <c r="HD31">
        <f t="shared" si="19"/>
      </c>
      <c r="HE31">
        <f t="shared" si="19"/>
      </c>
      <c r="HF31">
        <f t="shared" si="19"/>
      </c>
      <c r="HG31">
        <f t="shared" si="19"/>
      </c>
      <c r="HH31">
        <f t="shared" si="19"/>
      </c>
      <c r="HI31">
        <f t="shared" si="19"/>
      </c>
      <c r="HJ31">
        <f t="shared" si="19"/>
      </c>
      <c r="HK31">
        <f t="shared" si="19"/>
      </c>
      <c r="HL31">
        <f t="shared" si="19"/>
      </c>
      <c r="HM31">
        <f t="shared" si="19"/>
      </c>
      <c r="HN31">
        <f t="shared" si="19"/>
      </c>
      <c r="HO31">
        <f t="shared" si="19"/>
      </c>
      <c r="HP31">
        <f t="shared" si="19"/>
      </c>
      <c r="HQ31">
        <f t="shared" si="19"/>
      </c>
      <c r="HR31">
        <f t="shared" si="19"/>
      </c>
      <c r="HS31">
        <f t="shared" si="19"/>
      </c>
      <c r="HT31">
        <f t="shared" si="19"/>
      </c>
      <c r="HU31">
        <f t="shared" si="19"/>
      </c>
      <c r="HV31">
        <f t="shared" si="19"/>
      </c>
      <c r="HW31">
        <f t="shared" si="19"/>
      </c>
      <c r="HX31">
        <f t="shared" si="19"/>
      </c>
      <c r="HY31">
        <f t="shared" si="19"/>
      </c>
      <c r="HZ31">
        <f t="shared" si="19"/>
      </c>
      <c r="IA31">
        <f t="shared" si="19"/>
      </c>
      <c r="IB31">
        <f t="shared" si="19"/>
      </c>
      <c r="IC31">
        <f t="shared" si="19"/>
      </c>
      <c r="ID31">
        <f t="shared" si="19"/>
      </c>
      <c r="IE31">
        <f t="shared" si="19"/>
      </c>
      <c r="IF31">
        <f t="shared" si="19"/>
      </c>
      <c r="IG31">
        <f t="shared" si="19"/>
      </c>
      <c r="IH31">
        <f t="shared" si="19"/>
      </c>
      <c r="II31">
        <f t="shared" si="19"/>
      </c>
      <c r="IJ31">
        <f t="shared" si="19"/>
      </c>
      <c r="IK31">
        <f t="shared" si="19"/>
      </c>
      <c r="IL31">
        <f t="shared" si="19"/>
      </c>
      <c r="IM31">
        <f t="shared" si="19"/>
      </c>
      <c r="IN31">
        <f t="shared" si="19"/>
      </c>
      <c r="IO31">
        <f t="shared" si="19"/>
      </c>
      <c r="IP31">
        <f t="shared" si="19"/>
      </c>
      <c r="IQ31">
        <f t="shared" si="19"/>
      </c>
      <c r="IR31">
        <f t="shared" si="19"/>
      </c>
      <c r="IS31">
        <f t="shared" si="19"/>
      </c>
    </row>
    <row r="32" spans="1:253" ht="14.25">
      <c r="A32" t="s">
        <v>170</v>
      </c>
      <c r="B32">
        <f>IF(B30="","",SUM(B28:B30))</f>
        <v>3043</v>
      </c>
      <c r="C32">
        <f aca="true" t="shared" si="20" ref="C32:BN32">IF(C30="","",SUM(C28:C30))</f>
        <v>3121</v>
      </c>
      <c r="D32">
        <f t="shared" si="20"/>
        <v>3172</v>
      </c>
      <c r="E32">
        <f t="shared" si="20"/>
        <v>3277</v>
      </c>
      <c r="F32">
        <f t="shared" si="20"/>
        <v>3295</v>
      </c>
      <c r="G32">
        <f t="shared" si="20"/>
        <v>3401</v>
      </c>
      <c r="H32">
        <f t="shared" si="20"/>
        <v>3327</v>
      </c>
      <c r="I32">
        <f t="shared" si="20"/>
        <v>3210</v>
      </c>
      <c r="J32">
        <f t="shared" si="20"/>
        <v>2929</v>
      </c>
      <c r="K32">
        <f t="shared" si="20"/>
        <v>3059</v>
      </c>
      <c r="L32">
        <f t="shared" si="20"/>
        <v>3110</v>
      </c>
      <c r="M32">
        <f t="shared" si="20"/>
        <v>3180</v>
      </c>
      <c r="N32">
        <f t="shared" si="20"/>
        <v>3161</v>
      </c>
      <c r="O32">
        <f t="shared" si="20"/>
        <v>3242</v>
      </c>
      <c r="P32">
        <f t="shared" si="20"/>
        <v>3299</v>
      </c>
      <c r="Q32">
        <f t="shared" si="20"/>
        <v>3160</v>
      </c>
      <c r="R32">
        <f t="shared" si="20"/>
        <v>3324</v>
      </c>
      <c r="S32">
        <f t="shared" si="20"/>
        <v>3365</v>
      </c>
      <c r="T32">
        <f t="shared" si="20"/>
        <v>3312</v>
      </c>
      <c r="U32">
        <f t="shared" si="20"/>
        <v>3300</v>
      </c>
      <c r="V32">
        <f t="shared" si="20"/>
        <v>3102</v>
      </c>
      <c r="W32">
        <f t="shared" si="20"/>
        <v>3145</v>
      </c>
      <c r="X32">
        <f t="shared" si="20"/>
        <v>3213</v>
      </c>
      <c r="Y32">
        <f t="shared" si="20"/>
        <v>3199</v>
      </c>
      <c r="Z32">
        <f t="shared" si="20"/>
        <v>3176</v>
      </c>
      <c r="AA32">
        <f t="shared" si="20"/>
        <v>3209</v>
      </c>
      <c r="AB32">
        <f t="shared" si="20"/>
        <v>3247</v>
      </c>
      <c r="AC32">
        <f t="shared" si="20"/>
        <v>3311</v>
      </c>
      <c r="AD32">
        <f t="shared" si="20"/>
        <v>3312</v>
      </c>
      <c r="AE32">
        <f t="shared" si="20"/>
        <v>3237</v>
      </c>
      <c r="AF32">
        <f t="shared" si="20"/>
        <v>3204</v>
      </c>
      <c r="AG32">
        <f t="shared" si="20"/>
        <v>3232</v>
      </c>
      <c r="AH32">
        <f t="shared" si="20"/>
        <v>3051</v>
      </c>
      <c r="AI32">
        <f t="shared" si="20"/>
        <v>3112</v>
      </c>
      <c r="AJ32">
        <f t="shared" si="20"/>
        <v>3185</v>
      </c>
      <c r="AK32">
        <f t="shared" si="20"/>
        <v>3218</v>
      </c>
      <c r="AL32">
        <f t="shared" si="20"/>
        <v>3200</v>
      </c>
      <c r="AM32">
        <f t="shared" si="20"/>
        <v>3199</v>
      </c>
      <c r="AN32">
        <f t="shared" si="20"/>
        <v>3228</v>
      </c>
      <c r="AO32">
        <f t="shared" si="20"/>
        <v>3139</v>
      </c>
      <c r="AP32">
        <f t="shared" si="20"/>
        <v>3173</v>
      </c>
      <c r="AQ32">
        <f t="shared" si="20"/>
        <v>3086</v>
      </c>
      <c r="AR32">
        <f t="shared" si="20"/>
        <v>3062</v>
      </c>
      <c r="AS32">
        <f t="shared" si="20"/>
        <v>3034</v>
      </c>
      <c r="AT32">
        <f t="shared" si="20"/>
        <v>2888</v>
      </c>
      <c r="AU32">
        <f t="shared" si="20"/>
        <v>2920</v>
      </c>
      <c r="AV32">
        <f t="shared" si="20"/>
        <v>2842</v>
      </c>
      <c r="AW32">
        <f t="shared" si="20"/>
        <v>2816</v>
      </c>
      <c r="AX32">
        <f t="shared" si="20"/>
        <v>2827</v>
      </c>
      <c r="AY32">
        <f t="shared" si="20"/>
        <v>2788</v>
      </c>
      <c r="AZ32">
        <f t="shared" si="20"/>
        <v>2825</v>
      </c>
      <c r="BA32">
        <f t="shared" si="20"/>
        <v>2783</v>
      </c>
      <c r="BB32">
        <f t="shared" si="20"/>
        <v>2799</v>
      </c>
      <c r="BC32">
        <f t="shared" si="20"/>
        <v>2785</v>
      </c>
      <c r="BD32">
        <f t="shared" si="20"/>
        <v>2786</v>
      </c>
      <c r="BE32">
        <f t="shared" si="20"/>
        <v>2697</v>
      </c>
      <c r="BF32">
        <f t="shared" si="20"/>
        <v>2452</v>
      </c>
      <c r="BG32">
        <f t="shared" si="20"/>
        <v>2448</v>
      </c>
      <c r="BH32">
        <f t="shared" si="20"/>
        <v>2453</v>
      </c>
      <c r="BI32">
        <f t="shared" si="20"/>
        <v>2399</v>
      </c>
      <c r="BJ32">
        <f t="shared" si="20"/>
        <v>2361</v>
      </c>
      <c r="BK32">
        <f t="shared" si="20"/>
        <v>2353</v>
      </c>
      <c r="BL32">
        <f t="shared" si="20"/>
        <v>2304</v>
      </c>
      <c r="BM32">
        <f t="shared" si="20"/>
        <v>2269</v>
      </c>
      <c r="BN32">
        <f t="shared" si="20"/>
        <v>2258</v>
      </c>
      <c r="BO32">
        <f aca="true" t="shared" si="21" ref="BO32:DZ32">IF(BO30="","",SUM(BO28:BO30))</f>
        <v>2262</v>
      </c>
      <c r="BP32">
        <f t="shared" si="21"/>
        <v>2226</v>
      </c>
      <c r="BQ32">
        <f t="shared" si="21"/>
        <v>2162</v>
      </c>
      <c r="BR32">
        <f t="shared" si="21"/>
        <v>2035</v>
      </c>
      <c r="BS32">
        <f t="shared" si="21"/>
        <v>2074</v>
      </c>
      <c r="BT32">
        <f t="shared" si="21"/>
        <v>2167</v>
      </c>
      <c r="BU32">
        <f t="shared" si="21"/>
        <v>2194</v>
      </c>
      <c r="BV32">
        <f t="shared" si="21"/>
        <v>2149</v>
      </c>
      <c r="BW32">
        <f t="shared" si="21"/>
        <v>2207</v>
      </c>
      <c r="BX32">
        <f t="shared" si="21"/>
        <v>2219</v>
      </c>
      <c r="BY32">
        <f t="shared" si="21"/>
        <v>2137</v>
      </c>
      <c r="BZ32">
        <f t="shared" si="21"/>
        <v>2250</v>
      </c>
      <c r="CA32">
        <f t="shared" si="21"/>
        <v>2233</v>
      </c>
      <c r="CB32">
        <f t="shared" si="21"/>
        <v>2174</v>
      </c>
      <c r="CC32">
        <f t="shared" si="21"/>
        <v>2186</v>
      </c>
      <c r="CD32">
        <f t="shared" si="21"/>
        <v>2020</v>
      </c>
      <c r="CE32">
        <f t="shared" si="21"/>
        <v>2073</v>
      </c>
      <c r="CF32">
        <f t="shared" si="21"/>
        <v>2057</v>
      </c>
      <c r="CG32">
        <f t="shared" si="21"/>
        <v>1984</v>
      </c>
      <c r="CH32">
        <f t="shared" si="21"/>
        <v>2014</v>
      </c>
      <c r="CI32">
        <f t="shared" si="21"/>
        <v>1938</v>
      </c>
      <c r="CJ32">
        <f t="shared" si="21"/>
        <v>1885</v>
      </c>
      <c r="CK32">
        <f t="shared" si="21"/>
        <v>1857</v>
      </c>
      <c r="CL32">
        <f t="shared" si="21"/>
        <v>1801</v>
      </c>
      <c r="CM32">
        <f t="shared" si="21"/>
        <v>1748</v>
      </c>
      <c r="CN32">
        <f t="shared" si="21"/>
        <v>1747</v>
      </c>
      <c r="CO32">
        <f t="shared" si="21"/>
        <v>1670</v>
      </c>
      <c r="CP32">
        <f t="shared" si="21"/>
        <v>1500</v>
      </c>
      <c r="CQ32">
        <f t="shared" si="21"/>
        <v>1499</v>
      </c>
      <c r="CR32">
        <f t="shared" si="21"/>
        <v>1424</v>
      </c>
      <c r="CS32">
        <f t="shared" si="21"/>
        <v>1408</v>
      </c>
      <c r="CT32">
        <f t="shared" si="21"/>
        <v>1389</v>
      </c>
      <c r="CU32">
        <f t="shared" si="21"/>
        <v>1358</v>
      </c>
      <c r="CV32">
        <f t="shared" si="21"/>
        <v>1337</v>
      </c>
      <c r="CW32">
        <f t="shared" si="21"/>
        <v>1366</v>
      </c>
      <c r="CX32">
        <f t="shared" si="21"/>
        <v>1340</v>
      </c>
      <c r="CY32">
        <f t="shared" si="21"/>
        <v>1346</v>
      </c>
      <c r="CZ32">
        <f t="shared" si="21"/>
        <v>1339</v>
      </c>
      <c r="DA32">
        <f t="shared" si="21"/>
        <v>1315</v>
      </c>
      <c r="DB32">
        <f t="shared" si="21"/>
        <v>1236</v>
      </c>
      <c r="DC32">
        <f t="shared" si="21"/>
        <v>1276</v>
      </c>
      <c r="DD32">
        <f t="shared" si="21"/>
        <v>1258</v>
      </c>
      <c r="DE32">
        <f t="shared" si="21"/>
        <v>1255</v>
      </c>
      <c r="DF32">
        <f t="shared" si="21"/>
        <v>1174</v>
      </c>
      <c r="DG32">
        <f t="shared" si="21"/>
        <v>1172</v>
      </c>
      <c r="DH32">
        <f t="shared" si="21"/>
        <v>1198</v>
      </c>
      <c r="DI32">
        <f t="shared" si="21"/>
        <v>1206</v>
      </c>
      <c r="DJ32">
        <f t="shared" si="21"/>
        <v>1146</v>
      </c>
      <c r="DK32">
        <f t="shared" si="21"/>
        <v>1141</v>
      </c>
      <c r="DL32">
        <f t="shared" si="21"/>
        <v>1123</v>
      </c>
      <c r="DM32">
        <f t="shared" si="21"/>
        <v>1128</v>
      </c>
      <c r="DN32">
        <f t="shared" si="21"/>
        <v>1066</v>
      </c>
      <c r="DO32">
        <f t="shared" si="21"/>
        <v>1076</v>
      </c>
      <c r="DP32">
        <f t="shared" si="21"/>
        <v>1091</v>
      </c>
      <c r="DQ32">
        <f t="shared" si="21"/>
        <v>1097</v>
      </c>
      <c r="DR32">
        <f t="shared" si="21"/>
        <v>1081</v>
      </c>
      <c r="DS32">
        <f t="shared" si="21"/>
        <v>1072</v>
      </c>
      <c r="DT32">
        <f t="shared" si="21"/>
        <v>1076</v>
      </c>
      <c r="DU32">
        <f t="shared" si="21"/>
        <v>1084</v>
      </c>
      <c r="DV32">
        <f t="shared" si="21"/>
        <v>1053</v>
      </c>
      <c r="DW32">
        <f t="shared" si="21"/>
        <v>1047</v>
      </c>
      <c r="DX32">
        <f t="shared" si="21"/>
        <v>1072</v>
      </c>
      <c r="DY32">
        <f t="shared" si="21"/>
        <v>1061</v>
      </c>
      <c r="DZ32">
        <f t="shared" si="21"/>
        <v>1024</v>
      </c>
      <c r="EA32">
        <f aca="true" t="shared" si="22" ref="EA32:GL32">IF(EA30="","",SUM(EA28:EA30))</f>
        <v>1008</v>
      </c>
      <c r="EB32">
        <f t="shared" si="22"/>
        <v>992</v>
      </c>
      <c r="EC32">
        <f t="shared" si="22"/>
        <v>995</v>
      </c>
      <c r="ED32">
        <f t="shared" si="22"/>
        <v>1012</v>
      </c>
      <c r="EE32">
        <f t="shared" si="22"/>
        <v>960</v>
      </c>
      <c r="EF32">
        <f t="shared" si="22"/>
        <v>986</v>
      </c>
      <c r="EG32">
        <f t="shared" si="22"/>
        <v>948</v>
      </c>
      <c r="EH32">
        <f t="shared" si="22"/>
        <v>969</v>
      </c>
      <c r="EI32">
        <f t="shared" si="22"/>
        <v>964</v>
      </c>
      <c r="EJ32">
        <f t="shared" si="22"/>
        <v>966</v>
      </c>
      <c r="EK32">
        <f t="shared" si="22"/>
        <v>939</v>
      </c>
      <c r="EL32">
        <f t="shared" si="22"/>
        <v>916</v>
      </c>
      <c r="EM32">
        <f t="shared" si="22"/>
        <v>962</v>
      </c>
      <c r="EN32">
        <f t="shared" si="22"/>
      </c>
      <c r="EO32">
        <f t="shared" si="22"/>
      </c>
      <c r="EP32">
        <f t="shared" si="22"/>
      </c>
      <c r="EQ32">
        <f t="shared" si="22"/>
      </c>
      <c r="ER32">
        <f t="shared" si="22"/>
      </c>
      <c r="ES32">
        <f t="shared" si="22"/>
      </c>
      <c r="ET32">
        <f t="shared" si="22"/>
      </c>
      <c r="EU32">
        <f t="shared" si="22"/>
      </c>
      <c r="EV32">
        <f t="shared" si="22"/>
      </c>
      <c r="EW32">
        <f t="shared" si="22"/>
      </c>
      <c r="EX32">
        <f t="shared" si="22"/>
      </c>
      <c r="EY32">
        <f t="shared" si="22"/>
      </c>
      <c r="EZ32">
        <f t="shared" si="22"/>
      </c>
      <c r="FA32">
        <f t="shared" si="22"/>
      </c>
      <c r="FB32">
        <f t="shared" si="22"/>
      </c>
      <c r="FC32">
        <f t="shared" si="22"/>
      </c>
      <c r="FD32">
        <f t="shared" si="22"/>
      </c>
      <c r="FE32">
        <f t="shared" si="22"/>
      </c>
      <c r="FF32">
        <f t="shared" si="22"/>
      </c>
      <c r="FG32">
        <f t="shared" si="22"/>
      </c>
      <c r="FH32">
        <f t="shared" si="22"/>
      </c>
      <c r="FI32">
        <f t="shared" si="22"/>
      </c>
      <c r="FJ32">
        <f t="shared" si="22"/>
      </c>
      <c r="FK32">
        <f t="shared" si="22"/>
      </c>
      <c r="FL32">
        <f t="shared" si="22"/>
      </c>
      <c r="FM32">
        <f t="shared" si="22"/>
      </c>
      <c r="FN32">
        <f t="shared" si="22"/>
      </c>
      <c r="FO32">
        <f t="shared" si="22"/>
      </c>
      <c r="FP32">
        <f t="shared" si="22"/>
      </c>
      <c r="FQ32">
        <f t="shared" si="22"/>
      </c>
      <c r="FR32">
        <f t="shared" si="22"/>
      </c>
      <c r="FS32">
        <f t="shared" si="22"/>
      </c>
      <c r="FT32">
        <f t="shared" si="22"/>
      </c>
      <c r="FU32">
        <f t="shared" si="22"/>
      </c>
      <c r="FV32">
        <f t="shared" si="22"/>
      </c>
      <c r="FW32">
        <f t="shared" si="22"/>
      </c>
      <c r="FX32">
        <f t="shared" si="22"/>
      </c>
      <c r="FY32">
        <f t="shared" si="22"/>
      </c>
      <c r="FZ32">
        <f t="shared" si="22"/>
      </c>
      <c r="GA32">
        <f t="shared" si="22"/>
      </c>
      <c r="GB32">
        <f t="shared" si="22"/>
      </c>
      <c r="GC32">
        <f t="shared" si="22"/>
      </c>
      <c r="GD32">
        <f t="shared" si="22"/>
      </c>
      <c r="GE32">
        <f t="shared" si="22"/>
      </c>
      <c r="GF32">
        <f t="shared" si="22"/>
      </c>
      <c r="GG32">
        <f t="shared" si="22"/>
      </c>
      <c r="GH32">
        <f t="shared" si="22"/>
      </c>
      <c r="GI32">
        <f t="shared" si="22"/>
      </c>
      <c r="GJ32">
        <f t="shared" si="22"/>
      </c>
      <c r="GK32">
        <f t="shared" si="22"/>
      </c>
      <c r="GL32">
        <f t="shared" si="22"/>
      </c>
      <c r="GM32">
        <f aca="true" t="shared" si="23" ref="GM32:IS32">IF(GM30="","",SUM(GM28:GM30))</f>
      </c>
      <c r="GN32">
        <f t="shared" si="23"/>
      </c>
      <c r="GO32">
        <f t="shared" si="23"/>
      </c>
      <c r="GP32">
        <f t="shared" si="23"/>
      </c>
      <c r="GQ32">
        <f t="shared" si="23"/>
      </c>
      <c r="GR32">
        <f t="shared" si="23"/>
      </c>
      <c r="GS32">
        <f t="shared" si="23"/>
      </c>
      <c r="GT32">
        <f t="shared" si="23"/>
      </c>
      <c r="GU32">
        <f t="shared" si="23"/>
      </c>
      <c r="GV32">
        <f t="shared" si="23"/>
      </c>
      <c r="GW32">
        <f t="shared" si="23"/>
      </c>
      <c r="GX32">
        <f t="shared" si="23"/>
      </c>
      <c r="GY32">
        <f t="shared" si="23"/>
      </c>
      <c r="GZ32">
        <f t="shared" si="23"/>
      </c>
      <c r="HA32">
        <f t="shared" si="23"/>
      </c>
      <c r="HB32">
        <f t="shared" si="23"/>
      </c>
      <c r="HC32">
        <f t="shared" si="23"/>
      </c>
      <c r="HD32">
        <f t="shared" si="23"/>
      </c>
      <c r="HE32">
        <f t="shared" si="23"/>
      </c>
      <c r="HF32">
        <f t="shared" si="23"/>
      </c>
      <c r="HG32">
        <f t="shared" si="23"/>
      </c>
      <c r="HH32">
        <f t="shared" si="23"/>
      </c>
      <c r="HI32">
        <f t="shared" si="23"/>
      </c>
      <c r="HJ32">
        <f t="shared" si="23"/>
      </c>
      <c r="HK32">
        <f t="shared" si="23"/>
      </c>
      <c r="HL32">
        <f t="shared" si="23"/>
      </c>
      <c r="HM32">
        <f t="shared" si="23"/>
      </c>
      <c r="HN32">
        <f t="shared" si="23"/>
      </c>
      <c r="HO32">
        <f t="shared" si="23"/>
      </c>
      <c r="HP32">
        <f t="shared" si="23"/>
      </c>
      <c r="HQ32">
        <f t="shared" si="23"/>
      </c>
      <c r="HR32">
        <f t="shared" si="23"/>
      </c>
      <c r="HS32">
        <f t="shared" si="23"/>
      </c>
      <c r="HT32">
        <f t="shared" si="23"/>
      </c>
      <c r="HU32">
        <f t="shared" si="23"/>
      </c>
      <c r="HV32">
        <f t="shared" si="23"/>
      </c>
      <c r="HW32">
        <f t="shared" si="23"/>
      </c>
      <c r="HX32">
        <f t="shared" si="23"/>
      </c>
      <c r="HY32">
        <f t="shared" si="23"/>
      </c>
      <c r="HZ32">
        <f t="shared" si="23"/>
      </c>
      <c r="IA32">
        <f t="shared" si="23"/>
      </c>
      <c r="IB32">
        <f t="shared" si="23"/>
      </c>
      <c r="IC32">
        <f t="shared" si="23"/>
      </c>
      <c r="ID32">
        <f t="shared" si="23"/>
      </c>
      <c r="IE32">
        <f t="shared" si="23"/>
      </c>
      <c r="IF32">
        <f t="shared" si="23"/>
      </c>
      <c r="IG32">
        <f t="shared" si="23"/>
      </c>
      <c r="IH32">
        <f t="shared" si="23"/>
      </c>
      <c r="II32">
        <f t="shared" si="23"/>
      </c>
      <c r="IJ32">
        <f t="shared" si="23"/>
      </c>
      <c r="IK32">
        <f t="shared" si="23"/>
      </c>
      <c r="IL32">
        <f t="shared" si="23"/>
      </c>
      <c r="IM32">
        <f t="shared" si="23"/>
      </c>
      <c r="IN32">
        <f t="shared" si="23"/>
      </c>
      <c r="IO32">
        <f t="shared" si="23"/>
      </c>
      <c r="IP32">
        <f t="shared" si="23"/>
      </c>
      <c r="IQ32">
        <f t="shared" si="23"/>
      </c>
      <c r="IR32">
        <f t="shared" si="23"/>
      </c>
      <c r="IS32">
        <f t="shared" si="23"/>
      </c>
    </row>
    <row r="34" spans="1:168" ht="14.25">
      <c r="A34" t="s">
        <v>122</v>
      </c>
      <c r="B34" s="95">
        <v>38443</v>
      </c>
      <c r="C34" s="95">
        <v>38473</v>
      </c>
      <c r="D34" s="95">
        <v>38504</v>
      </c>
      <c r="E34" s="95">
        <v>38534</v>
      </c>
      <c r="F34" s="95">
        <v>38565</v>
      </c>
      <c r="G34" s="95">
        <v>38596</v>
      </c>
      <c r="H34" s="95">
        <v>38626</v>
      </c>
      <c r="I34" s="95">
        <v>38657</v>
      </c>
      <c r="J34" s="95">
        <v>38687</v>
      </c>
      <c r="K34" s="95">
        <v>38718</v>
      </c>
      <c r="L34" s="95">
        <v>38749</v>
      </c>
      <c r="M34" s="95">
        <v>38777</v>
      </c>
      <c r="N34" s="95">
        <v>38808</v>
      </c>
      <c r="O34" s="95">
        <v>38838</v>
      </c>
      <c r="P34" s="95">
        <v>38869</v>
      </c>
      <c r="Q34" s="95">
        <v>38899</v>
      </c>
      <c r="R34" s="95">
        <v>38930</v>
      </c>
      <c r="S34" s="95">
        <v>38961</v>
      </c>
      <c r="T34" s="95">
        <v>38991</v>
      </c>
      <c r="U34" s="95">
        <v>39022</v>
      </c>
      <c r="V34" s="95">
        <v>39052</v>
      </c>
      <c r="W34" s="95">
        <v>39083</v>
      </c>
      <c r="X34" s="95">
        <v>39114</v>
      </c>
      <c r="Y34" s="95">
        <v>39142</v>
      </c>
      <c r="Z34" s="95">
        <v>39173</v>
      </c>
      <c r="AA34" s="95">
        <v>39203</v>
      </c>
      <c r="AB34" s="95">
        <v>39234</v>
      </c>
      <c r="AC34" s="95">
        <v>39264</v>
      </c>
      <c r="AD34" s="95">
        <v>39295</v>
      </c>
      <c r="AE34" s="95">
        <v>39326</v>
      </c>
      <c r="AF34" s="95">
        <v>39356</v>
      </c>
      <c r="AG34" s="95">
        <v>39387</v>
      </c>
      <c r="AH34" s="95">
        <v>39417</v>
      </c>
      <c r="AI34" s="95">
        <v>39448</v>
      </c>
      <c r="AJ34" s="95">
        <v>39479</v>
      </c>
      <c r="AK34" s="95">
        <v>39508</v>
      </c>
      <c r="AL34" s="95">
        <v>39539</v>
      </c>
      <c r="AM34" s="95">
        <v>39569</v>
      </c>
      <c r="AN34" s="95">
        <v>39600</v>
      </c>
      <c r="AO34" s="95">
        <v>39630</v>
      </c>
      <c r="AP34" s="95">
        <v>39661</v>
      </c>
      <c r="AQ34" s="95">
        <v>39692</v>
      </c>
      <c r="AR34" s="95">
        <v>39722</v>
      </c>
      <c r="AS34" s="95">
        <v>39753</v>
      </c>
      <c r="AT34" s="95">
        <v>39783</v>
      </c>
      <c r="AU34" s="95">
        <v>39814</v>
      </c>
      <c r="AV34" s="95">
        <v>39845</v>
      </c>
      <c r="AW34" s="95">
        <v>39873</v>
      </c>
      <c r="AX34" s="95">
        <v>39904</v>
      </c>
      <c r="AY34" s="95">
        <v>39934</v>
      </c>
      <c r="AZ34" s="95">
        <v>39965</v>
      </c>
      <c r="BA34" s="95">
        <v>39995</v>
      </c>
      <c r="BB34" s="95">
        <v>40026</v>
      </c>
      <c r="BC34" s="95">
        <v>40057</v>
      </c>
      <c r="BD34" s="95">
        <v>40087</v>
      </c>
      <c r="BE34" s="95">
        <v>40118</v>
      </c>
      <c r="BF34" s="95">
        <v>40148</v>
      </c>
      <c r="BG34" s="95">
        <v>40179</v>
      </c>
      <c r="BH34" s="95">
        <v>40210</v>
      </c>
      <c r="BI34" s="95">
        <v>40238</v>
      </c>
      <c r="BJ34" s="95">
        <v>40269</v>
      </c>
      <c r="BK34" s="95">
        <v>40299</v>
      </c>
      <c r="BL34" s="95">
        <v>40330</v>
      </c>
      <c r="BM34" s="95">
        <v>40360</v>
      </c>
      <c r="BN34" s="95">
        <v>40391</v>
      </c>
      <c r="BO34" s="95">
        <v>40422</v>
      </c>
      <c r="BP34" s="95">
        <v>40452</v>
      </c>
      <c r="BQ34" s="95">
        <v>40483</v>
      </c>
      <c r="BR34" s="95">
        <v>40513</v>
      </c>
      <c r="BS34" s="95">
        <v>40544</v>
      </c>
      <c r="BT34" s="95">
        <v>40575</v>
      </c>
      <c r="BU34" s="95">
        <v>40603</v>
      </c>
      <c r="BV34" s="95">
        <v>40634</v>
      </c>
      <c r="BW34" s="95">
        <v>40664</v>
      </c>
      <c r="BX34" s="95">
        <v>40695</v>
      </c>
      <c r="BY34" s="95">
        <v>40725</v>
      </c>
      <c r="BZ34" s="95">
        <v>40756</v>
      </c>
      <c r="CA34" s="95">
        <v>40787</v>
      </c>
      <c r="CB34" s="95">
        <v>40817</v>
      </c>
      <c r="CC34" s="95">
        <v>40848</v>
      </c>
      <c r="CD34" s="95">
        <v>40878</v>
      </c>
      <c r="CE34" s="95">
        <v>40909</v>
      </c>
      <c r="CF34" s="95">
        <v>40940</v>
      </c>
      <c r="CG34" s="95">
        <v>40969</v>
      </c>
      <c r="CH34" s="95">
        <v>41000</v>
      </c>
      <c r="CI34" s="95">
        <v>41030</v>
      </c>
      <c r="CJ34" s="95">
        <v>41061</v>
      </c>
      <c r="CK34" s="95">
        <v>41091</v>
      </c>
      <c r="CL34" s="95">
        <v>41122</v>
      </c>
      <c r="CM34" s="95">
        <v>41153</v>
      </c>
      <c r="CN34" s="95">
        <v>41183</v>
      </c>
      <c r="CO34" s="95">
        <v>41214</v>
      </c>
      <c r="CP34" s="95">
        <v>41244</v>
      </c>
      <c r="CQ34" s="95">
        <v>41275</v>
      </c>
      <c r="CR34" s="95">
        <v>41306</v>
      </c>
      <c r="CS34" s="95">
        <v>41334</v>
      </c>
      <c r="CT34" s="95">
        <v>41365</v>
      </c>
      <c r="CU34" s="95">
        <v>41395</v>
      </c>
      <c r="CV34" s="95">
        <v>41426</v>
      </c>
      <c r="CW34" s="95">
        <v>41456</v>
      </c>
      <c r="CX34" s="95">
        <v>41487</v>
      </c>
      <c r="CY34" s="95">
        <v>41518</v>
      </c>
      <c r="CZ34" s="95">
        <v>41548</v>
      </c>
      <c r="DA34" s="95">
        <v>41579</v>
      </c>
      <c r="DB34" s="95">
        <v>41609</v>
      </c>
      <c r="DC34" s="95">
        <v>41640</v>
      </c>
      <c r="DD34" s="95">
        <v>41671</v>
      </c>
      <c r="DE34" s="95">
        <v>41699</v>
      </c>
      <c r="DF34" s="95">
        <v>41730</v>
      </c>
      <c r="DG34" s="95">
        <v>41760</v>
      </c>
      <c r="DH34" s="95">
        <v>41791</v>
      </c>
      <c r="DI34" s="95">
        <v>41821</v>
      </c>
      <c r="DJ34" s="95">
        <v>41852</v>
      </c>
      <c r="DK34" s="95">
        <v>41883</v>
      </c>
      <c r="DL34" s="95">
        <v>41913</v>
      </c>
      <c r="DM34" s="95">
        <v>41944</v>
      </c>
      <c r="DN34" s="95">
        <v>41974</v>
      </c>
      <c r="DO34" s="95">
        <v>42005</v>
      </c>
      <c r="DP34" s="95">
        <v>42036</v>
      </c>
      <c r="DQ34" s="95">
        <v>42064</v>
      </c>
      <c r="DR34" s="95">
        <v>42095</v>
      </c>
      <c r="DS34" s="95">
        <v>42125</v>
      </c>
      <c r="DT34" s="95">
        <v>42156</v>
      </c>
      <c r="DU34" s="95">
        <v>42186</v>
      </c>
      <c r="DV34" s="95">
        <v>42217</v>
      </c>
      <c r="DW34" s="95">
        <v>42248</v>
      </c>
      <c r="DX34" s="95">
        <v>42278</v>
      </c>
      <c r="DY34" s="95">
        <v>42309</v>
      </c>
      <c r="DZ34" s="95">
        <v>42339</v>
      </c>
      <c r="EA34" s="95">
        <v>42370</v>
      </c>
      <c r="EB34" s="95">
        <v>42401</v>
      </c>
      <c r="EC34" s="95">
        <v>42430</v>
      </c>
      <c r="ED34" s="95">
        <v>42461</v>
      </c>
      <c r="EE34" s="95">
        <v>42491</v>
      </c>
      <c r="EF34" s="95">
        <v>42522</v>
      </c>
      <c r="EG34" s="95">
        <v>42552</v>
      </c>
      <c r="EH34" s="95">
        <v>42583</v>
      </c>
      <c r="EI34" s="95">
        <v>42614</v>
      </c>
      <c r="EJ34" s="95">
        <v>42644</v>
      </c>
      <c r="EK34" s="95">
        <v>42675</v>
      </c>
      <c r="EL34" s="95">
        <v>42705</v>
      </c>
      <c r="EM34" s="95">
        <v>42736</v>
      </c>
      <c r="EN34" s="95" t="s">
        <v>174</v>
      </c>
      <c r="EO34" s="95" t="s">
        <v>174</v>
      </c>
      <c r="EP34" s="95" t="s">
        <v>174</v>
      </c>
      <c r="EQ34" s="95" t="s">
        <v>174</v>
      </c>
      <c r="ER34" s="95" t="s">
        <v>174</v>
      </c>
      <c r="ES34" s="95" t="s">
        <v>174</v>
      </c>
      <c r="ET34" s="95" t="s">
        <v>174</v>
      </c>
      <c r="EU34" s="95" t="s">
        <v>174</v>
      </c>
      <c r="EV34" s="95" t="s">
        <v>174</v>
      </c>
      <c r="EW34" s="95" t="s">
        <v>174</v>
      </c>
      <c r="EX34" s="95" t="s">
        <v>174</v>
      </c>
      <c r="EY34" s="95" t="s">
        <v>174</v>
      </c>
      <c r="EZ34" s="95" t="s">
        <v>174</v>
      </c>
      <c r="FA34" s="95" t="s">
        <v>174</v>
      </c>
      <c r="FB34" s="95" t="s">
        <v>174</v>
      </c>
      <c r="FC34" s="95" t="s">
        <v>174</v>
      </c>
      <c r="FD34" s="95" t="s">
        <v>174</v>
      </c>
      <c r="FE34" s="95" t="s">
        <v>174</v>
      </c>
      <c r="FF34" s="95" t="s">
        <v>174</v>
      </c>
      <c r="FG34" s="95" t="s">
        <v>174</v>
      </c>
      <c r="FH34" s="95" t="s">
        <v>174</v>
      </c>
      <c r="FI34" s="95" t="s">
        <v>174</v>
      </c>
      <c r="FJ34" s="95" t="s">
        <v>174</v>
      </c>
      <c r="FK34" s="95" t="s">
        <v>174</v>
      </c>
      <c r="FL34" s="95" t="s">
        <v>174</v>
      </c>
    </row>
    <row r="35" spans="1:158" ht="14.25">
      <c r="A35" s="175">
        <v>15</v>
      </c>
      <c r="B35" s="174">
        <v>377</v>
      </c>
      <c r="C35" s="174">
        <v>384</v>
      </c>
      <c r="D35" s="174">
        <v>398</v>
      </c>
      <c r="E35" s="174">
        <v>433</v>
      </c>
      <c r="F35" s="174">
        <v>423</v>
      </c>
      <c r="G35" s="174">
        <v>434</v>
      </c>
      <c r="H35" s="174">
        <v>401</v>
      </c>
      <c r="I35" s="174">
        <v>415</v>
      </c>
      <c r="J35" s="174">
        <v>381</v>
      </c>
      <c r="K35" s="174">
        <v>372</v>
      </c>
      <c r="L35" s="174">
        <v>380</v>
      </c>
      <c r="M35" s="174">
        <v>373</v>
      </c>
      <c r="N35" s="174">
        <v>379</v>
      </c>
      <c r="O35" s="174">
        <v>415</v>
      </c>
      <c r="P35" s="174">
        <v>421</v>
      </c>
      <c r="Q35" s="174">
        <v>465</v>
      </c>
      <c r="R35" s="174">
        <v>454</v>
      </c>
      <c r="S35" s="174">
        <v>448</v>
      </c>
      <c r="T35" s="174">
        <v>471</v>
      </c>
      <c r="U35" s="174">
        <v>464</v>
      </c>
      <c r="V35" s="174">
        <v>420</v>
      </c>
      <c r="W35" s="174">
        <v>436</v>
      </c>
      <c r="X35" s="174">
        <v>446</v>
      </c>
      <c r="Y35" s="174">
        <v>454</v>
      </c>
      <c r="Z35" s="174">
        <v>437</v>
      </c>
      <c r="AA35" s="174">
        <v>425</v>
      </c>
      <c r="AB35" s="174">
        <v>409</v>
      </c>
      <c r="AC35" s="174">
        <v>416</v>
      </c>
      <c r="AD35" s="174">
        <v>423</v>
      </c>
      <c r="AE35" s="174">
        <v>424</v>
      </c>
      <c r="AF35" s="174">
        <v>423</v>
      </c>
      <c r="AG35" s="174">
        <v>416</v>
      </c>
      <c r="AH35" s="174">
        <v>364</v>
      </c>
      <c r="AI35" s="174">
        <v>368</v>
      </c>
      <c r="AJ35" s="174">
        <v>411</v>
      </c>
      <c r="AK35" s="174">
        <v>431</v>
      </c>
      <c r="AL35" s="174">
        <v>431</v>
      </c>
      <c r="AM35" s="174">
        <v>429</v>
      </c>
      <c r="AN35" s="174">
        <v>434</v>
      </c>
      <c r="AO35" s="174">
        <v>418</v>
      </c>
      <c r="AP35" s="174">
        <v>410</v>
      </c>
      <c r="AQ35" s="174">
        <v>380</v>
      </c>
      <c r="AR35" s="174">
        <v>380</v>
      </c>
      <c r="AS35" s="174">
        <v>369</v>
      </c>
      <c r="AT35" s="174">
        <v>346</v>
      </c>
      <c r="AU35" s="174">
        <v>341</v>
      </c>
      <c r="AV35" s="174">
        <v>339</v>
      </c>
      <c r="AW35" s="174">
        <v>366</v>
      </c>
      <c r="AX35" s="174">
        <v>369</v>
      </c>
      <c r="AY35" s="174">
        <v>343</v>
      </c>
      <c r="AZ35" s="174">
        <v>359</v>
      </c>
      <c r="BA35" s="174">
        <v>373</v>
      </c>
      <c r="BB35" s="174">
        <v>336</v>
      </c>
      <c r="BC35" s="174">
        <v>324</v>
      </c>
      <c r="BD35" s="174">
        <v>319</v>
      </c>
      <c r="BE35" s="174">
        <v>312</v>
      </c>
      <c r="BF35" s="174">
        <v>276</v>
      </c>
      <c r="BG35" s="174">
        <v>281</v>
      </c>
      <c r="BH35" s="174">
        <v>294</v>
      </c>
      <c r="BI35" s="174">
        <v>286</v>
      </c>
      <c r="BJ35" s="174">
        <v>285</v>
      </c>
      <c r="BK35" s="174">
        <v>294</v>
      </c>
      <c r="BL35" s="174">
        <v>294</v>
      </c>
      <c r="BM35" s="174">
        <v>284</v>
      </c>
      <c r="BN35" s="174">
        <v>270</v>
      </c>
      <c r="BO35" s="174">
        <v>268</v>
      </c>
      <c r="BP35" s="174">
        <v>264</v>
      </c>
      <c r="BQ35" s="174">
        <v>242</v>
      </c>
      <c r="BR35" s="174">
        <v>238</v>
      </c>
      <c r="BS35" s="174">
        <v>236</v>
      </c>
      <c r="BT35" s="174">
        <v>249</v>
      </c>
      <c r="BU35" s="174">
        <v>245</v>
      </c>
      <c r="BV35" s="174">
        <v>232</v>
      </c>
      <c r="BW35" s="174">
        <v>251</v>
      </c>
      <c r="BX35" s="174">
        <v>258</v>
      </c>
      <c r="BY35" s="174">
        <v>225</v>
      </c>
      <c r="BZ35" s="174">
        <v>237</v>
      </c>
      <c r="CA35" s="174">
        <v>243</v>
      </c>
      <c r="CB35" s="174">
        <v>263</v>
      </c>
      <c r="CC35" s="174">
        <v>277</v>
      </c>
      <c r="CD35" s="174">
        <v>241</v>
      </c>
      <c r="CE35" s="174">
        <v>229</v>
      </c>
      <c r="CF35" s="174">
        <v>232</v>
      </c>
      <c r="CG35" s="174">
        <v>214</v>
      </c>
      <c r="CH35" s="174">
        <v>223</v>
      </c>
      <c r="CI35" s="174">
        <v>225</v>
      </c>
      <c r="CJ35" s="174">
        <v>217</v>
      </c>
      <c r="CK35" s="174">
        <v>220</v>
      </c>
      <c r="CL35" s="174">
        <v>213</v>
      </c>
      <c r="CM35" s="174">
        <v>199</v>
      </c>
      <c r="CN35" s="174">
        <v>210</v>
      </c>
      <c r="CO35" s="174">
        <v>181</v>
      </c>
      <c r="CP35" s="174">
        <v>170</v>
      </c>
      <c r="CQ35" s="174">
        <v>187</v>
      </c>
      <c r="CR35" s="174">
        <v>176</v>
      </c>
      <c r="CS35" s="174">
        <v>165</v>
      </c>
      <c r="CT35" s="174">
        <v>171</v>
      </c>
      <c r="CU35" s="174">
        <v>165</v>
      </c>
      <c r="CV35" s="174">
        <v>164</v>
      </c>
      <c r="CW35" s="174">
        <v>157</v>
      </c>
      <c r="CX35" s="174">
        <v>156</v>
      </c>
      <c r="CY35" s="174">
        <v>152</v>
      </c>
      <c r="CZ35" s="174">
        <v>154</v>
      </c>
      <c r="DA35" s="174">
        <v>160</v>
      </c>
      <c r="DB35" s="174">
        <v>159</v>
      </c>
      <c r="DC35" s="174">
        <v>152</v>
      </c>
      <c r="DD35" s="174">
        <v>153</v>
      </c>
      <c r="DE35" s="174">
        <v>153</v>
      </c>
      <c r="DF35" s="174">
        <v>144</v>
      </c>
      <c r="DG35" s="174">
        <v>137</v>
      </c>
      <c r="DH35" s="174">
        <v>155</v>
      </c>
      <c r="DI35" s="174">
        <v>133</v>
      </c>
      <c r="DJ35" s="174">
        <v>124</v>
      </c>
      <c r="DK35" s="174">
        <v>111</v>
      </c>
      <c r="DL35" s="174">
        <v>112</v>
      </c>
      <c r="DM35" s="174">
        <v>118</v>
      </c>
      <c r="DN35" s="174">
        <v>104</v>
      </c>
      <c r="DO35" s="174">
        <v>113</v>
      </c>
      <c r="DP35" s="174">
        <v>130</v>
      </c>
      <c r="DQ35" s="174">
        <v>117</v>
      </c>
      <c r="DR35" s="174">
        <v>117</v>
      </c>
      <c r="DS35" s="174">
        <v>126</v>
      </c>
      <c r="DT35" s="174">
        <v>129</v>
      </c>
      <c r="DU35" s="174">
        <v>118</v>
      </c>
      <c r="DV35" s="174">
        <v>115</v>
      </c>
      <c r="DW35" s="174">
        <v>119</v>
      </c>
      <c r="DX35" s="174">
        <v>132</v>
      </c>
      <c r="DY35" s="174">
        <v>131</v>
      </c>
      <c r="DZ35" s="174">
        <v>127</v>
      </c>
      <c r="EA35" s="174">
        <v>126</v>
      </c>
      <c r="EB35" s="174">
        <v>117</v>
      </c>
      <c r="EC35" s="174">
        <v>98</v>
      </c>
      <c r="ED35" s="174">
        <v>111</v>
      </c>
      <c r="EE35" s="174">
        <v>99</v>
      </c>
      <c r="EF35" s="174">
        <v>104</v>
      </c>
      <c r="EG35" s="174">
        <v>106</v>
      </c>
      <c r="EH35" s="174">
        <v>108</v>
      </c>
      <c r="EI35" s="174">
        <v>109</v>
      </c>
      <c r="EJ35" s="174">
        <v>98</v>
      </c>
      <c r="EK35" s="174">
        <v>95</v>
      </c>
      <c r="EL35" s="174">
        <v>91</v>
      </c>
      <c r="EM35" s="174">
        <v>101</v>
      </c>
      <c r="EN35" s="174" t="s">
        <v>174</v>
      </c>
      <c r="EO35" s="174" t="s">
        <v>174</v>
      </c>
      <c r="EP35" s="174" t="s">
        <v>174</v>
      </c>
      <c r="EQ35" s="174" t="s">
        <v>174</v>
      </c>
      <c r="ER35" s="174" t="s">
        <v>174</v>
      </c>
      <c r="ES35" s="174" t="s">
        <v>174</v>
      </c>
      <c r="ET35" s="174" t="s">
        <v>174</v>
      </c>
      <c r="EU35" s="174" t="s">
        <v>174</v>
      </c>
      <c r="EV35" s="174" t="s">
        <v>174</v>
      </c>
      <c r="EW35" s="174" t="s">
        <v>174</v>
      </c>
      <c r="EX35" s="174" t="s">
        <v>174</v>
      </c>
      <c r="EY35" s="174" t="s">
        <v>174</v>
      </c>
      <c r="EZ35" s="174" t="s">
        <v>174</v>
      </c>
      <c r="FA35" s="174" t="s">
        <v>174</v>
      </c>
      <c r="FB35" s="174" t="s">
        <v>174</v>
      </c>
    </row>
    <row r="36" spans="1:158" ht="14.25">
      <c r="A36" s="175">
        <v>16</v>
      </c>
      <c r="B36" s="174">
        <v>816</v>
      </c>
      <c r="C36" s="174">
        <v>797</v>
      </c>
      <c r="D36" s="174">
        <v>819</v>
      </c>
      <c r="E36" s="174">
        <v>826</v>
      </c>
      <c r="F36" s="174">
        <v>859</v>
      </c>
      <c r="G36" s="174">
        <v>901</v>
      </c>
      <c r="H36" s="174">
        <v>875</v>
      </c>
      <c r="I36" s="174">
        <v>857</v>
      </c>
      <c r="J36" s="174">
        <v>802</v>
      </c>
      <c r="K36" s="174">
        <v>814</v>
      </c>
      <c r="L36" s="174">
        <v>809</v>
      </c>
      <c r="M36" s="174">
        <v>820</v>
      </c>
      <c r="N36" s="174">
        <v>811</v>
      </c>
      <c r="O36" s="174">
        <v>847</v>
      </c>
      <c r="P36" s="174">
        <v>867</v>
      </c>
      <c r="Q36" s="174">
        <v>836</v>
      </c>
      <c r="R36" s="174">
        <v>849</v>
      </c>
      <c r="S36" s="174">
        <v>839</v>
      </c>
      <c r="T36" s="174">
        <v>845</v>
      </c>
      <c r="U36" s="174">
        <v>841</v>
      </c>
      <c r="V36" s="174">
        <v>802</v>
      </c>
      <c r="W36" s="174">
        <v>802</v>
      </c>
      <c r="X36" s="174">
        <v>806</v>
      </c>
      <c r="Y36" s="174">
        <v>806</v>
      </c>
      <c r="Z36" s="174">
        <v>786</v>
      </c>
      <c r="AA36" s="174">
        <v>833</v>
      </c>
      <c r="AB36" s="174">
        <v>853</v>
      </c>
      <c r="AC36" s="174">
        <v>862</v>
      </c>
      <c r="AD36" s="174">
        <v>874</v>
      </c>
      <c r="AE36" s="174">
        <v>903</v>
      </c>
      <c r="AF36" s="174">
        <v>903</v>
      </c>
      <c r="AG36" s="174">
        <v>874</v>
      </c>
      <c r="AH36" s="174">
        <v>843</v>
      </c>
      <c r="AI36" s="174">
        <v>840</v>
      </c>
      <c r="AJ36" s="174">
        <v>840</v>
      </c>
      <c r="AK36" s="174">
        <v>857</v>
      </c>
      <c r="AL36" s="174">
        <v>840</v>
      </c>
      <c r="AM36" s="174">
        <v>850</v>
      </c>
      <c r="AN36" s="174">
        <v>883</v>
      </c>
      <c r="AO36" s="174">
        <v>878</v>
      </c>
      <c r="AP36" s="174">
        <v>863</v>
      </c>
      <c r="AQ36" s="174">
        <v>852</v>
      </c>
      <c r="AR36" s="174">
        <v>866</v>
      </c>
      <c r="AS36" s="174">
        <v>846</v>
      </c>
      <c r="AT36" s="174">
        <v>782</v>
      </c>
      <c r="AU36" s="174">
        <v>778</v>
      </c>
      <c r="AV36" s="174">
        <v>748</v>
      </c>
      <c r="AW36" s="174">
        <v>704</v>
      </c>
      <c r="AX36" s="174">
        <v>688</v>
      </c>
      <c r="AY36" s="174">
        <v>707</v>
      </c>
      <c r="AZ36" s="174">
        <v>733</v>
      </c>
      <c r="BA36" s="174">
        <v>699</v>
      </c>
      <c r="BB36" s="174">
        <v>725</v>
      </c>
      <c r="BC36" s="174">
        <v>714</v>
      </c>
      <c r="BD36" s="174">
        <v>702</v>
      </c>
      <c r="BE36" s="174">
        <v>683</v>
      </c>
      <c r="BF36" s="174">
        <v>603</v>
      </c>
      <c r="BG36" s="174">
        <v>607</v>
      </c>
      <c r="BH36" s="174">
        <v>633</v>
      </c>
      <c r="BI36" s="174">
        <v>650</v>
      </c>
      <c r="BJ36" s="174">
        <v>639</v>
      </c>
      <c r="BK36" s="174">
        <v>627</v>
      </c>
      <c r="BL36" s="174">
        <v>619</v>
      </c>
      <c r="BM36" s="174">
        <v>618</v>
      </c>
      <c r="BN36" s="174">
        <v>620</v>
      </c>
      <c r="BO36" s="174">
        <v>592</v>
      </c>
      <c r="BP36" s="174">
        <v>591</v>
      </c>
      <c r="BQ36" s="174">
        <v>580</v>
      </c>
      <c r="BR36" s="174">
        <v>556</v>
      </c>
      <c r="BS36" s="174">
        <v>533</v>
      </c>
      <c r="BT36" s="174">
        <v>570</v>
      </c>
      <c r="BU36" s="174">
        <v>555</v>
      </c>
      <c r="BV36" s="174">
        <v>558</v>
      </c>
      <c r="BW36" s="174">
        <v>558</v>
      </c>
      <c r="BX36" s="174">
        <v>578</v>
      </c>
      <c r="BY36" s="174">
        <v>556</v>
      </c>
      <c r="BZ36" s="174">
        <v>595</v>
      </c>
      <c r="CA36" s="174">
        <v>591</v>
      </c>
      <c r="CB36" s="174">
        <v>568</v>
      </c>
      <c r="CC36" s="174">
        <v>564</v>
      </c>
      <c r="CD36" s="174">
        <v>539</v>
      </c>
      <c r="CE36" s="174">
        <v>542</v>
      </c>
      <c r="CF36" s="174">
        <v>527</v>
      </c>
      <c r="CG36" s="174">
        <v>506</v>
      </c>
      <c r="CH36" s="174">
        <v>505</v>
      </c>
      <c r="CI36" s="174">
        <v>477</v>
      </c>
      <c r="CJ36" s="174">
        <v>472</v>
      </c>
      <c r="CK36" s="174">
        <v>447</v>
      </c>
      <c r="CL36" s="174">
        <v>425</v>
      </c>
      <c r="CM36" s="174">
        <v>418</v>
      </c>
      <c r="CN36" s="174">
        <v>418</v>
      </c>
      <c r="CO36" s="174">
        <v>433</v>
      </c>
      <c r="CP36" s="174">
        <v>393</v>
      </c>
      <c r="CQ36" s="174">
        <v>378</v>
      </c>
      <c r="CR36" s="174">
        <v>380</v>
      </c>
      <c r="CS36" s="174">
        <v>392</v>
      </c>
      <c r="CT36" s="174">
        <v>395</v>
      </c>
      <c r="CU36" s="174">
        <v>368</v>
      </c>
      <c r="CV36" s="174">
        <v>370</v>
      </c>
      <c r="CW36" s="174">
        <v>377</v>
      </c>
      <c r="CX36" s="174">
        <v>370</v>
      </c>
      <c r="CY36" s="174">
        <v>347</v>
      </c>
      <c r="CZ36" s="174">
        <v>356</v>
      </c>
      <c r="DA36" s="174">
        <v>368</v>
      </c>
      <c r="DB36" s="174">
        <v>343</v>
      </c>
      <c r="DC36" s="174">
        <v>360</v>
      </c>
      <c r="DD36" s="174">
        <v>326</v>
      </c>
      <c r="DE36" s="174">
        <v>332</v>
      </c>
      <c r="DF36" s="174">
        <v>305</v>
      </c>
      <c r="DG36" s="174">
        <v>314</v>
      </c>
      <c r="DH36" s="174">
        <v>320</v>
      </c>
      <c r="DI36" s="174">
        <v>318</v>
      </c>
      <c r="DJ36" s="174">
        <v>292</v>
      </c>
      <c r="DK36" s="174">
        <v>308</v>
      </c>
      <c r="DL36" s="174">
        <v>303</v>
      </c>
      <c r="DM36" s="174">
        <v>312</v>
      </c>
      <c r="DN36" s="174">
        <v>269</v>
      </c>
      <c r="DO36" s="174">
        <v>278</v>
      </c>
      <c r="DP36" s="174">
        <v>279</v>
      </c>
      <c r="DQ36" s="174">
        <v>297</v>
      </c>
      <c r="DR36" s="174">
        <v>297</v>
      </c>
      <c r="DS36" s="174">
        <v>292</v>
      </c>
      <c r="DT36" s="174">
        <v>299</v>
      </c>
      <c r="DU36" s="174">
        <v>304</v>
      </c>
      <c r="DV36" s="174">
        <v>297</v>
      </c>
      <c r="DW36" s="174">
        <v>287</v>
      </c>
      <c r="DX36" s="174">
        <v>292</v>
      </c>
      <c r="DY36" s="174">
        <v>287</v>
      </c>
      <c r="DZ36" s="174">
        <v>266</v>
      </c>
      <c r="EA36" s="174">
        <v>260</v>
      </c>
      <c r="EB36" s="174">
        <v>250</v>
      </c>
      <c r="EC36" s="174">
        <v>272</v>
      </c>
      <c r="ED36" s="174">
        <v>271</v>
      </c>
      <c r="EE36" s="174">
        <v>250</v>
      </c>
      <c r="EF36" s="174">
        <v>255</v>
      </c>
      <c r="EG36" s="174">
        <v>229</v>
      </c>
      <c r="EH36" s="174">
        <v>244</v>
      </c>
      <c r="EI36" s="174">
        <v>250</v>
      </c>
      <c r="EJ36" s="174">
        <v>270</v>
      </c>
      <c r="EK36" s="174">
        <v>272</v>
      </c>
      <c r="EL36" s="174">
        <v>270</v>
      </c>
      <c r="EM36" s="174">
        <v>297</v>
      </c>
      <c r="EN36" s="174" t="s">
        <v>174</v>
      </c>
      <c r="EO36" s="174" t="s">
        <v>174</v>
      </c>
      <c r="EP36" s="174" t="s">
        <v>174</v>
      </c>
      <c r="EQ36" s="174" t="s">
        <v>174</v>
      </c>
      <c r="ER36" s="174" t="s">
        <v>174</v>
      </c>
      <c r="ES36" s="174" t="s">
        <v>174</v>
      </c>
      <c r="ET36" s="174" t="s">
        <v>174</v>
      </c>
      <c r="EU36" s="174" t="s">
        <v>174</v>
      </c>
      <c r="EV36" s="174" t="s">
        <v>174</v>
      </c>
      <c r="EW36" s="174" t="s">
        <v>174</v>
      </c>
      <c r="EX36" s="174" t="s">
        <v>174</v>
      </c>
      <c r="EY36" s="174" t="s">
        <v>174</v>
      </c>
      <c r="EZ36" s="174" t="s">
        <v>174</v>
      </c>
      <c r="FA36" s="174" t="s">
        <v>174</v>
      </c>
      <c r="FB36" s="174" t="s">
        <v>174</v>
      </c>
    </row>
    <row r="37" spans="1:158" ht="14.25">
      <c r="A37" s="175">
        <v>17</v>
      </c>
      <c r="B37" s="174">
        <v>1312</v>
      </c>
      <c r="C37" s="174">
        <v>1390</v>
      </c>
      <c r="D37" s="174">
        <v>1406</v>
      </c>
      <c r="E37" s="174">
        <v>1397</v>
      </c>
      <c r="F37" s="174">
        <v>1417</v>
      </c>
      <c r="G37" s="174">
        <v>1465</v>
      </c>
      <c r="H37" s="174">
        <v>1457</v>
      </c>
      <c r="I37" s="174">
        <v>1418</v>
      </c>
      <c r="J37" s="174">
        <v>1286</v>
      </c>
      <c r="K37" s="174">
        <v>1367</v>
      </c>
      <c r="L37" s="174">
        <v>1378</v>
      </c>
      <c r="M37" s="174">
        <v>1423</v>
      </c>
      <c r="N37" s="174">
        <v>1392</v>
      </c>
      <c r="O37" s="174">
        <v>1395</v>
      </c>
      <c r="P37" s="174">
        <v>1425</v>
      </c>
      <c r="Q37" s="174">
        <v>1462</v>
      </c>
      <c r="R37" s="174">
        <v>1544</v>
      </c>
      <c r="S37" s="174">
        <v>1548</v>
      </c>
      <c r="T37" s="174">
        <v>1489</v>
      </c>
      <c r="U37" s="174">
        <v>1499</v>
      </c>
      <c r="V37" s="174">
        <v>1399</v>
      </c>
      <c r="W37" s="174">
        <v>1398</v>
      </c>
      <c r="X37" s="174">
        <v>1427</v>
      </c>
      <c r="Y37" s="174">
        <v>1417</v>
      </c>
      <c r="Z37" s="174">
        <v>1428</v>
      </c>
      <c r="AA37" s="174">
        <v>1438</v>
      </c>
      <c r="AB37" s="174">
        <v>1453</v>
      </c>
      <c r="AC37" s="174">
        <v>1486</v>
      </c>
      <c r="AD37" s="174">
        <v>1509</v>
      </c>
      <c r="AE37" s="174">
        <v>1491</v>
      </c>
      <c r="AF37" s="174">
        <v>1490</v>
      </c>
      <c r="AG37" s="174">
        <v>1491</v>
      </c>
      <c r="AH37" s="174">
        <v>1411</v>
      </c>
      <c r="AI37" s="174">
        <v>1454</v>
      </c>
      <c r="AJ37" s="174">
        <v>1515</v>
      </c>
      <c r="AK37" s="174">
        <v>1525</v>
      </c>
      <c r="AL37" s="174">
        <v>1540</v>
      </c>
      <c r="AM37" s="174">
        <v>1544</v>
      </c>
      <c r="AN37" s="174">
        <v>1568</v>
      </c>
      <c r="AO37" s="174">
        <v>1535</v>
      </c>
      <c r="AP37" s="174">
        <v>1575</v>
      </c>
      <c r="AQ37" s="174">
        <v>1546</v>
      </c>
      <c r="AR37" s="174">
        <v>1486</v>
      </c>
      <c r="AS37" s="174">
        <v>1520</v>
      </c>
      <c r="AT37" s="174">
        <v>1444</v>
      </c>
      <c r="AU37" s="174">
        <v>1451</v>
      </c>
      <c r="AV37" s="174">
        <v>1414</v>
      </c>
      <c r="AW37" s="174">
        <v>1385</v>
      </c>
      <c r="AX37" s="174">
        <v>1370</v>
      </c>
      <c r="AY37" s="174">
        <v>1335</v>
      </c>
      <c r="AZ37" s="174">
        <v>1351</v>
      </c>
      <c r="BA37" s="174">
        <v>1320</v>
      </c>
      <c r="BB37" s="174">
        <v>1312</v>
      </c>
      <c r="BC37" s="174">
        <v>1361</v>
      </c>
      <c r="BD37" s="174">
        <v>1379</v>
      </c>
      <c r="BE37" s="174">
        <v>1303</v>
      </c>
      <c r="BF37" s="174">
        <v>1192</v>
      </c>
      <c r="BG37" s="174">
        <v>1201</v>
      </c>
      <c r="BH37" s="174">
        <v>1152</v>
      </c>
      <c r="BI37" s="174">
        <v>1135</v>
      </c>
      <c r="BJ37" s="174">
        <v>1118</v>
      </c>
      <c r="BK37" s="174">
        <v>1103</v>
      </c>
      <c r="BL37" s="174">
        <v>1089</v>
      </c>
      <c r="BM37" s="174">
        <v>1068</v>
      </c>
      <c r="BN37" s="174">
        <v>1102</v>
      </c>
      <c r="BO37" s="174">
        <v>1126</v>
      </c>
      <c r="BP37" s="174">
        <v>1096</v>
      </c>
      <c r="BQ37" s="174">
        <v>1075</v>
      </c>
      <c r="BR37" s="174">
        <v>988</v>
      </c>
      <c r="BS37" s="174">
        <v>1033</v>
      </c>
      <c r="BT37" s="174">
        <v>1092</v>
      </c>
      <c r="BU37" s="174">
        <v>1135</v>
      </c>
      <c r="BV37" s="174">
        <v>1078</v>
      </c>
      <c r="BW37" s="174">
        <v>1108</v>
      </c>
      <c r="BX37" s="174">
        <v>1112</v>
      </c>
      <c r="BY37" s="174">
        <v>1091</v>
      </c>
      <c r="BZ37" s="174">
        <v>1143</v>
      </c>
      <c r="CA37" s="174">
        <v>1115</v>
      </c>
      <c r="CB37" s="174">
        <v>1074</v>
      </c>
      <c r="CC37" s="174">
        <v>1094</v>
      </c>
      <c r="CD37" s="174">
        <v>1010</v>
      </c>
      <c r="CE37" s="174">
        <v>1057</v>
      </c>
      <c r="CF37" s="174">
        <v>1028</v>
      </c>
      <c r="CG37" s="174">
        <v>1005</v>
      </c>
      <c r="CH37" s="174">
        <v>1016</v>
      </c>
      <c r="CI37" s="174">
        <v>962</v>
      </c>
      <c r="CJ37" s="174">
        <v>956</v>
      </c>
      <c r="CK37" s="174">
        <v>940</v>
      </c>
      <c r="CL37" s="174">
        <v>920</v>
      </c>
      <c r="CM37" s="174">
        <v>893</v>
      </c>
      <c r="CN37" s="174">
        <v>875</v>
      </c>
      <c r="CO37" s="174">
        <v>849</v>
      </c>
      <c r="CP37" s="174">
        <v>724</v>
      </c>
      <c r="CQ37" s="174">
        <v>722</v>
      </c>
      <c r="CR37" s="174">
        <v>681</v>
      </c>
      <c r="CS37" s="174">
        <v>671</v>
      </c>
      <c r="CT37" s="174">
        <v>652</v>
      </c>
      <c r="CU37" s="174">
        <v>673</v>
      </c>
      <c r="CV37" s="174">
        <v>647</v>
      </c>
      <c r="CW37" s="174">
        <v>678</v>
      </c>
      <c r="CX37" s="174">
        <v>663</v>
      </c>
      <c r="CY37" s="174">
        <v>693</v>
      </c>
      <c r="CZ37" s="174">
        <v>667</v>
      </c>
      <c r="DA37" s="174">
        <v>638</v>
      </c>
      <c r="DB37" s="174">
        <v>596</v>
      </c>
      <c r="DC37" s="174">
        <v>613</v>
      </c>
      <c r="DD37" s="174">
        <v>631</v>
      </c>
      <c r="DE37" s="174">
        <v>623</v>
      </c>
      <c r="DF37" s="174">
        <v>578</v>
      </c>
      <c r="DG37" s="174">
        <v>567</v>
      </c>
      <c r="DH37" s="174">
        <v>574</v>
      </c>
      <c r="DI37" s="174">
        <v>613</v>
      </c>
      <c r="DJ37" s="174">
        <v>598</v>
      </c>
      <c r="DK37" s="174">
        <v>586</v>
      </c>
      <c r="DL37" s="174">
        <v>574</v>
      </c>
      <c r="DM37" s="174">
        <v>565</v>
      </c>
      <c r="DN37" s="174">
        <v>537</v>
      </c>
      <c r="DO37" s="174">
        <v>540</v>
      </c>
      <c r="DP37" s="174">
        <v>545</v>
      </c>
      <c r="DQ37" s="174">
        <v>544</v>
      </c>
      <c r="DR37" s="174">
        <v>535</v>
      </c>
      <c r="DS37" s="174">
        <v>520</v>
      </c>
      <c r="DT37" s="174">
        <v>519</v>
      </c>
      <c r="DU37" s="174">
        <v>538</v>
      </c>
      <c r="DV37" s="174">
        <v>523</v>
      </c>
      <c r="DW37" s="174">
        <v>531</v>
      </c>
      <c r="DX37" s="174">
        <v>527</v>
      </c>
      <c r="DY37" s="174">
        <v>527</v>
      </c>
      <c r="DZ37" s="174">
        <v>501</v>
      </c>
      <c r="EA37" s="174">
        <v>504</v>
      </c>
      <c r="EB37" s="174">
        <v>484</v>
      </c>
      <c r="EC37" s="174">
        <v>478</v>
      </c>
      <c r="ED37" s="174">
        <v>486</v>
      </c>
      <c r="EE37" s="174">
        <v>487</v>
      </c>
      <c r="EF37" s="174">
        <v>498</v>
      </c>
      <c r="EG37" s="174">
        <v>488</v>
      </c>
      <c r="EH37" s="174">
        <v>494</v>
      </c>
      <c r="EI37" s="174">
        <v>482</v>
      </c>
      <c r="EJ37" s="174">
        <v>468</v>
      </c>
      <c r="EK37" s="174">
        <v>457</v>
      </c>
      <c r="EL37" s="174">
        <v>431</v>
      </c>
      <c r="EM37" s="174">
        <v>424</v>
      </c>
      <c r="EN37" s="174" t="s">
        <v>174</v>
      </c>
      <c r="EO37" s="174" t="s">
        <v>174</v>
      </c>
      <c r="EP37" s="174" t="s">
        <v>174</v>
      </c>
      <c r="EQ37" s="174" t="s">
        <v>174</v>
      </c>
      <c r="ER37" s="174" t="s">
        <v>174</v>
      </c>
      <c r="ES37" s="174" t="s">
        <v>174</v>
      </c>
      <c r="ET37" s="174" t="s">
        <v>174</v>
      </c>
      <c r="EU37" s="174" t="s">
        <v>174</v>
      </c>
      <c r="EV37" s="174" t="s">
        <v>174</v>
      </c>
      <c r="EW37" s="174" t="s">
        <v>174</v>
      </c>
      <c r="EX37" s="174" t="s">
        <v>174</v>
      </c>
      <c r="EY37" s="174" t="s">
        <v>174</v>
      </c>
      <c r="EZ37" s="174" t="s">
        <v>174</v>
      </c>
      <c r="FA37" s="174" t="s">
        <v>174</v>
      </c>
      <c r="FB37" s="174" t="s">
        <v>174</v>
      </c>
    </row>
  </sheetData>
  <sheetProtection/>
  <printOptions/>
  <pageMargins left="0.7" right="0.7" top="0.75" bottom="0.75" header="0.3" footer="0.3"/>
  <pageSetup horizontalDpi="600" verticalDpi="600" orientation="portrait" paperSize="9" r:id="rId1"/>
  <ignoredErrors>
    <ignoredError sqref="A30" numberStoredAsText="1"/>
  </ignoredErrors>
</worksheet>
</file>

<file path=xl/worksheets/sheet2.xml><?xml version="1.0" encoding="utf-8"?>
<worksheet xmlns="http://schemas.openxmlformats.org/spreadsheetml/2006/main" xmlns:r="http://schemas.openxmlformats.org/officeDocument/2006/relationships">
  <sheetPr codeName="Sheet1">
    <pageSetUpPr fitToPage="1"/>
  </sheetPr>
  <dimension ref="A2:L36"/>
  <sheetViews>
    <sheetView tabSelected="1" zoomScalePageLayoutView="0" workbookViewId="0" topLeftCell="A1">
      <selection activeCell="E11" sqref="E11"/>
    </sheetView>
  </sheetViews>
  <sheetFormatPr defaultColWidth="9.00390625" defaultRowHeight="14.25"/>
  <cols>
    <col min="1" max="3" width="9.00390625" style="2" customWidth="1"/>
    <col min="4" max="4" width="9.625" style="2" customWidth="1"/>
    <col min="5" max="5" width="12.00390625" style="2" bestFit="1" customWidth="1"/>
    <col min="6" max="6" width="10.125" style="2" customWidth="1"/>
    <col min="7" max="7" width="10.375" style="2" bestFit="1" customWidth="1"/>
    <col min="8" max="8" width="10.125" style="2" customWidth="1"/>
    <col min="9" max="9" width="10.50390625" style="2" bestFit="1" customWidth="1"/>
    <col min="10" max="16384" width="9.00390625" style="2" customWidth="1"/>
  </cols>
  <sheetData>
    <row r="2" spans="1:10" ht="14.25" customHeight="1">
      <c r="A2" s="137" t="s">
        <v>165</v>
      </c>
      <c r="D2" s="239" t="s">
        <v>83</v>
      </c>
      <c r="E2" s="239"/>
      <c r="F2" s="239"/>
      <c r="G2" s="239"/>
      <c r="H2" s="239"/>
      <c r="I2" s="239"/>
      <c r="J2" s="88"/>
    </row>
    <row r="3" spans="4:10" ht="14.25" customHeight="1">
      <c r="D3" s="239"/>
      <c r="E3" s="239"/>
      <c r="F3" s="239"/>
      <c r="G3" s="239"/>
      <c r="H3" s="239"/>
      <c r="I3" s="239"/>
      <c r="J3" s="88"/>
    </row>
    <row r="4" spans="4:10" ht="14.25" customHeight="1">
      <c r="D4" s="240" t="s">
        <v>173</v>
      </c>
      <c r="E4" s="240"/>
      <c r="F4" s="240"/>
      <c r="G4" s="240"/>
      <c r="H4" s="240"/>
      <c r="I4" s="240"/>
      <c r="J4" s="88"/>
    </row>
    <row r="5" spans="4:10" ht="14.25" customHeight="1">
      <c r="D5" s="240"/>
      <c r="E5" s="240"/>
      <c r="F5" s="240"/>
      <c r="G5" s="240"/>
      <c r="H5" s="240"/>
      <c r="I5" s="240"/>
      <c r="J5" s="88"/>
    </row>
    <row r="6" spans="4:9" ht="20.25">
      <c r="D6" s="245" t="s">
        <v>96</v>
      </c>
      <c r="E6" s="245"/>
      <c r="F6" s="245"/>
      <c r="G6" s="245"/>
      <c r="H6" s="245"/>
      <c r="I6" s="245"/>
    </row>
    <row r="8" ht="15" thickBot="1"/>
    <row r="9" spans="2:9" ht="15.75" customHeight="1">
      <c r="B9" s="221" t="s">
        <v>0</v>
      </c>
      <c r="C9" s="222"/>
      <c r="D9" s="223"/>
      <c r="E9" s="111" t="s">
        <v>1</v>
      </c>
      <c r="F9" s="241" t="s">
        <v>74</v>
      </c>
      <c r="G9" s="242"/>
      <c r="H9" s="243" t="s">
        <v>2</v>
      </c>
      <c r="I9" s="244"/>
    </row>
    <row r="10" spans="2:9" ht="17.25" thickBot="1">
      <c r="B10" s="224"/>
      <c r="C10" s="225"/>
      <c r="D10" s="226"/>
      <c r="E10" s="112">
        <v>42736</v>
      </c>
      <c r="F10" s="113">
        <f>DATE(YEAR(E10),MONTH(E10)-1,DAY(E10))</f>
        <v>42705</v>
      </c>
      <c r="G10" s="114" t="s">
        <v>71</v>
      </c>
      <c r="H10" s="115">
        <f>DATE(YEAR(E10)-1,MONTH(E10),DAY(E10))</f>
        <v>42370</v>
      </c>
      <c r="I10" s="116" t="s">
        <v>97</v>
      </c>
    </row>
    <row r="11" spans="2:10" ht="15.75" customHeight="1">
      <c r="B11" s="234" t="s">
        <v>66</v>
      </c>
      <c r="C11" s="235"/>
      <c r="D11" s="236"/>
      <c r="E11" s="87">
        <v>862</v>
      </c>
      <c r="F11" s="96">
        <v>829</v>
      </c>
      <c r="G11" s="98">
        <f>E11-F11</f>
        <v>33</v>
      </c>
      <c r="H11" s="87">
        <v>921</v>
      </c>
      <c r="I11" s="101">
        <f>E11-H11</f>
        <v>-59</v>
      </c>
      <c r="J11" s="80"/>
    </row>
    <row r="12" spans="2:11" ht="15.75" customHeight="1">
      <c r="B12" s="234" t="s">
        <v>67</v>
      </c>
      <c r="C12" s="235"/>
      <c r="D12" s="236"/>
      <c r="E12" s="86">
        <v>962</v>
      </c>
      <c r="F12" s="86">
        <v>916</v>
      </c>
      <c r="G12" s="99">
        <f>E12-F12</f>
        <v>46</v>
      </c>
      <c r="H12" s="104">
        <v>1008</v>
      </c>
      <c r="I12" s="102">
        <f>E12-H12</f>
        <v>-46</v>
      </c>
      <c r="J12" s="66"/>
      <c r="K12" s="66"/>
    </row>
    <row r="13" spans="2:11" ht="16.5" customHeight="1">
      <c r="B13" s="234" t="s">
        <v>3</v>
      </c>
      <c r="C13" s="235"/>
      <c r="D13" s="236"/>
      <c r="E13" s="18">
        <v>1189</v>
      </c>
      <c r="F13" s="97">
        <v>1162</v>
      </c>
      <c r="G13" s="99">
        <f>E13-F13</f>
        <v>27</v>
      </c>
      <c r="H13" s="18">
        <v>1252</v>
      </c>
      <c r="I13" s="102">
        <f>E13-H13</f>
        <v>-63</v>
      </c>
      <c r="K13" s="66"/>
    </row>
    <row r="14" spans="2:11" ht="16.5" customHeight="1">
      <c r="B14" s="234" t="s">
        <v>76</v>
      </c>
      <c r="C14" s="235"/>
      <c r="D14" s="236"/>
      <c r="E14" s="18">
        <v>1236</v>
      </c>
      <c r="F14" s="97">
        <v>1236</v>
      </c>
      <c r="G14" s="99">
        <f>E14-F14</f>
        <v>0</v>
      </c>
      <c r="H14" s="18">
        <v>1351</v>
      </c>
      <c r="I14" s="102">
        <f>E14-H14</f>
        <v>-115</v>
      </c>
      <c r="K14" s="66"/>
    </row>
    <row r="15" spans="2:11" ht="15.75" thickBot="1">
      <c r="B15" s="231" t="s">
        <v>4</v>
      </c>
      <c r="C15" s="232"/>
      <c r="D15" s="233"/>
      <c r="E15" s="107">
        <f>E12/E13</f>
        <v>0.8090832632464255</v>
      </c>
      <c r="F15" s="108">
        <f>F12/F13</f>
        <v>0.7882960413080895</v>
      </c>
      <c r="G15" s="100">
        <f>+E15-F15</f>
        <v>0.020787221938336042</v>
      </c>
      <c r="H15" s="105">
        <f>H12/H13</f>
        <v>0.805111821086262</v>
      </c>
      <c r="I15" s="103">
        <f>E15-H15</f>
        <v>0.003971442160163541</v>
      </c>
      <c r="K15" s="66"/>
    </row>
    <row r="16" ht="14.25">
      <c r="E16" s="66"/>
    </row>
    <row r="17" spans="5:6" ht="14.25">
      <c r="E17" s="66"/>
      <c r="F17" s="66"/>
    </row>
    <row r="18" spans="1:5" ht="15.75">
      <c r="A18" s="33" t="str">
        <f>"Summary - "&amp;D4</f>
        <v>Summary - January 2017*</v>
      </c>
      <c r="E18" s="66"/>
    </row>
    <row r="19" ht="15">
      <c r="A19" s="3"/>
    </row>
    <row r="20" ht="15">
      <c r="A20" s="3" t="s">
        <v>68</v>
      </c>
    </row>
    <row r="21" ht="14.25">
      <c r="A21" s="2" t="s">
        <v>180</v>
      </c>
    </row>
    <row r="22" ht="14.25">
      <c r="A22" s="2" t="s">
        <v>181</v>
      </c>
    </row>
    <row r="24" spans="1:10" ht="31.5" customHeight="1">
      <c r="A24" s="237" t="s">
        <v>182</v>
      </c>
      <c r="B24" s="237"/>
      <c r="C24" s="237"/>
      <c r="D24" s="237"/>
      <c r="E24" s="237"/>
      <c r="F24" s="237"/>
      <c r="G24" s="237"/>
      <c r="H24" s="237"/>
      <c r="I24" s="237"/>
      <c r="J24" s="237"/>
    </row>
    <row r="25" spans="1:10" ht="14.25">
      <c r="A25" s="238"/>
      <c r="B25" s="238"/>
      <c r="C25" s="238"/>
      <c r="D25" s="238"/>
      <c r="E25" s="238"/>
      <c r="F25" s="238"/>
      <c r="G25" s="238"/>
      <c r="H25" s="238"/>
      <c r="I25" s="238"/>
      <c r="J25" s="238"/>
    </row>
    <row r="26" ht="15">
      <c r="A26" s="3" t="s">
        <v>36</v>
      </c>
    </row>
    <row r="27" spans="1:10" ht="28.5" customHeight="1">
      <c r="A27" s="237" t="s">
        <v>183</v>
      </c>
      <c r="B27" s="237"/>
      <c r="C27" s="237"/>
      <c r="D27" s="237"/>
      <c r="E27" s="237"/>
      <c r="F27" s="237"/>
      <c r="G27" s="237"/>
      <c r="H27" s="237"/>
      <c r="I27" s="237"/>
      <c r="J27" s="237"/>
    </row>
    <row r="28" ht="15">
      <c r="A28" s="3"/>
    </row>
    <row r="36" ht="14.25">
      <c r="L36" s="72"/>
    </row>
    <row r="42" ht="13.5" customHeight="1"/>
  </sheetData>
  <sheetProtection/>
  <mergeCells count="14">
    <mergeCell ref="H9:I9"/>
    <mergeCell ref="B9:D10"/>
    <mergeCell ref="B11:D11"/>
    <mergeCell ref="D6:I6"/>
    <mergeCell ref="A27:J27"/>
    <mergeCell ref="A25:J25"/>
    <mergeCell ref="A24:J24"/>
    <mergeCell ref="B12:D12"/>
    <mergeCell ref="B13:D13"/>
    <mergeCell ref="D2:I3"/>
    <mergeCell ref="D4:I5"/>
    <mergeCell ref="B15:D15"/>
    <mergeCell ref="B14:D14"/>
    <mergeCell ref="F9:G9"/>
  </mergeCells>
  <conditionalFormatting sqref="I11:I12 G11:G12">
    <cfRule type="cellIs" priority="1" dxfId="93" operator="greaterThan" stopIfTrue="1">
      <formula>0</formula>
    </cfRule>
    <cfRule type="cellIs" priority="2" dxfId="94" operator="lessThan" stopIfTrue="1">
      <formula>0</formula>
    </cfRule>
  </conditionalFormatting>
  <printOptions/>
  <pageMargins left="0.75" right="0.75" top="1" bottom="1" header="0.5" footer="0.5"/>
  <pageSetup fitToHeight="1" fitToWidth="1" horizontalDpi="600" verticalDpi="600" orientation="portrait" paperSize="9" scale="73" r:id="rId2"/>
  <headerFooter alignWithMargins="0">
    <oddHeader>&amp;Rhttps://www.gov.uk/government/publications/youth-custody-data</oddHeader>
    <oddFooter>&amp;L&amp;D&amp;C&amp;F&amp;R&amp;A</oddFooter>
  </headerFooter>
  <ignoredErrors>
    <ignoredError sqref="G11:G15" 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2:D244"/>
  <sheetViews>
    <sheetView zoomScalePageLayoutView="0" workbookViewId="0" topLeftCell="A1">
      <selection activeCell="E9" sqref="E9"/>
    </sheetView>
  </sheetViews>
  <sheetFormatPr defaultColWidth="9.00390625" defaultRowHeight="14.25"/>
  <cols>
    <col min="1" max="1" width="10.125" style="6" customWidth="1"/>
    <col min="2" max="2" width="13.625" style="6" customWidth="1"/>
    <col min="3" max="3" width="10.50390625" style="6" customWidth="1"/>
    <col min="4" max="4" width="17.625" style="6" bestFit="1" customWidth="1"/>
    <col min="5" max="5" width="18.625" style="6" bestFit="1" customWidth="1"/>
    <col min="6" max="6" width="14.00390625" style="6" bestFit="1" customWidth="1"/>
    <col min="7" max="7" width="18.625" style="6" bestFit="1" customWidth="1"/>
    <col min="8" max="8" width="13.50390625" style="6" bestFit="1" customWidth="1"/>
    <col min="9" max="9" width="18.625" style="6" bestFit="1" customWidth="1"/>
    <col min="10" max="26" width="9.00390625" style="6" customWidth="1"/>
    <col min="27" max="27" width="27.375" style="6" customWidth="1"/>
    <col min="28" max="28" width="3.125" style="6" customWidth="1"/>
    <col min="29" max="29" width="24.875" style="6" customWidth="1"/>
    <col min="30" max="30" width="25.00390625" style="6" customWidth="1"/>
    <col min="31" max="31" width="25.125" style="6" customWidth="1"/>
    <col min="32" max="32" width="26.125" style="6" customWidth="1"/>
    <col min="33" max="33" width="26.625" style="6" customWidth="1"/>
    <col min="34" max="36" width="9.00390625" style="6" customWidth="1"/>
    <col min="37" max="37" width="15.125" style="6" bestFit="1" customWidth="1"/>
    <col min="38" max="16384" width="9.00390625" style="6" customWidth="1"/>
  </cols>
  <sheetData>
    <row r="2" ht="20.25" customHeight="1">
      <c r="A2" s="128" t="s">
        <v>104</v>
      </c>
    </row>
    <row r="3" ht="18" customHeight="1">
      <c r="A3" s="128" t="str">
        <f>Summary!D4</f>
        <v>January 2017*</v>
      </c>
    </row>
    <row r="4" ht="21.75" customHeight="1">
      <c r="A4" s="129" t="s">
        <v>96</v>
      </c>
    </row>
    <row r="5" ht="11.25" customHeight="1">
      <c r="A5" s="127"/>
    </row>
    <row r="6" spans="1:4" ht="15.75" customHeight="1">
      <c r="A6" s="21" t="s">
        <v>40</v>
      </c>
      <c r="B6" s="4"/>
      <c r="C6" s="4"/>
      <c r="D6" s="4"/>
    </row>
    <row r="7" spans="1:4" ht="15.75" customHeight="1">
      <c r="A7" s="4"/>
      <c r="B7" s="4"/>
      <c r="C7" s="4"/>
      <c r="D7" s="4"/>
    </row>
    <row r="8" spans="1:4" ht="15.75" customHeight="1">
      <c r="A8" s="131" t="s">
        <v>41</v>
      </c>
      <c r="B8" s="131" t="s">
        <v>42</v>
      </c>
      <c r="C8" s="131"/>
      <c r="D8" s="131" t="s">
        <v>43</v>
      </c>
    </row>
    <row r="9" spans="1:4" ht="15.75" customHeight="1">
      <c r="A9" s="130" t="s">
        <v>44</v>
      </c>
      <c r="B9" s="130"/>
      <c r="C9" s="130"/>
      <c r="D9" s="130"/>
    </row>
    <row r="10" spans="1:4" s="22" customFormat="1" ht="15.75" customHeight="1">
      <c r="A10" s="110">
        <v>1</v>
      </c>
      <c r="B10" s="4" t="s">
        <v>37</v>
      </c>
      <c r="C10" s="4"/>
      <c r="D10" s="39" t="str">
        <f>Summary!D4</f>
        <v>January 2017*</v>
      </c>
    </row>
    <row r="11" spans="1:4" s="22" customFormat="1" ht="11.25" customHeight="1">
      <c r="A11" s="5"/>
      <c r="B11" s="4"/>
      <c r="C11" s="4"/>
      <c r="D11" s="39"/>
    </row>
    <row r="12" spans="1:4" s="22" customFormat="1" ht="15.75" customHeight="1">
      <c r="A12" s="5" t="s">
        <v>45</v>
      </c>
      <c r="C12" s="4"/>
      <c r="D12" s="39"/>
    </row>
    <row r="13" spans="1:4" s="22" customFormat="1" ht="15.75" customHeight="1">
      <c r="A13" s="109">
        <v>2.1</v>
      </c>
      <c r="B13" s="4" t="s">
        <v>51</v>
      </c>
      <c r="C13" s="4"/>
      <c r="D13" s="142" t="s">
        <v>112</v>
      </c>
    </row>
    <row r="14" spans="1:4" s="22" customFormat="1" ht="15.75" customHeight="1">
      <c r="A14" s="109">
        <v>2.2</v>
      </c>
      <c r="B14" s="4" t="s">
        <v>39</v>
      </c>
      <c r="C14" s="4"/>
      <c r="D14" s="142" t="s">
        <v>112</v>
      </c>
    </row>
    <row r="15" spans="1:4" s="22" customFormat="1" ht="15.75" customHeight="1">
      <c r="A15" s="109">
        <v>2.3</v>
      </c>
      <c r="B15" s="4" t="s">
        <v>49</v>
      </c>
      <c r="C15" s="4"/>
      <c r="D15" s="142" t="s">
        <v>112</v>
      </c>
    </row>
    <row r="16" spans="1:4" s="22" customFormat="1" ht="15.75" customHeight="1">
      <c r="A16" s="109">
        <v>2.4</v>
      </c>
      <c r="B16" s="4" t="s">
        <v>38</v>
      </c>
      <c r="C16" s="4"/>
      <c r="D16" s="142" t="s">
        <v>166</v>
      </c>
    </row>
    <row r="17" spans="1:4" s="22" customFormat="1" ht="15.75" customHeight="1">
      <c r="A17" s="109">
        <v>2.5</v>
      </c>
      <c r="B17" s="4" t="s">
        <v>50</v>
      </c>
      <c r="C17" s="4"/>
      <c r="D17" s="142" t="s">
        <v>166</v>
      </c>
    </row>
    <row r="18" spans="1:4" s="22" customFormat="1" ht="15.75" customHeight="1">
      <c r="A18" s="109">
        <v>2.6</v>
      </c>
      <c r="B18" s="4" t="s">
        <v>52</v>
      </c>
      <c r="C18" s="4"/>
      <c r="D18" s="142" t="s">
        <v>166</v>
      </c>
    </row>
    <row r="19" spans="1:4" s="22" customFormat="1" ht="15.75" customHeight="1">
      <c r="A19" s="109">
        <v>2.7</v>
      </c>
      <c r="B19" s="4" t="s">
        <v>53</v>
      </c>
      <c r="C19" s="4"/>
      <c r="D19" s="142" t="s">
        <v>166</v>
      </c>
    </row>
    <row r="20" spans="1:4" ht="15.75" customHeight="1">
      <c r="A20" s="109">
        <v>2.8</v>
      </c>
      <c r="B20" s="4" t="s">
        <v>54</v>
      </c>
      <c r="C20" s="4"/>
      <c r="D20" s="142" t="s">
        <v>166</v>
      </c>
    </row>
    <row r="21" spans="1:4" ht="9.75" customHeight="1">
      <c r="A21" s="109"/>
      <c r="B21" s="4"/>
      <c r="C21" s="4"/>
      <c r="D21" s="40"/>
    </row>
    <row r="22" spans="1:4" ht="15.75" customHeight="1">
      <c r="A22" s="5" t="s">
        <v>102</v>
      </c>
      <c r="C22" s="4"/>
      <c r="D22" s="39"/>
    </row>
    <row r="23" spans="1:4" ht="15.75" customHeight="1" thickBot="1">
      <c r="A23" s="138">
        <v>3</v>
      </c>
      <c r="B23" s="139" t="s">
        <v>58</v>
      </c>
      <c r="C23" s="139"/>
      <c r="D23" s="140"/>
    </row>
    <row r="24" spans="1:4" s="22" customFormat="1" ht="15.75" customHeight="1" thickTop="1">
      <c r="A24" s="7"/>
      <c r="B24" s="7"/>
      <c r="C24" s="4"/>
      <c r="D24" s="39"/>
    </row>
    <row r="25" spans="1:4" s="22" customFormat="1" ht="15.75" customHeight="1">
      <c r="A25" s="7"/>
      <c r="B25" s="41" t="s">
        <v>172</v>
      </c>
      <c r="C25" s="4"/>
      <c r="D25" s="39"/>
    </row>
    <row r="26" spans="1:4" s="22" customFormat="1" ht="15.75" customHeight="1">
      <c r="A26" s="7"/>
      <c r="B26" s="41"/>
      <c r="C26" s="4"/>
      <c r="D26" s="39"/>
    </row>
    <row r="27" spans="1:4" s="22" customFormat="1" ht="15.75" customHeight="1">
      <c r="A27" s="132" t="s">
        <v>105</v>
      </c>
      <c r="B27" s="41"/>
      <c r="C27" s="4"/>
      <c r="D27" s="39"/>
    </row>
    <row r="28" spans="1:4" s="22" customFormat="1" ht="15.75" customHeight="1">
      <c r="A28" s="109" t="s">
        <v>103</v>
      </c>
      <c r="B28" s="7"/>
      <c r="C28" s="4"/>
      <c r="D28" s="39"/>
    </row>
    <row r="29" spans="1:4" s="22" customFormat="1" ht="15.75" customHeight="1">
      <c r="A29" s="7"/>
      <c r="B29" s="7"/>
      <c r="C29" s="4"/>
      <c r="D29" s="39"/>
    </row>
    <row r="30" spans="1:4" s="22" customFormat="1" ht="15.75" customHeight="1">
      <c r="A30" s="7"/>
      <c r="B30" s="7"/>
      <c r="C30" s="4"/>
      <c r="D30" s="39"/>
    </row>
    <row r="31" spans="1:4" s="22" customFormat="1" ht="15.75" customHeight="1">
      <c r="A31" s="7"/>
      <c r="B31" s="7"/>
      <c r="C31" s="4"/>
      <c r="D31" s="39"/>
    </row>
    <row r="32" spans="1:4" s="22" customFormat="1" ht="15.75" customHeight="1">
      <c r="A32" s="7"/>
      <c r="B32" s="7"/>
      <c r="C32" s="4"/>
      <c r="D32" s="39"/>
    </row>
    <row r="33" spans="1:4" s="22" customFormat="1" ht="15.75" customHeight="1">
      <c r="A33" s="7"/>
      <c r="B33" s="7"/>
      <c r="C33" s="4"/>
      <c r="D33" s="39"/>
    </row>
    <row r="34" spans="1:4" s="22" customFormat="1" ht="15.75" customHeight="1">
      <c r="A34" s="7"/>
      <c r="B34" s="7"/>
      <c r="C34" s="4"/>
      <c r="D34" s="39"/>
    </row>
    <row r="35" spans="1:4" s="22" customFormat="1" ht="15.75" customHeight="1">
      <c r="A35" s="7"/>
      <c r="B35" s="7"/>
      <c r="C35" s="4"/>
      <c r="D35" s="39"/>
    </row>
    <row r="36" spans="1:4" s="22" customFormat="1" ht="15.75" customHeight="1">
      <c r="A36" s="7"/>
      <c r="B36" s="7"/>
      <c r="C36" s="4"/>
      <c r="D36" s="39"/>
    </row>
    <row r="37" spans="1:4" s="22" customFormat="1" ht="15.75" customHeight="1">
      <c r="A37" s="7"/>
      <c r="B37" s="7"/>
      <c r="C37" s="4"/>
      <c r="D37" s="39"/>
    </row>
    <row r="38" spans="1:4" s="22" customFormat="1" ht="15.75" customHeight="1">
      <c r="A38" s="7"/>
      <c r="B38" s="7"/>
      <c r="C38" s="4"/>
      <c r="D38" s="39"/>
    </row>
    <row r="39" spans="1:4" s="22" customFormat="1" ht="15.75" customHeight="1">
      <c r="A39" s="7"/>
      <c r="B39" s="7"/>
      <c r="C39" s="4"/>
      <c r="D39" s="39"/>
    </row>
    <row r="40" spans="1:4" s="22" customFormat="1" ht="15.75" customHeight="1">
      <c r="A40" s="7"/>
      <c r="B40" s="7"/>
      <c r="C40" s="4"/>
      <c r="D40" s="39"/>
    </row>
    <row r="41" spans="1:4" s="22" customFormat="1" ht="15.75" customHeight="1">
      <c r="A41" s="7"/>
      <c r="B41" s="7"/>
      <c r="C41" s="4"/>
      <c r="D41" s="39"/>
    </row>
    <row r="42" spans="1:4" s="22" customFormat="1" ht="15.75" customHeight="1">
      <c r="A42" s="7"/>
      <c r="B42" s="7"/>
      <c r="C42" s="4"/>
      <c r="D42" s="39"/>
    </row>
    <row r="43" spans="1:4" s="22" customFormat="1" ht="15.75" customHeight="1">
      <c r="A43" s="7"/>
      <c r="B43" s="7"/>
      <c r="C43" s="4"/>
      <c r="D43" s="39"/>
    </row>
    <row r="44" spans="1:4" s="22" customFormat="1" ht="15.75" customHeight="1">
      <c r="A44" s="7"/>
      <c r="B44" s="7"/>
      <c r="C44" s="4"/>
      <c r="D44" s="39"/>
    </row>
    <row r="45" spans="1:4" s="22" customFormat="1" ht="15.75" customHeight="1">
      <c r="A45" s="7"/>
      <c r="B45" s="7"/>
      <c r="C45" s="4"/>
      <c r="D45" s="39"/>
    </row>
    <row r="46" spans="1:4" s="22" customFormat="1" ht="15.75" customHeight="1">
      <c r="A46" s="7"/>
      <c r="B46" s="7"/>
      <c r="C46" s="4"/>
      <c r="D46" s="39"/>
    </row>
    <row r="47" spans="1:4" s="22" customFormat="1" ht="15.75" customHeight="1">
      <c r="A47" s="7"/>
      <c r="B47" s="7"/>
      <c r="C47" s="4"/>
      <c r="D47" s="39"/>
    </row>
    <row r="48" spans="1:3" ht="17.25" customHeight="1">
      <c r="A48" s="7"/>
      <c r="B48" s="7"/>
      <c r="C48" s="7"/>
    </row>
    <row r="49" spans="1:3" ht="17.25" customHeight="1">
      <c r="A49" s="7"/>
      <c r="B49" s="7"/>
      <c r="C49" s="7"/>
    </row>
    <row r="50" spans="1:3" ht="17.25" customHeight="1">
      <c r="A50" s="7"/>
      <c r="B50" s="7"/>
      <c r="C50" s="7"/>
    </row>
    <row r="51" spans="1:3" ht="17.25" customHeight="1">
      <c r="A51" s="7"/>
      <c r="B51" s="7"/>
      <c r="C51" s="7"/>
    </row>
    <row r="52" spans="1:3" ht="17.25" customHeight="1">
      <c r="A52" s="7"/>
      <c r="B52" s="7"/>
      <c r="C52" s="7"/>
    </row>
    <row r="53" spans="1:3" ht="17.25" customHeight="1">
      <c r="A53" s="7"/>
      <c r="B53" s="7"/>
      <c r="C53" s="7"/>
    </row>
    <row r="54" spans="1:3" ht="17.25" customHeight="1">
      <c r="A54" s="7"/>
      <c r="B54" s="7"/>
      <c r="C54" s="7"/>
    </row>
    <row r="55" spans="1:3" ht="17.25" customHeight="1">
      <c r="A55" s="7"/>
      <c r="B55" s="7"/>
      <c r="C55" s="7"/>
    </row>
    <row r="56" spans="1:3" ht="17.25" customHeight="1">
      <c r="A56" s="7"/>
      <c r="B56" s="7"/>
      <c r="C56" s="7"/>
    </row>
    <row r="57" spans="1:3" ht="17.25" customHeight="1">
      <c r="A57" s="7"/>
      <c r="B57" s="7"/>
      <c r="C57" s="7"/>
    </row>
    <row r="58" spans="1:3" ht="17.25" customHeight="1">
      <c r="A58" s="7"/>
      <c r="B58" s="7"/>
      <c r="C58" s="7"/>
    </row>
    <row r="59" spans="1:3" ht="17.25" customHeight="1">
      <c r="A59" s="7"/>
      <c r="B59" s="7"/>
      <c r="C59" s="7"/>
    </row>
    <row r="60" spans="1:3" ht="17.25" customHeight="1">
      <c r="A60" s="7"/>
      <c r="B60" s="7"/>
      <c r="C60" s="7"/>
    </row>
    <row r="61" spans="1:3" ht="17.25" customHeight="1">
      <c r="A61" s="7"/>
      <c r="B61" s="7"/>
      <c r="C61" s="7"/>
    </row>
    <row r="62" spans="1:3" ht="17.25" customHeight="1">
      <c r="A62" s="7"/>
      <c r="B62" s="7"/>
      <c r="C62" s="7"/>
    </row>
    <row r="63" spans="1:3" ht="17.25" customHeight="1">
      <c r="A63" s="7"/>
      <c r="B63" s="7"/>
      <c r="C63" s="7"/>
    </row>
    <row r="64" spans="1:3" ht="17.25" customHeight="1">
      <c r="A64" s="7"/>
      <c r="B64" s="7"/>
      <c r="C64" s="7"/>
    </row>
    <row r="65" spans="1:3" ht="17.25" customHeight="1">
      <c r="A65" s="7"/>
      <c r="B65" s="7"/>
      <c r="C65" s="7"/>
    </row>
    <row r="66" spans="1:3" ht="17.25" customHeight="1">
      <c r="A66" s="7"/>
      <c r="B66" s="7"/>
      <c r="C66" s="7"/>
    </row>
    <row r="67" spans="1:3" ht="17.25" customHeight="1">
      <c r="A67" s="7"/>
      <c r="B67" s="7"/>
      <c r="C67" s="7"/>
    </row>
    <row r="68" spans="1:3" ht="17.25" customHeight="1">
      <c r="A68" s="7"/>
      <c r="B68" s="7"/>
      <c r="C68" s="7"/>
    </row>
    <row r="69" spans="1:3" ht="17.25" customHeight="1">
      <c r="A69" s="7"/>
      <c r="B69" s="7"/>
      <c r="C69" s="7"/>
    </row>
    <row r="70" spans="1:3" ht="17.25" customHeight="1">
      <c r="A70" s="7"/>
      <c r="B70" s="7"/>
      <c r="C70" s="7"/>
    </row>
    <row r="71" spans="1:3" ht="17.25" customHeight="1">
      <c r="A71" s="7"/>
      <c r="B71" s="7"/>
      <c r="C71" s="7"/>
    </row>
    <row r="72" spans="1:3" ht="17.25" customHeight="1">
      <c r="A72" s="7"/>
      <c r="B72" s="7"/>
      <c r="C72" s="7"/>
    </row>
    <row r="73" spans="1:3" ht="17.25" customHeight="1">
      <c r="A73" s="7"/>
      <c r="B73" s="7"/>
      <c r="C73" s="7"/>
    </row>
    <row r="74" spans="1:3" ht="17.25" customHeight="1">
      <c r="A74" s="7"/>
      <c r="B74" s="7"/>
      <c r="C74" s="7"/>
    </row>
    <row r="75" spans="1:3" ht="17.25" customHeight="1">
      <c r="A75" s="7"/>
      <c r="B75" s="7"/>
      <c r="C75" s="7"/>
    </row>
    <row r="76" spans="1:3" ht="17.25" customHeight="1">
      <c r="A76" s="7"/>
      <c r="B76" s="7"/>
      <c r="C76" s="7"/>
    </row>
    <row r="77" spans="1:3" ht="17.25" customHeight="1">
      <c r="A77" s="7"/>
      <c r="B77" s="7"/>
      <c r="C77" s="7"/>
    </row>
    <row r="78" spans="1:3" ht="17.25" customHeight="1">
      <c r="A78" s="7"/>
      <c r="B78" s="7"/>
      <c r="C78" s="7"/>
    </row>
    <row r="79" spans="1:3" ht="17.25" customHeight="1">
      <c r="A79" s="7"/>
      <c r="B79" s="7"/>
      <c r="C79" s="7"/>
    </row>
    <row r="80" spans="1:3" ht="17.25" customHeight="1">
      <c r="A80" s="7"/>
      <c r="B80" s="7"/>
      <c r="C80" s="7"/>
    </row>
    <row r="81" spans="1:3" ht="17.25" customHeight="1">
      <c r="A81" s="7"/>
      <c r="B81" s="7"/>
      <c r="C81" s="7"/>
    </row>
    <row r="82" spans="1:3" ht="17.25" customHeight="1">
      <c r="A82" s="7"/>
      <c r="B82" s="7"/>
      <c r="C82" s="7"/>
    </row>
    <row r="83" spans="1:3" ht="17.25" customHeight="1">
      <c r="A83" s="7"/>
      <c r="B83" s="7"/>
      <c r="C83" s="7"/>
    </row>
    <row r="84" spans="1:3" ht="17.25" customHeight="1">
      <c r="A84" s="7"/>
      <c r="B84" s="7"/>
      <c r="C84" s="7"/>
    </row>
    <row r="85" spans="1:3" ht="17.25" customHeight="1">
      <c r="A85" s="7"/>
      <c r="B85" s="7"/>
      <c r="C85" s="7"/>
    </row>
    <row r="86" spans="1:3" ht="17.25" customHeight="1">
      <c r="A86" s="7"/>
      <c r="B86" s="7"/>
      <c r="C86" s="7"/>
    </row>
    <row r="87" spans="1:3" ht="17.25" customHeight="1">
      <c r="A87" s="7"/>
      <c r="B87" s="7"/>
      <c r="C87" s="7"/>
    </row>
    <row r="88" spans="1:3" ht="17.25" customHeight="1">
      <c r="A88" s="7"/>
      <c r="B88" s="7"/>
      <c r="C88" s="7"/>
    </row>
    <row r="89" spans="1:3" ht="17.25" customHeight="1">
      <c r="A89" s="7"/>
      <c r="B89" s="7"/>
      <c r="C89" s="7"/>
    </row>
    <row r="90" spans="1:3" ht="17.25" customHeight="1">
      <c r="A90" s="7"/>
      <c r="B90" s="7"/>
      <c r="C90" s="7"/>
    </row>
    <row r="91" spans="1:3" ht="17.25" customHeight="1">
      <c r="A91" s="7"/>
      <c r="B91" s="7"/>
      <c r="C91" s="7"/>
    </row>
    <row r="92" spans="1:3" ht="17.25" customHeight="1">
      <c r="A92" s="7"/>
      <c r="B92" s="7"/>
      <c r="C92" s="7"/>
    </row>
    <row r="93" spans="1:3" ht="17.25" customHeight="1">
      <c r="A93" s="7"/>
      <c r="B93" s="7"/>
      <c r="C93" s="7"/>
    </row>
    <row r="94" spans="1:3" ht="17.25" customHeight="1">
      <c r="A94" s="7"/>
      <c r="B94" s="7"/>
      <c r="C94" s="7"/>
    </row>
    <row r="95" spans="1:3" ht="17.25" customHeight="1">
      <c r="A95" s="7"/>
      <c r="B95" s="7"/>
      <c r="C95" s="7"/>
    </row>
    <row r="96" spans="1:3" ht="17.25" customHeight="1">
      <c r="A96" s="7"/>
      <c r="B96" s="7"/>
      <c r="C96" s="7"/>
    </row>
    <row r="97" spans="1:3" ht="17.25" customHeight="1">
      <c r="A97" s="7"/>
      <c r="B97" s="7"/>
      <c r="C97" s="7"/>
    </row>
    <row r="98" spans="1:3" ht="17.25" customHeight="1">
      <c r="A98" s="7"/>
      <c r="B98" s="8"/>
      <c r="C98" s="7"/>
    </row>
    <row r="99" spans="1:3" ht="17.25" customHeight="1">
      <c r="A99" s="7"/>
      <c r="B99" s="7"/>
      <c r="C99" s="7"/>
    </row>
    <row r="100" spans="1:3" ht="17.25" customHeight="1">
      <c r="A100" s="7"/>
      <c r="B100" s="7"/>
      <c r="C100" s="7"/>
    </row>
    <row r="101" spans="1:3" ht="17.25" customHeight="1">
      <c r="A101" s="7"/>
      <c r="B101" s="7"/>
      <c r="C101" s="7"/>
    </row>
    <row r="102" spans="1:3" ht="17.25" customHeight="1">
      <c r="A102" s="7"/>
      <c r="B102" s="7"/>
      <c r="C102" s="7"/>
    </row>
    <row r="103" spans="1:3" ht="17.25" customHeight="1">
      <c r="A103" s="7"/>
      <c r="B103" s="7"/>
      <c r="C103" s="7"/>
    </row>
    <row r="104" spans="1:3" ht="17.25" customHeight="1">
      <c r="A104" s="7"/>
      <c r="B104" s="7"/>
      <c r="C104" s="7"/>
    </row>
    <row r="105" spans="1:3" ht="17.25" customHeight="1">
      <c r="A105" s="7"/>
      <c r="B105" s="7"/>
      <c r="C105" s="7"/>
    </row>
    <row r="106" spans="1:3" ht="17.25" customHeight="1">
      <c r="A106" s="7"/>
      <c r="B106" s="7"/>
      <c r="C106" s="7"/>
    </row>
    <row r="107" spans="1:3" ht="17.25" customHeight="1">
      <c r="A107" s="7"/>
      <c r="B107" s="7"/>
      <c r="C107" s="7"/>
    </row>
    <row r="108" spans="1:3" ht="17.25" customHeight="1">
      <c r="A108" s="7"/>
      <c r="B108" s="7"/>
      <c r="C108" s="7"/>
    </row>
    <row r="109" spans="1:3" ht="17.25" customHeight="1">
      <c r="A109" s="7"/>
      <c r="B109" s="7"/>
      <c r="C109" s="7"/>
    </row>
    <row r="110" spans="1:3" ht="17.25" customHeight="1">
      <c r="A110" s="7"/>
      <c r="B110" s="7"/>
      <c r="C110" s="7"/>
    </row>
    <row r="111" spans="1:3" ht="17.25" customHeight="1">
      <c r="A111" s="7"/>
      <c r="B111" s="7"/>
      <c r="C111" s="7"/>
    </row>
    <row r="112" spans="1:3" ht="17.25" customHeight="1">
      <c r="A112" s="7"/>
      <c r="B112" s="7"/>
      <c r="C112" s="7"/>
    </row>
    <row r="113" spans="1:3" ht="17.25" customHeight="1">
      <c r="A113" s="7"/>
      <c r="B113" s="7"/>
      <c r="C113" s="7"/>
    </row>
    <row r="114" spans="1:3" ht="17.25" customHeight="1">
      <c r="A114" s="7"/>
      <c r="B114" s="7"/>
      <c r="C114" s="7"/>
    </row>
    <row r="115" spans="1:3" ht="17.25" customHeight="1">
      <c r="A115" s="7"/>
      <c r="B115" s="7"/>
      <c r="C115" s="7"/>
    </row>
    <row r="116" spans="1:3" ht="17.25" customHeight="1">
      <c r="A116" s="7"/>
      <c r="B116" s="7"/>
      <c r="C116" s="7"/>
    </row>
    <row r="117" spans="1:3" ht="17.25" customHeight="1">
      <c r="A117" s="7"/>
      <c r="B117" s="7"/>
      <c r="C117" s="7"/>
    </row>
    <row r="118" spans="1:3" ht="17.25" customHeight="1">
      <c r="A118" s="7"/>
      <c r="B118" s="7"/>
      <c r="C118" s="7"/>
    </row>
    <row r="119" spans="1:3" ht="17.25" customHeight="1">
      <c r="A119" s="7"/>
      <c r="B119" s="7"/>
      <c r="C119" s="7"/>
    </row>
    <row r="120" spans="1:3" ht="17.25" customHeight="1">
      <c r="A120" s="7"/>
      <c r="B120" s="7"/>
      <c r="C120" s="7"/>
    </row>
    <row r="121" spans="1:3" ht="17.25" customHeight="1">
      <c r="A121" s="7"/>
      <c r="B121" s="7"/>
      <c r="C121" s="7"/>
    </row>
    <row r="122" spans="1:3" ht="17.25" customHeight="1">
      <c r="A122" s="7"/>
      <c r="B122" s="7"/>
      <c r="C122" s="7"/>
    </row>
    <row r="123" spans="1:3" ht="17.25" customHeight="1">
      <c r="A123" s="7"/>
      <c r="B123" s="7"/>
      <c r="C123" s="7"/>
    </row>
    <row r="124" spans="1:3" ht="17.25" customHeight="1">
      <c r="A124" s="7"/>
      <c r="B124" s="7"/>
      <c r="C124" s="7"/>
    </row>
    <row r="125" spans="1:3" ht="17.25" customHeight="1">
      <c r="A125" s="7"/>
      <c r="B125" s="7"/>
      <c r="C125" s="7"/>
    </row>
    <row r="126" spans="1:3" ht="17.25" customHeight="1">
      <c r="A126" s="7"/>
      <c r="B126" s="7"/>
      <c r="C126" s="7"/>
    </row>
    <row r="127" spans="1:3" ht="17.25" customHeight="1">
      <c r="A127" s="7"/>
      <c r="B127" s="7"/>
      <c r="C127" s="7"/>
    </row>
    <row r="128" spans="1:3" ht="17.25" customHeight="1">
      <c r="A128" s="7"/>
      <c r="B128" s="7"/>
      <c r="C128" s="7"/>
    </row>
    <row r="129" spans="1:3" ht="17.25" customHeight="1">
      <c r="A129" s="7"/>
      <c r="B129" s="7"/>
      <c r="C129" s="7"/>
    </row>
    <row r="130" spans="1:3" ht="17.25" customHeight="1">
      <c r="A130" s="7"/>
      <c r="B130" s="7"/>
      <c r="C130" s="7"/>
    </row>
    <row r="131" ht="17.25" customHeight="1">
      <c r="A131" s="7"/>
    </row>
    <row r="132" ht="17.25" customHeight="1">
      <c r="A132" s="7"/>
    </row>
    <row r="133" ht="17.25" customHeight="1">
      <c r="A133" s="7"/>
    </row>
    <row r="134" ht="17.25" customHeight="1">
      <c r="A134" s="7"/>
    </row>
    <row r="135" ht="17.25" customHeight="1">
      <c r="A135" s="7"/>
    </row>
    <row r="136" ht="17.25" customHeight="1">
      <c r="A136" s="7"/>
    </row>
    <row r="137" ht="17.25" customHeight="1">
      <c r="A137" s="7"/>
    </row>
    <row r="138" spans="1:3" ht="17.25" customHeight="1">
      <c r="A138" s="7"/>
      <c r="B138" s="7"/>
      <c r="C138" s="7"/>
    </row>
    <row r="139" spans="1:3" ht="17.25" customHeight="1">
      <c r="A139" s="7"/>
      <c r="B139" s="7"/>
      <c r="C139" s="7"/>
    </row>
    <row r="140" spans="1:3" ht="17.25" customHeight="1">
      <c r="A140" s="7"/>
      <c r="B140" s="7"/>
      <c r="C140" s="7"/>
    </row>
    <row r="141" spans="1:3" ht="17.25" customHeight="1">
      <c r="A141" s="7"/>
      <c r="B141" s="7"/>
      <c r="C141" s="7"/>
    </row>
    <row r="142" spans="1:3" ht="17.25" customHeight="1">
      <c r="A142" s="7"/>
      <c r="B142" s="7"/>
      <c r="C142" s="7"/>
    </row>
    <row r="143" spans="1:3" ht="17.25" customHeight="1">
      <c r="A143" s="7"/>
      <c r="B143" s="7"/>
      <c r="C143" s="7"/>
    </row>
    <row r="144" spans="1:3" ht="17.25" customHeight="1">
      <c r="A144" s="7"/>
      <c r="B144" s="7"/>
      <c r="C144" s="7"/>
    </row>
    <row r="145" spans="1:3" ht="17.25" customHeight="1">
      <c r="A145" s="7"/>
      <c r="B145" s="7"/>
      <c r="C145" s="7"/>
    </row>
    <row r="146" spans="1:3" ht="17.25" customHeight="1">
      <c r="A146" s="7"/>
      <c r="B146" s="7"/>
      <c r="C146" s="7"/>
    </row>
    <row r="147" spans="1:3" ht="17.25" customHeight="1">
      <c r="A147" s="7"/>
      <c r="B147" s="7"/>
      <c r="C147" s="7"/>
    </row>
    <row r="148" spans="1:3" ht="17.25" customHeight="1">
      <c r="A148" s="7"/>
      <c r="B148" s="7"/>
      <c r="C148" s="7"/>
    </row>
    <row r="149" spans="1:3" ht="17.25" customHeight="1">
      <c r="A149" s="7"/>
      <c r="B149" s="7"/>
      <c r="C149" s="7"/>
    </row>
    <row r="150" spans="1:3" ht="17.25" customHeight="1">
      <c r="A150" s="7"/>
      <c r="B150" s="7"/>
      <c r="C150" s="7"/>
    </row>
    <row r="151" spans="1:3" ht="17.25" customHeight="1">
      <c r="A151" s="7"/>
      <c r="B151" s="7"/>
      <c r="C151" s="7"/>
    </row>
    <row r="152" spans="1:3" ht="17.25" customHeight="1">
      <c r="A152" s="7"/>
      <c r="B152" s="7"/>
      <c r="C152" s="7"/>
    </row>
    <row r="153" spans="1:3" ht="17.25" customHeight="1">
      <c r="A153" s="7"/>
      <c r="B153" s="7"/>
      <c r="C153" s="7"/>
    </row>
    <row r="154" spans="1:3" ht="17.25" customHeight="1">
      <c r="A154" s="7"/>
      <c r="B154" s="7"/>
      <c r="C154" s="7"/>
    </row>
    <row r="155" spans="1:3" ht="17.25" customHeight="1">
      <c r="A155" s="7"/>
      <c r="B155" s="7"/>
      <c r="C155" s="7"/>
    </row>
    <row r="156" spans="1:3" ht="17.25" customHeight="1">
      <c r="A156" s="7"/>
      <c r="B156" s="7"/>
      <c r="C156" s="7"/>
    </row>
    <row r="157" spans="1:3" ht="17.25" customHeight="1">
      <c r="A157" s="7"/>
      <c r="B157" s="7"/>
      <c r="C157" s="7"/>
    </row>
    <row r="158" spans="1:3" ht="17.25" customHeight="1">
      <c r="A158" s="7"/>
      <c r="B158" s="7"/>
      <c r="C158" s="7"/>
    </row>
    <row r="159" spans="1:3" ht="17.25" customHeight="1">
      <c r="A159" s="7"/>
      <c r="B159" s="7"/>
      <c r="C159" s="7"/>
    </row>
    <row r="160" spans="1:3" ht="17.25" customHeight="1">
      <c r="A160" s="7"/>
      <c r="B160" s="7"/>
      <c r="C160" s="7"/>
    </row>
    <row r="161" spans="1:3" ht="17.25" customHeight="1">
      <c r="A161" s="7"/>
      <c r="B161" s="7"/>
      <c r="C161" s="7"/>
    </row>
    <row r="162" spans="1:3" ht="17.25" customHeight="1">
      <c r="A162" s="7"/>
      <c r="B162" s="7"/>
      <c r="C162" s="7"/>
    </row>
    <row r="163" spans="1:3" ht="17.25" customHeight="1">
      <c r="A163" s="7"/>
      <c r="B163" s="7"/>
      <c r="C163" s="7"/>
    </row>
    <row r="164" spans="1:3" ht="17.25" customHeight="1">
      <c r="A164" s="7"/>
      <c r="B164" s="7"/>
      <c r="C164" s="7"/>
    </row>
    <row r="165" spans="1:3" ht="17.25" customHeight="1">
      <c r="A165" s="7"/>
      <c r="B165" s="7"/>
      <c r="C165" s="7"/>
    </row>
    <row r="166" spans="1:3" ht="17.25" customHeight="1">
      <c r="A166" s="7"/>
      <c r="B166" s="7"/>
      <c r="C166" s="7"/>
    </row>
    <row r="167" spans="1:3" ht="17.25" customHeight="1">
      <c r="A167" s="7"/>
      <c r="B167" s="7"/>
      <c r="C167" s="7"/>
    </row>
    <row r="168" spans="1:3" ht="17.25" customHeight="1">
      <c r="A168" s="7"/>
      <c r="B168" s="7"/>
      <c r="C168" s="7"/>
    </row>
    <row r="169" spans="1:3" ht="17.25" customHeight="1">
      <c r="A169" s="7"/>
      <c r="B169" s="7"/>
      <c r="C169" s="7"/>
    </row>
    <row r="170" spans="1:3" ht="17.25" customHeight="1">
      <c r="A170" s="7"/>
      <c r="B170" s="7"/>
      <c r="C170" s="7"/>
    </row>
    <row r="171" spans="1:3" ht="17.25" customHeight="1">
      <c r="A171" s="7"/>
      <c r="B171" s="7"/>
      <c r="C171" s="7"/>
    </row>
    <row r="172" spans="1:3" ht="17.25" customHeight="1">
      <c r="A172" s="7"/>
      <c r="B172" s="7"/>
      <c r="C172" s="7"/>
    </row>
    <row r="173" spans="1:3" ht="17.25" customHeight="1">
      <c r="A173" s="7"/>
      <c r="B173" s="7"/>
      <c r="C173" s="7"/>
    </row>
    <row r="174" spans="1:3" ht="17.25" customHeight="1">
      <c r="A174" s="7"/>
      <c r="B174" s="7"/>
      <c r="C174" s="7"/>
    </row>
    <row r="175" spans="1:3" ht="17.25" customHeight="1">
      <c r="A175" s="7"/>
      <c r="B175" s="7"/>
      <c r="C175" s="7"/>
    </row>
    <row r="176" spans="1:3" ht="17.25" customHeight="1">
      <c r="A176" s="7"/>
      <c r="B176" s="7"/>
      <c r="C176" s="7"/>
    </row>
    <row r="177" spans="1:3" ht="17.25" customHeight="1">
      <c r="A177" s="7"/>
      <c r="B177" s="7"/>
      <c r="C177" s="7"/>
    </row>
    <row r="178" spans="1:3" ht="17.25" customHeight="1">
      <c r="A178" s="7"/>
      <c r="B178" s="7"/>
      <c r="C178" s="7"/>
    </row>
    <row r="179" spans="1:3" ht="17.25" customHeight="1">
      <c r="A179" s="7"/>
      <c r="B179" s="7"/>
      <c r="C179" s="7"/>
    </row>
    <row r="180" spans="1:3" ht="17.25" customHeight="1">
      <c r="A180" s="7"/>
      <c r="B180" s="7"/>
      <c r="C180" s="7"/>
    </row>
    <row r="181" spans="1:3" ht="17.25" customHeight="1">
      <c r="A181" s="7"/>
      <c r="B181" s="7"/>
      <c r="C181" s="7"/>
    </row>
    <row r="182" spans="1:3" ht="17.25" customHeight="1">
      <c r="A182" s="7"/>
      <c r="B182" s="7"/>
      <c r="C182" s="7"/>
    </row>
    <row r="183" spans="1:3" ht="17.25" customHeight="1">
      <c r="A183" s="7"/>
      <c r="B183" s="7"/>
      <c r="C183" s="7"/>
    </row>
    <row r="184" spans="1:3" ht="17.25" customHeight="1">
      <c r="A184" s="7"/>
      <c r="B184" s="7"/>
      <c r="C184" s="7"/>
    </row>
    <row r="185" spans="1:3" ht="17.25" customHeight="1">
      <c r="A185" s="7"/>
      <c r="B185" s="7"/>
      <c r="C185" s="7"/>
    </row>
    <row r="186" spans="1:3" ht="17.25" customHeight="1">
      <c r="A186" s="7"/>
      <c r="B186" s="7"/>
      <c r="C186" s="7"/>
    </row>
    <row r="187" spans="1:3" ht="17.25" customHeight="1">
      <c r="A187" s="7"/>
      <c r="B187" s="7"/>
      <c r="C187" s="7"/>
    </row>
    <row r="188" spans="1:3" ht="17.25" customHeight="1">
      <c r="A188" s="7"/>
      <c r="B188" s="7"/>
      <c r="C188" s="7"/>
    </row>
    <row r="189" spans="1:3" ht="17.25" customHeight="1">
      <c r="A189" s="7"/>
      <c r="B189" s="7"/>
      <c r="C189" s="7"/>
    </row>
    <row r="190" spans="1:3" ht="17.25" customHeight="1">
      <c r="A190" s="7"/>
      <c r="B190" s="7"/>
      <c r="C190" s="7"/>
    </row>
    <row r="191" spans="1:3" ht="17.25" customHeight="1">
      <c r="A191" s="7"/>
      <c r="B191" s="7"/>
      <c r="C191" s="7"/>
    </row>
    <row r="192" spans="1:3" ht="17.25" customHeight="1">
      <c r="A192" s="7"/>
      <c r="B192" s="7"/>
      <c r="C192" s="7"/>
    </row>
    <row r="193" spans="1:3" ht="17.25" customHeight="1">
      <c r="A193" s="7"/>
      <c r="B193" s="7"/>
      <c r="C193" s="7"/>
    </row>
    <row r="194" spans="1:3" ht="17.25" customHeight="1">
      <c r="A194" s="7"/>
      <c r="B194" s="7"/>
      <c r="C194" s="7"/>
    </row>
    <row r="195" spans="1:3" ht="17.25" customHeight="1">
      <c r="A195" s="7"/>
      <c r="B195" s="7"/>
      <c r="C195" s="7"/>
    </row>
    <row r="196" spans="1:3" ht="17.25" customHeight="1">
      <c r="A196" s="7"/>
      <c r="B196" s="7"/>
      <c r="C196" s="7"/>
    </row>
    <row r="197" spans="1:3" ht="17.25" customHeight="1">
      <c r="A197" s="7"/>
      <c r="B197" s="7"/>
      <c r="C197" s="7"/>
    </row>
    <row r="198" spans="1:3" ht="17.25" customHeight="1">
      <c r="A198" s="7"/>
      <c r="B198" s="7"/>
      <c r="C198" s="7"/>
    </row>
    <row r="199" spans="1:3" ht="17.25" customHeight="1">
      <c r="A199" s="7"/>
      <c r="B199" s="7"/>
      <c r="C199" s="7"/>
    </row>
    <row r="200" spans="1:3" ht="17.25" customHeight="1">
      <c r="A200" s="7"/>
      <c r="B200" s="7"/>
      <c r="C200" s="7"/>
    </row>
    <row r="201" spans="1:3" ht="17.25" customHeight="1">
      <c r="A201" s="7"/>
      <c r="B201" s="7"/>
      <c r="C201" s="7"/>
    </row>
    <row r="202" spans="1:3" ht="17.25" customHeight="1">
      <c r="A202" s="7"/>
      <c r="B202" s="7"/>
      <c r="C202" s="7"/>
    </row>
    <row r="203" spans="1:3" ht="17.25" customHeight="1">
      <c r="A203" s="7"/>
      <c r="B203" s="7"/>
      <c r="C203" s="7"/>
    </row>
    <row r="204" spans="1:3" ht="17.25" customHeight="1">
      <c r="A204" s="7"/>
      <c r="B204" s="7"/>
      <c r="C204" s="7"/>
    </row>
    <row r="205" spans="1:3" ht="17.25" customHeight="1">
      <c r="A205" s="7"/>
      <c r="B205" s="7"/>
      <c r="C205" s="7"/>
    </row>
    <row r="206" spans="1:3" ht="17.25" customHeight="1">
      <c r="A206" s="7"/>
      <c r="B206" s="7"/>
      <c r="C206" s="7"/>
    </row>
    <row r="207" spans="1:3" ht="17.25" customHeight="1">
      <c r="A207" s="7"/>
      <c r="B207" s="7"/>
      <c r="C207" s="7"/>
    </row>
    <row r="208" spans="1:3" ht="17.25" customHeight="1">
      <c r="A208" s="7"/>
      <c r="B208" s="7"/>
      <c r="C208" s="7"/>
    </row>
    <row r="209" spans="1:3" ht="17.25" customHeight="1">
      <c r="A209" s="7"/>
      <c r="B209" s="7"/>
      <c r="C209" s="7"/>
    </row>
    <row r="210" spans="1:3" ht="17.25" customHeight="1">
      <c r="A210" s="7"/>
      <c r="B210" s="7"/>
      <c r="C210" s="7"/>
    </row>
    <row r="211" spans="1:3" ht="17.25" customHeight="1">
      <c r="A211" s="7"/>
      <c r="B211" s="7"/>
      <c r="C211" s="7"/>
    </row>
    <row r="212" spans="1:3" ht="17.25" customHeight="1">
      <c r="A212" s="7"/>
      <c r="B212" s="7"/>
      <c r="C212" s="7"/>
    </row>
    <row r="213" spans="1:3" ht="17.25" customHeight="1">
      <c r="A213" s="7"/>
      <c r="B213" s="7"/>
      <c r="C213" s="7"/>
    </row>
    <row r="214" spans="1:3" ht="17.25" customHeight="1">
      <c r="A214" s="7"/>
      <c r="B214" s="7"/>
      <c r="C214" s="7"/>
    </row>
    <row r="215" spans="1:3" ht="17.25" customHeight="1">
      <c r="A215" s="7"/>
      <c r="B215" s="7"/>
      <c r="C215" s="7"/>
    </row>
    <row r="216" spans="1:3" ht="17.25" customHeight="1">
      <c r="A216" s="7"/>
      <c r="B216" s="7"/>
      <c r="C216" s="7"/>
    </row>
    <row r="217" spans="1:3" ht="17.25" customHeight="1">
      <c r="A217" s="7"/>
      <c r="B217" s="7"/>
      <c r="C217" s="7"/>
    </row>
    <row r="218" spans="1:3" ht="17.25" customHeight="1">
      <c r="A218" s="7"/>
      <c r="B218" s="7"/>
      <c r="C218" s="7"/>
    </row>
    <row r="219" spans="1:3" ht="17.25" customHeight="1">
      <c r="A219" s="7"/>
      <c r="B219" s="7"/>
      <c r="C219" s="7"/>
    </row>
    <row r="220" spans="1:3" ht="17.25" customHeight="1">
      <c r="A220" s="7"/>
      <c r="B220" s="7"/>
      <c r="C220" s="7"/>
    </row>
    <row r="221" spans="1:3" ht="17.25" customHeight="1">
      <c r="A221" s="7"/>
      <c r="B221" s="7"/>
      <c r="C221" s="7"/>
    </row>
    <row r="222" spans="1:3" ht="17.25" customHeight="1">
      <c r="A222" s="7"/>
      <c r="B222" s="7"/>
      <c r="C222" s="7"/>
    </row>
    <row r="223" spans="1:3" ht="17.25" customHeight="1">
      <c r="A223" s="7"/>
      <c r="B223" s="7"/>
      <c r="C223" s="7"/>
    </row>
    <row r="224" spans="1:3" ht="17.25" customHeight="1">
      <c r="A224" s="7"/>
      <c r="B224" s="7"/>
      <c r="C224" s="7"/>
    </row>
    <row r="225" spans="1:3" ht="17.25" customHeight="1">
      <c r="A225" s="7"/>
      <c r="B225" s="7"/>
      <c r="C225" s="7"/>
    </row>
    <row r="226" spans="1:3" ht="17.25" customHeight="1">
      <c r="A226" s="7"/>
      <c r="B226" s="7"/>
      <c r="C226" s="7"/>
    </row>
    <row r="227" spans="1:3" ht="17.25" customHeight="1">
      <c r="A227" s="7"/>
      <c r="B227" s="7"/>
      <c r="C227" s="7"/>
    </row>
    <row r="228" spans="1:3" ht="17.25" customHeight="1">
      <c r="A228" s="7"/>
      <c r="B228" s="7"/>
      <c r="C228" s="7"/>
    </row>
    <row r="229" spans="1:3" ht="17.25" customHeight="1">
      <c r="A229" s="7"/>
      <c r="B229" s="7"/>
      <c r="C229" s="7"/>
    </row>
    <row r="230" spans="1:3" ht="17.25" customHeight="1">
      <c r="A230" s="7"/>
      <c r="B230" s="7"/>
      <c r="C230" s="7"/>
    </row>
    <row r="231" spans="1:3" ht="17.25" customHeight="1">
      <c r="A231" s="7"/>
      <c r="B231" s="7"/>
      <c r="C231" s="7"/>
    </row>
    <row r="232" spans="1:3" ht="17.25" customHeight="1">
      <c r="A232" s="7"/>
      <c r="B232" s="7"/>
      <c r="C232" s="7"/>
    </row>
    <row r="233" spans="1:3" ht="17.25" customHeight="1">
      <c r="A233" s="7"/>
      <c r="B233" s="7"/>
      <c r="C233" s="7"/>
    </row>
    <row r="234" spans="1:3" ht="17.25" customHeight="1">
      <c r="A234" s="7"/>
      <c r="B234" s="7"/>
      <c r="C234" s="7"/>
    </row>
    <row r="235" spans="1:3" ht="17.25" customHeight="1">
      <c r="A235" s="7"/>
      <c r="B235" s="7"/>
      <c r="C235" s="7"/>
    </row>
    <row r="236" spans="1:3" ht="17.25" customHeight="1">
      <c r="A236" s="7"/>
      <c r="B236" s="7"/>
      <c r="C236" s="7"/>
    </row>
    <row r="237" spans="1:3" ht="17.25" customHeight="1">
      <c r="A237" s="7"/>
      <c r="B237" s="7"/>
      <c r="C237" s="7"/>
    </row>
    <row r="238" spans="1:3" ht="17.25" customHeight="1">
      <c r="A238" s="7"/>
      <c r="B238" s="7"/>
      <c r="C238" s="7"/>
    </row>
    <row r="239" spans="1:3" ht="17.25" customHeight="1">
      <c r="A239" s="7"/>
      <c r="B239" s="7"/>
      <c r="C239" s="7"/>
    </row>
    <row r="240" spans="1:3" ht="17.25" customHeight="1">
      <c r="A240" s="7"/>
      <c r="B240" s="7"/>
      <c r="C240" s="7"/>
    </row>
    <row r="241" spans="1:3" ht="17.25" customHeight="1">
      <c r="A241" s="7"/>
      <c r="B241" s="7"/>
      <c r="C241" s="7"/>
    </row>
    <row r="242" spans="1:3" ht="17.25" customHeight="1">
      <c r="A242" s="7"/>
      <c r="B242" s="7"/>
      <c r="C242" s="7"/>
    </row>
    <row r="243" spans="1:3" ht="17.25" customHeight="1">
      <c r="A243" s="7"/>
      <c r="B243" s="7"/>
      <c r="C243" s="7"/>
    </row>
    <row r="244" spans="2:3" ht="26.25">
      <c r="B244" s="7"/>
      <c r="C244" s="7"/>
    </row>
  </sheetData>
  <sheetProtection/>
  <hyperlinks>
    <hyperlink ref="A13" location="'2.1 Population (under 18)'!Print_Area" display="'2.1 Population (under 18)'!Print_Area"/>
    <hyperlink ref="A14" location="'2.2 Population (inc 18)'!Print_Area" display="'2.2 Population (inc 18)'!Print_Area"/>
    <hyperlink ref="A10" location="'1.0 Monthly Custody Data'!Print_Area" display="'1.0 Monthly Custody Data'!Print_Area"/>
    <hyperlink ref="A15" location="'2.3 Average Population'!Print_Area" display="'2.3 Average Population'!Print_Area"/>
    <hyperlink ref="A16" location="'2.4 Accom Type'!Print_Area" display="'2.4 Accom Type'!Print_Area"/>
    <hyperlink ref="A17" location="'2.5 Legal Basis'!Print_Area" display="'2.5 Legal Basis'!Print_Area"/>
    <hyperlink ref="A18" location="'2.6 Ethnicity'!Print_Area" display="'2.6 Ethnicity'!Print_Area"/>
    <hyperlink ref="A19" location="'2.7 Gender'!Print_Area" display="'2.7 Gender'!Print_Area"/>
    <hyperlink ref="A20" location="'2.8 Age'!Print_Area" display="'2.8 Age'!Print_Area"/>
    <hyperlink ref="A23" location="'3.0 Explanatory notes'!Print_Area" display="'3.0 Explanatory notes'!Print_Area"/>
    <hyperlink ref="A28" r:id="rId1" display="https://www.gov.uk/government/statistics/youth-custody-data"/>
  </hyperlinks>
  <printOptions/>
  <pageMargins left="0.75" right="0.75" top="1" bottom="1" header="0.5" footer="0.5"/>
  <pageSetup fitToHeight="1" fitToWidth="1" horizontalDpi="600" verticalDpi="600" orientation="portrait" paperSize="9" scale="77" r:id="rId2"/>
  <headerFooter alignWithMargins="0">
    <oddHeader>&amp;Rhttp://www.justice.gov.uk/statistics/youth-justice/custody-data</oddHeader>
    <oddFooter>&amp;L&amp;D&amp;C&amp;F&amp;R&amp;A</oddFooter>
  </headerFooter>
  <rowBreaks count="2" manualBreakCount="2">
    <brk id="35" max="10" man="1"/>
    <brk id="138"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2:AS123"/>
  <sheetViews>
    <sheetView zoomScale="40" zoomScaleNormal="40" zoomScalePageLayoutView="0" workbookViewId="0" topLeftCell="A1">
      <selection activeCell="Q120" sqref="Q120"/>
    </sheetView>
  </sheetViews>
  <sheetFormatPr defaultColWidth="9.00390625" defaultRowHeight="14.25"/>
  <cols>
    <col min="1" max="1" width="2.625" style="24" customWidth="1"/>
    <col min="2" max="14" width="9.00390625" style="24" customWidth="1"/>
    <col min="15" max="15" width="4.00390625" style="24" customWidth="1"/>
    <col min="16" max="28" width="9.00390625" style="24" customWidth="1"/>
    <col min="29" max="29" width="4.00390625" style="24" customWidth="1"/>
    <col min="30" max="16384" width="9.00390625" style="24" customWidth="1"/>
  </cols>
  <sheetData>
    <row r="2" spans="1:45" ht="36.75" customHeight="1">
      <c r="A2" s="119"/>
      <c r="F2" s="246" t="str">
        <f>"Figure 1. Monthly Secure Population Summary for England and Wales - "&amp;TEXT(Summary!D4,"mmmm yyyy")</f>
        <v>Figure 1. Monthly Secure Population Summary for England and Wales - January 2017*</v>
      </c>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37"/>
      <c r="AQ2" s="37"/>
      <c r="AR2" s="37"/>
      <c r="AS2" s="37"/>
    </row>
    <row r="3" spans="6:45" ht="14.25" customHeight="1">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37"/>
      <c r="AQ3" s="37"/>
      <c r="AR3" s="37"/>
      <c r="AS3" s="37"/>
    </row>
    <row r="4" spans="6:45" ht="14.25" customHeight="1">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37"/>
      <c r="AQ4" s="37"/>
      <c r="AR4" s="37"/>
      <c r="AS4" s="37"/>
    </row>
    <row r="5" spans="6:45" ht="14.25" customHeight="1">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37"/>
      <c r="AQ5" s="37"/>
      <c r="AR5" s="37"/>
      <c r="AS5" s="37"/>
    </row>
    <row r="34" spans="11:45" ht="14.25" customHeight="1">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row>
    <row r="35" spans="11:45" ht="14.25" customHeight="1">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row>
    <row r="36" spans="11:45" ht="14.25" customHeight="1">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row>
    <row r="37" spans="11:45" ht="14.25" customHeight="1">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row>
    <row r="38" spans="11:45" ht="14.25" customHeight="1">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row>
    <row r="39" spans="11:45" ht="14.25" customHeight="1">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row>
    <row r="40" spans="11:45" ht="14.25" customHeight="1">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row>
    <row r="41" spans="11:45" ht="14.25" customHeight="1">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row>
    <row r="42" spans="11:45" ht="14.25" customHeight="1">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row>
    <row r="43" spans="11:45" ht="14.25" customHeight="1">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row>
    <row r="44" spans="11:45" ht="14.25" customHeight="1">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row>
    <row r="45" spans="11:45" ht="14.25" customHeight="1">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row>
    <row r="46" spans="11:45" ht="14.25" customHeight="1">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row>
    <row r="47" spans="11:45" ht="14.25" customHeight="1">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row>
    <row r="48" spans="11:45" ht="14.25" customHeight="1">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row>
    <row r="49" spans="11:45" ht="14.25" customHeight="1">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row>
    <row r="50" spans="11:45" ht="14.25" customHeight="1">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row>
    <row r="51" spans="11:45" ht="14.25" customHeight="1">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row>
    <row r="52" spans="11:45" ht="14.25" customHeight="1">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row>
    <row r="53" spans="11:45" ht="14.25" customHeight="1">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row>
    <row r="54" spans="11:45" ht="14.25" customHeight="1">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row>
    <row r="55" spans="11:45" ht="14.25" customHeight="1">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row>
    <row r="56" spans="11:45" ht="14.25" customHeight="1">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20" spans="2:21" s="219" customFormat="1" ht="27">
      <c r="B120" s="219" t="s">
        <v>62</v>
      </c>
      <c r="G120" s="219" t="s">
        <v>63</v>
      </c>
      <c r="N120" s="219" t="s">
        <v>64</v>
      </c>
      <c r="U120" s="219" t="s">
        <v>65</v>
      </c>
    </row>
    <row r="121" s="219" customFormat="1" ht="27"/>
    <row r="122" s="218" customFormat="1" ht="27">
      <c r="B122" s="219" t="s">
        <v>155</v>
      </c>
    </row>
    <row r="123" ht="27">
      <c r="B123" s="69"/>
    </row>
  </sheetData>
  <sheetProtection/>
  <mergeCells count="1">
    <mergeCell ref="F2:AO5"/>
  </mergeCells>
  <printOptions/>
  <pageMargins left="0.75" right="0.75" top="1" bottom="1" header="0.5" footer="0.5"/>
  <pageSetup fitToHeight="1" fitToWidth="1" horizontalDpi="600" verticalDpi="600" orientation="landscape" paperSize="9" scale="26" r:id="rId2"/>
  <headerFooter alignWithMargins="0">
    <oddHeader>&amp;Rhttp://www.justice.gov.uk/statistics/youth-justice/custody-data</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O55"/>
  <sheetViews>
    <sheetView zoomScalePageLayoutView="0" workbookViewId="0" topLeftCell="A1">
      <selection activeCell="I27" sqref="I27"/>
    </sheetView>
  </sheetViews>
  <sheetFormatPr defaultColWidth="9.00390625" defaultRowHeight="14.25"/>
  <cols>
    <col min="1" max="1" width="23.125" style="51" customWidth="1"/>
    <col min="2" max="13" width="8.00390625" style="51" customWidth="1"/>
    <col min="14" max="14" width="4.375" style="51" customWidth="1"/>
    <col min="15" max="15" width="9.00390625" style="77" customWidth="1"/>
    <col min="16" max="16384" width="9.00390625" style="51" customWidth="1"/>
  </cols>
  <sheetData>
    <row r="1" ht="14.25">
      <c r="A1" s="137"/>
    </row>
    <row r="2" ht="14.25">
      <c r="A2" s="2"/>
    </row>
    <row r="24" ht="24.75" customHeight="1">
      <c r="A24" s="120" t="s">
        <v>109</v>
      </c>
    </row>
    <row r="25" ht="14.25">
      <c r="A25" s="141"/>
    </row>
    <row r="26" spans="1:13" ht="14.25">
      <c r="A26" s="134"/>
      <c r="B26" s="247" t="s">
        <v>60</v>
      </c>
      <c r="C26" s="247"/>
      <c r="D26" s="247"/>
      <c r="E26" s="247"/>
      <c r="F26" s="247"/>
      <c r="G26" s="247"/>
      <c r="H26" s="247"/>
      <c r="I26" s="247"/>
      <c r="J26" s="247"/>
      <c r="K26" s="247"/>
      <c r="L26" s="247"/>
      <c r="M26" s="247"/>
    </row>
    <row r="27" spans="1:13" ht="14.25">
      <c r="A27" s="133" t="s">
        <v>99</v>
      </c>
      <c r="B27" s="135" t="s">
        <v>5</v>
      </c>
      <c r="C27" s="135" t="s">
        <v>6</v>
      </c>
      <c r="D27" s="135" t="s">
        <v>7</v>
      </c>
      <c r="E27" s="135" t="s">
        <v>8</v>
      </c>
      <c r="F27" s="135" t="s">
        <v>9</v>
      </c>
      <c r="G27" s="135" t="s">
        <v>10</v>
      </c>
      <c r="H27" s="135" t="s">
        <v>11</v>
      </c>
      <c r="I27" s="135" t="s">
        <v>12</v>
      </c>
      <c r="J27" s="135" t="s">
        <v>13</v>
      </c>
      <c r="K27" s="135" t="s">
        <v>14</v>
      </c>
      <c r="L27" s="135" t="s">
        <v>15</v>
      </c>
      <c r="M27" s="135" t="s">
        <v>16</v>
      </c>
    </row>
    <row r="28" spans="1:15" ht="14.25">
      <c r="A28" s="84" t="s">
        <v>27</v>
      </c>
      <c r="B28" s="55">
        <v>2610</v>
      </c>
      <c r="C28" s="55">
        <v>2804</v>
      </c>
      <c r="D28" s="55">
        <v>2825</v>
      </c>
      <c r="E28" s="55">
        <v>2929</v>
      </c>
      <c r="F28" s="55">
        <v>2968</v>
      </c>
      <c r="G28" s="55">
        <v>2868</v>
      </c>
      <c r="H28" s="55">
        <v>2815</v>
      </c>
      <c r="I28" s="55">
        <v>2812</v>
      </c>
      <c r="J28" s="55">
        <v>2704</v>
      </c>
      <c r="K28" s="55">
        <v>2741</v>
      </c>
      <c r="L28" s="55">
        <v>2789</v>
      </c>
      <c r="M28" s="55">
        <v>2821</v>
      </c>
      <c r="O28" s="78"/>
    </row>
    <row r="29" spans="1:15" ht="14.25">
      <c r="A29" s="84" t="s">
        <v>28</v>
      </c>
      <c r="B29" s="55">
        <v>2661</v>
      </c>
      <c r="C29" s="55">
        <v>2698</v>
      </c>
      <c r="D29" s="55">
        <v>2805</v>
      </c>
      <c r="E29" s="55">
        <v>2968</v>
      </c>
      <c r="F29" s="55">
        <v>2928</v>
      </c>
      <c r="G29" s="55">
        <v>2832</v>
      </c>
      <c r="H29" s="55">
        <v>2878</v>
      </c>
      <c r="I29" s="55">
        <v>2947</v>
      </c>
      <c r="J29" s="55">
        <v>2735</v>
      </c>
      <c r="K29" s="55">
        <v>2788</v>
      </c>
      <c r="L29" s="55">
        <v>2931</v>
      </c>
      <c r="M29" s="55">
        <v>2996</v>
      </c>
      <c r="O29" s="78"/>
    </row>
    <row r="30" spans="1:15" ht="14.25">
      <c r="A30" s="84" t="s">
        <v>29</v>
      </c>
      <c r="B30" s="55">
        <v>3094</v>
      </c>
      <c r="C30" s="55">
        <v>3124</v>
      </c>
      <c r="D30" s="55">
        <v>3087</v>
      </c>
      <c r="E30" s="55">
        <v>3195</v>
      </c>
      <c r="F30" s="55">
        <v>3104</v>
      </c>
      <c r="G30" s="55">
        <v>3145</v>
      </c>
      <c r="H30" s="55">
        <v>3200</v>
      </c>
      <c r="I30" s="55">
        <v>3137</v>
      </c>
      <c r="J30" s="55">
        <v>2919</v>
      </c>
      <c r="K30" s="55">
        <v>2862</v>
      </c>
      <c r="L30" s="55">
        <v>2872</v>
      </c>
      <c r="M30" s="55">
        <v>2882</v>
      </c>
      <c r="O30" s="78"/>
    </row>
    <row r="31" spans="1:15" ht="14.25">
      <c r="A31" s="84" t="s">
        <v>30</v>
      </c>
      <c r="B31" s="55">
        <v>2798</v>
      </c>
      <c r="C31" s="55">
        <v>2810</v>
      </c>
      <c r="D31" s="55">
        <v>2805</v>
      </c>
      <c r="E31" s="55">
        <v>2839</v>
      </c>
      <c r="F31" s="55">
        <v>2833</v>
      </c>
      <c r="G31" s="55">
        <v>2795</v>
      </c>
      <c r="H31" s="55">
        <v>2799</v>
      </c>
      <c r="I31" s="55">
        <v>2748</v>
      </c>
      <c r="J31" s="55">
        <v>2587</v>
      </c>
      <c r="K31" s="55">
        <v>2663</v>
      </c>
      <c r="L31" s="55">
        <v>2727</v>
      </c>
      <c r="M31" s="55">
        <v>2850</v>
      </c>
      <c r="O31" s="78"/>
    </row>
    <row r="32" spans="1:15" ht="14.25">
      <c r="A32" s="84" t="s">
        <v>17</v>
      </c>
      <c r="B32" s="55">
        <v>2775</v>
      </c>
      <c r="C32" s="55">
        <v>2809</v>
      </c>
      <c r="D32" s="55">
        <v>2763</v>
      </c>
      <c r="E32" s="55">
        <v>2768</v>
      </c>
      <c r="F32" s="55">
        <v>2785</v>
      </c>
      <c r="G32" s="55">
        <v>2792</v>
      </c>
      <c r="H32" s="55">
        <v>2828</v>
      </c>
      <c r="I32" s="55">
        <v>2803</v>
      </c>
      <c r="J32" s="55">
        <v>2617</v>
      </c>
      <c r="K32" s="55">
        <v>2646</v>
      </c>
      <c r="L32" s="55">
        <v>2692</v>
      </c>
      <c r="M32" s="55">
        <v>2677</v>
      </c>
      <c r="O32" s="78"/>
    </row>
    <row r="33" spans="1:15" ht="14.25">
      <c r="A33" s="84" t="s">
        <v>18</v>
      </c>
      <c r="B33" s="55">
        <v>2693</v>
      </c>
      <c r="C33" s="55">
        <v>2768</v>
      </c>
      <c r="D33" s="55">
        <v>2827</v>
      </c>
      <c r="E33" s="55">
        <v>2892</v>
      </c>
      <c r="F33" s="55">
        <v>2930</v>
      </c>
      <c r="G33" s="55">
        <v>3031</v>
      </c>
      <c r="H33" s="55">
        <v>2962</v>
      </c>
      <c r="I33" s="55">
        <v>2893</v>
      </c>
      <c r="J33" s="55">
        <v>2644</v>
      </c>
      <c r="K33" s="55">
        <v>2761</v>
      </c>
      <c r="L33" s="55">
        <v>2763</v>
      </c>
      <c r="M33" s="55">
        <v>2815</v>
      </c>
      <c r="O33" s="78"/>
    </row>
    <row r="34" spans="1:15" ht="14.25">
      <c r="A34" s="84" t="s">
        <v>19</v>
      </c>
      <c r="B34" s="55">
        <v>2785</v>
      </c>
      <c r="C34" s="55">
        <v>2868</v>
      </c>
      <c r="D34" s="55">
        <v>2922</v>
      </c>
      <c r="E34" s="55">
        <v>2963</v>
      </c>
      <c r="F34" s="55">
        <v>3067</v>
      </c>
      <c r="G34" s="55">
        <v>3052</v>
      </c>
      <c r="H34" s="55">
        <v>2999</v>
      </c>
      <c r="I34" s="55">
        <v>3000</v>
      </c>
      <c r="J34" s="55">
        <v>2796</v>
      </c>
      <c r="K34" s="55">
        <v>2832</v>
      </c>
      <c r="L34" s="55">
        <v>2851</v>
      </c>
      <c r="M34" s="55">
        <v>2839</v>
      </c>
      <c r="O34" s="78"/>
    </row>
    <row r="35" spans="1:15" ht="14.25">
      <c r="A35" s="84" t="s">
        <v>25</v>
      </c>
      <c r="B35" s="55">
        <v>2840</v>
      </c>
      <c r="C35" s="55">
        <v>2898</v>
      </c>
      <c r="D35" s="55">
        <v>2909</v>
      </c>
      <c r="E35" s="55">
        <v>2964</v>
      </c>
      <c r="F35" s="55">
        <v>2991</v>
      </c>
      <c r="G35" s="55">
        <v>3010</v>
      </c>
      <c r="H35" s="55">
        <v>2999</v>
      </c>
      <c r="I35" s="55">
        <v>2980</v>
      </c>
      <c r="J35" s="55">
        <v>2795</v>
      </c>
      <c r="K35" s="55">
        <v>2846</v>
      </c>
      <c r="L35" s="55">
        <v>2953</v>
      </c>
      <c r="M35" s="55">
        <v>3004</v>
      </c>
      <c r="O35" s="78"/>
    </row>
    <row r="36" spans="1:15" ht="14.25">
      <c r="A36" s="84" t="s">
        <v>26</v>
      </c>
      <c r="B36" s="55">
        <v>3012</v>
      </c>
      <c r="C36" s="55">
        <v>3006</v>
      </c>
      <c r="D36" s="55">
        <v>3072</v>
      </c>
      <c r="E36" s="55">
        <v>3006</v>
      </c>
      <c r="F36" s="55">
        <v>3019</v>
      </c>
      <c r="G36" s="55">
        <v>2934</v>
      </c>
      <c r="H36" s="55">
        <v>2905</v>
      </c>
      <c r="I36" s="55">
        <v>2905</v>
      </c>
      <c r="J36" s="55">
        <v>2715</v>
      </c>
      <c r="K36" s="55">
        <v>2726</v>
      </c>
      <c r="L36" s="55">
        <v>2648</v>
      </c>
      <c r="M36" s="55">
        <v>2625</v>
      </c>
      <c r="O36" s="78"/>
    </row>
    <row r="37" spans="1:15" ht="14.25">
      <c r="A37" s="84" t="s">
        <v>34</v>
      </c>
      <c r="B37" s="55">
        <v>2595</v>
      </c>
      <c r="C37" s="55">
        <v>2541</v>
      </c>
      <c r="D37" s="55">
        <v>2596</v>
      </c>
      <c r="E37" s="55">
        <v>2546</v>
      </c>
      <c r="F37" s="55">
        <v>2504</v>
      </c>
      <c r="G37" s="55">
        <v>2536</v>
      </c>
      <c r="H37" s="55">
        <v>2528</v>
      </c>
      <c r="I37" s="55">
        <v>2432</v>
      </c>
      <c r="J37" s="55">
        <v>2178</v>
      </c>
      <c r="K37" s="55">
        <v>2196</v>
      </c>
      <c r="L37" s="55">
        <v>2187</v>
      </c>
      <c r="M37" s="55">
        <v>2180</v>
      </c>
      <c r="O37" s="78"/>
    </row>
    <row r="38" spans="1:15" ht="14.25">
      <c r="A38" s="84" t="s">
        <v>35</v>
      </c>
      <c r="B38" s="55">
        <v>2149</v>
      </c>
      <c r="C38" s="55">
        <v>2136</v>
      </c>
      <c r="D38" s="55">
        <v>2113</v>
      </c>
      <c r="E38" s="55">
        <v>2083</v>
      </c>
      <c r="F38" s="55">
        <v>2099</v>
      </c>
      <c r="G38" s="55">
        <v>2086</v>
      </c>
      <c r="H38" s="55">
        <v>2046</v>
      </c>
      <c r="I38" s="55">
        <v>1986</v>
      </c>
      <c r="J38" s="55">
        <v>1862</v>
      </c>
      <c r="K38" s="55">
        <v>1892</v>
      </c>
      <c r="L38" s="55">
        <v>1996</v>
      </c>
      <c r="M38" s="55">
        <v>2027</v>
      </c>
      <c r="N38" s="65"/>
      <c r="O38" s="78"/>
    </row>
    <row r="39" spans="1:15" ht="14.25">
      <c r="A39" s="84" t="s">
        <v>78</v>
      </c>
      <c r="B39" s="55">
        <v>1955</v>
      </c>
      <c r="C39" s="55">
        <v>2014</v>
      </c>
      <c r="D39" s="55">
        <v>2041</v>
      </c>
      <c r="E39" s="55">
        <v>1959</v>
      </c>
      <c r="F39" s="55">
        <v>2066</v>
      </c>
      <c r="G39" s="55">
        <v>2044</v>
      </c>
      <c r="H39" s="55">
        <v>1991</v>
      </c>
      <c r="I39" s="55">
        <v>2022</v>
      </c>
      <c r="J39" s="55">
        <v>1871</v>
      </c>
      <c r="K39" s="55">
        <v>1919</v>
      </c>
      <c r="L39" s="55">
        <v>1873</v>
      </c>
      <c r="M39" s="55">
        <v>1803</v>
      </c>
      <c r="N39" s="65"/>
      <c r="O39" s="78"/>
    </row>
    <row r="40" spans="1:15" ht="14.25">
      <c r="A40" s="84" t="s">
        <v>80</v>
      </c>
      <c r="B40" s="55">
        <v>1829</v>
      </c>
      <c r="C40" s="55">
        <v>1741</v>
      </c>
      <c r="D40" s="55">
        <v>1707</v>
      </c>
      <c r="E40" s="55">
        <v>1678</v>
      </c>
      <c r="F40" s="55">
        <v>1622</v>
      </c>
      <c r="G40" s="55">
        <v>1578</v>
      </c>
      <c r="H40" s="55">
        <v>1575</v>
      </c>
      <c r="I40" s="55">
        <v>1529</v>
      </c>
      <c r="J40" s="55">
        <v>1349</v>
      </c>
      <c r="K40" s="55">
        <v>1349</v>
      </c>
      <c r="L40" s="55">
        <v>1291</v>
      </c>
      <c r="M40" s="55">
        <v>1279</v>
      </c>
      <c r="N40" s="65"/>
      <c r="O40" s="78"/>
    </row>
    <row r="41" spans="1:15" ht="14.25">
      <c r="A41" s="84" t="s">
        <v>81</v>
      </c>
      <c r="B41" s="55">
        <v>1263</v>
      </c>
      <c r="C41" s="55">
        <v>1254</v>
      </c>
      <c r="D41" s="55">
        <v>1228</v>
      </c>
      <c r="E41" s="55">
        <v>1261</v>
      </c>
      <c r="F41" s="55">
        <v>1232</v>
      </c>
      <c r="G41" s="55">
        <v>1245</v>
      </c>
      <c r="H41" s="55">
        <v>1234</v>
      </c>
      <c r="I41" s="55">
        <v>1217</v>
      </c>
      <c r="J41" s="55">
        <v>1150</v>
      </c>
      <c r="K41" s="55">
        <v>1184</v>
      </c>
      <c r="L41" s="55">
        <v>1164</v>
      </c>
      <c r="M41" s="55">
        <v>1157</v>
      </c>
      <c r="N41" s="65"/>
      <c r="O41" s="78"/>
    </row>
    <row r="42" spans="1:15" ht="14.25">
      <c r="A42" s="84" t="s">
        <v>94</v>
      </c>
      <c r="B42" s="55">
        <v>1078</v>
      </c>
      <c r="C42" s="55">
        <v>1069</v>
      </c>
      <c r="D42" s="55">
        <v>1100</v>
      </c>
      <c r="E42" s="55">
        <v>1111</v>
      </c>
      <c r="F42" s="55">
        <v>1051</v>
      </c>
      <c r="G42" s="55">
        <v>1044</v>
      </c>
      <c r="H42" s="55">
        <v>1033</v>
      </c>
      <c r="I42" s="55">
        <v>1040</v>
      </c>
      <c r="J42" s="55">
        <v>956</v>
      </c>
      <c r="K42" s="55">
        <v>976</v>
      </c>
      <c r="L42" s="55">
        <v>988</v>
      </c>
      <c r="M42" s="55">
        <v>1002</v>
      </c>
      <c r="N42" s="65"/>
      <c r="O42" s="78"/>
    </row>
    <row r="43" spans="1:15" ht="14.25">
      <c r="A43" s="84" t="s">
        <v>171</v>
      </c>
      <c r="B43" s="55">
        <v>995</v>
      </c>
      <c r="C43" s="55">
        <v>984</v>
      </c>
      <c r="D43" s="55">
        <v>992</v>
      </c>
      <c r="E43" s="55">
        <v>1001</v>
      </c>
      <c r="F43" s="55">
        <v>969</v>
      </c>
      <c r="G43" s="55">
        <v>975</v>
      </c>
      <c r="H43" s="55">
        <v>995</v>
      </c>
      <c r="I43" s="55">
        <v>987</v>
      </c>
      <c r="J43" s="55">
        <v>927</v>
      </c>
      <c r="K43" s="55">
        <v>921</v>
      </c>
      <c r="L43" s="55">
        <v>877</v>
      </c>
      <c r="M43" s="55">
        <v>881</v>
      </c>
      <c r="N43" s="65"/>
      <c r="O43" s="78"/>
    </row>
    <row r="44" spans="1:15" ht="15" thickBot="1">
      <c r="A44" s="118" t="s">
        <v>84</v>
      </c>
      <c r="B44" s="117">
        <v>906</v>
      </c>
      <c r="C44" s="117">
        <v>870</v>
      </c>
      <c r="D44" s="117">
        <v>890</v>
      </c>
      <c r="E44" s="117">
        <v>861</v>
      </c>
      <c r="F44" s="117">
        <v>881</v>
      </c>
      <c r="G44" s="117">
        <v>877</v>
      </c>
      <c r="H44" s="117">
        <v>875</v>
      </c>
      <c r="I44" s="117">
        <v>855</v>
      </c>
      <c r="J44" s="117">
        <v>829</v>
      </c>
      <c r="K44" s="117">
        <v>862</v>
      </c>
      <c r="L44" s="117" t="e">
        <v>#N/A</v>
      </c>
      <c r="M44" s="117" t="e">
        <v>#N/A</v>
      </c>
      <c r="N44" s="65"/>
      <c r="O44" s="78"/>
    </row>
    <row r="45" spans="1:15" ht="15" hidden="1" thickTop="1">
      <c r="A45" s="52" t="s">
        <v>85</v>
      </c>
      <c r="B45" s="54" t="e">
        <v>#N/A</v>
      </c>
      <c r="C45" s="55" t="e">
        <v>#N/A</v>
      </c>
      <c r="D45" s="55" t="e">
        <v>#N/A</v>
      </c>
      <c r="E45" s="55" t="e">
        <v>#N/A</v>
      </c>
      <c r="F45" s="55" t="e">
        <v>#N/A</v>
      </c>
      <c r="G45" s="55" t="e">
        <v>#N/A</v>
      </c>
      <c r="H45" s="55" t="e">
        <v>#N/A</v>
      </c>
      <c r="I45" s="55" t="e">
        <v>#N/A</v>
      </c>
      <c r="J45" s="55" t="e">
        <v>#N/A</v>
      </c>
      <c r="K45" s="55" t="e">
        <v>#N/A</v>
      </c>
      <c r="L45" s="55" t="e">
        <v>#N/A</v>
      </c>
      <c r="M45" s="53" t="e">
        <v>#N/A</v>
      </c>
      <c r="N45" s="65"/>
      <c r="O45" s="78"/>
    </row>
    <row r="46" spans="1:15" ht="14.25" hidden="1">
      <c r="A46" s="52" t="s">
        <v>86</v>
      </c>
      <c r="B46" s="54" t="e">
        <v>#N/A</v>
      </c>
      <c r="C46" s="55" t="e">
        <v>#N/A</v>
      </c>
      <c r="D46" s="55" t="e">
        <v>#N/A</v>
      </c>
      <c r="E46" s="55" t="e">
        <v>#N/A</v>
      </c>
      <c r="F46" s="55" t="e">
        <v>#N/A</v>
      </c>
      <c r="G46" s="55" t="e">
        <v>#N/A</v>
      </c>
      <c r="H46" s="55" t="e">
        <v>#N/A</v>
      </c>
      <c r="I46" s="55" t="e">
        <v>#N/A</v>
      </c>
      <c r="J46" s="55" t="e">
        <v>#N/A</v>
      </c>
      <c r="K46" s="55" t="e">
        <v>#N/A</v>
      </c>
      <c r="L46" s="55" t="e">
        <v>#N/A</v>
      </c>
      <c r="M46" s="53" t="e">
        <v>#N/A</v>
      </c>
      <c r="N46" s="65"/>
      <c r="O46" s="78"/>
    </row>
    <row r="47" spans="1:15" ht="14.25" hidden="1">
      <c r="A47" s="52" t="s">
        <v>87</v>
      </c>
      <c r="B47" s="54" t="e">
        <v>#N/A</v>
      </c>
      <c r="C47" s="55" t="e">
        <v>#N/A</v>
      </c>
      <c r="D47" s="55" t="e">
        <v>#N/A</v>
      </c>
      <c r="E47" s="55" t="e">
        <v>#N/A</v>
      </c>
      <c r="F47" s="55" t="e">
        <v>#N/A</v>
      </c>
      <c r="G47" s="55" t="e">
        <v>#N/A</v>
      </c>
      <c r="H47" s="55" t="e">
        <v>#N/A</v>
      </c>
      <c r="I47" s="55" t="e">
        <v>#N/A</v>
      </c>
      <c r="J47" s="55" t="e">
        <v>#N/A</v>
      </c>
      <c r="K47" s="55" t="e">
        <v>#N/A</v>
      </c>
      <c r="L47" s="55" t="e">
        <v>#N/A</v>
      </c>
      <c r="M47" s="53" t="e">
        <v>#N/A</v>
      </c>
      <c r="N47" s="65"/>
      <c r="O47" s="78"/>
    </row>
    <row r="48" spans="1:15" ht="14.25" hidden="1">
      <c r="A48" s="52" t="s">
        <v>88</v>
      </c>
      <c r="B48" s="54" t="e">
        <v>#N/A</v>
      </c>
      <c r="C48" s="55" t="e">
        <v>#N/A</v>
      </c>
      <c r="D48" s="55" t="e">
        <v>#N/A</v>
      </c>
      <c r="E48" s="55" t="e">
        <v>#N/A</v>
      </c>
      <c r="F48" s="55" t="e">
        <v>#N/A</v>
      </c>
      <c r="G48" s="55" t="e">
        <v>#N/A</v>
      </c>
      <c r="H48" s="55" t="e">
        <v>#N/A</v>
      </c>
      <c r="I48" s="55" t="e">
        <v>#N/A</v>
      </c>
      <c r="J48" s="55" t="e">
        <v>#N/A</v>
      </c>
      <c r="K48" s="55" t="e">
        <v>#N/A</v>
      </c>
      <c r="L48" s="55" t="e">
        <v>#N/A</v>
      </c>
      <c r="M48" s="53" t="e">
        <v>#N/A</v>
      </c>
      <c r="N48" s="65"/>
      <c r="O48" s="78"/>
    </row>
    <row r="49" spans="1:15" ht="14.25" hidden="1">
      <c r="A49" s="52" t="s">
        <v>89</v>
      </c>
      <c r="B49" s="54" t="e">
        <v>#N/A</v>
      </c>
      <c r="C49" s="55" t="e">
        <v>#N/A</v>
      </c>
      <c r="D49" s="55" t="e">
        <v>#N/A</v>
      </c>
      <c r="E49" s="55" t="e">
        <v>#N/A</v>
      </c>
      <c r="F49" s="55" t="e">
        <v>#N/A</v>
      </c>
      <c r="G49" s="55" t="e">
        <v>#N/A</v>
      </c>
      <c r="H49" s="55" t="e">
        <v>#N/A</v>
      </c>
      <c r="I49" s="55" t="e">
        <v>#N/A</v>
      </c>
      <c r="J49" s="55" t="e">
        <v>#N/A</v>
      </c>
      <c r="K49" s="55" t="e">
        <v>#N/A</v>
      </c>
      <c r="L49" s="55" t="e">
        <v>#N/A</v>
      </c>
      <c r="M49" s="53" t="e">
        <v>#N/A</v>
      </c>
      <c r="N49" s="65"/>
      <c r="O49" s="78"/>
    </row>
    <row r="50" spans="1:15" ht="14.25" hidden="1">
      <c r="A50" s="52" t="s">
        <v>90</v>
      </c>
      <c r="B50" s="54" t="e">
        <v>#N/A</v>
      </c>
      <c r="C50" s="55" t="e">
        <v>#N/A</v>
      </c>
      <c r="D50" s="55" t="e">
        <v>#N/A</v>
      </c>
      <c r="E50" s="55" t="e">
        <v>#N/A</v>
      </c>
      <c r="F50" s="55" t="e">
        <v>#N/A</v>
      </c>
      <c r="G50" s="55" t="e">
        <v>#N/A</v>
      </c>
      <c r="H50" s="55" t="e">
        <v>#N/A</v>
      </c>
      <c r="I50" s="55" t="e">
        <v>#N/A</v>
      </c>
      <c r="J50" s="55" t="e">
        <v>#N/A</v>
      </c>
      <c r="K50" s="55" t="e">
        <v>#N/A</v>
      </c>
      <c r="L50" s="55" t="e">
        <v>#N/A</v>
      </c>
      <c r="M50" s="53" t="e">
        <v>#N/A</v>
      </c>
      <c r="N50" s="65"/>
      <c r="O50" s="78"/>
    </row>
    <row r="51" spans="1:15" ht="14.25" hidden="1">
      <c r="A51" s="52" t="s">
        <v>91</v>
      </c>
      <c r="B51" s="54" t="e">
        <v>#N/A</v>
      </c>
      <c r="C51" s="55" t="e">
        <v>#N/A</v>
      </c>
      <c r="D51" s="55" t="e">
        <v>#N/A</v>
      </c>
      <c r="E51" s="55" t="e">
        <v>#N/A</v>
      </c>
      <c r="F51" s="55" t="e">
        <v>#N/A</v>
      </c>
      <c r="G51" s="55" t="e">
        <v>#N/A</v>
      </c>
      <c r="H51" s="55" t="e">
        <v>#N/A</v>
      </c>
      <c r="I51" s="55" t="e">
        <v>#N/A</v>
      </c>
      <c r="J51" s="55" t="e">
        <v>#N/A</v>
      </c>
      <c r="K51" s="55" t="e">
        <v>#N/A</v>
      </c>
      <c r="L51" s="55" t="e">
        <v>#N/A</v>
      </c>
      <c r="M51" s="53" t="e">
        <v>#N/A</v>
      </c>
      <c r="N51" s="65"/>
      <c r="O51" s="78"/>
    </row>
    <row r="52" spans="1:15" ht="14.25" hidden="1">
      <c r="A52" s="52" t="s">
        <v>92</v>
      </c>
      <c r="B52" s="54" t="e">
        <v>#N/A</v>
      </c>
      <c r="C52" s="55" t="e">
        <v>#N/A</v>
      </c>
      <c r="D52" s="55" t="e">
        <v>#N/A</v>
      </c>
      <c r="E52" s="55" t="e">
        <v>#N/A</v>
      </c>
      <c r="F52" s="55" t="e">
        <v>#N/A</v>
      </c>
      <c r="G52" s="55" t="e">
        <v>#N/A</v>
      </c>
      <c r="H52" s="55" t="e">
        <v>#N/A</v>
      </c>
      <c r="I52" s="55" t="e">
        <v>#N/A</v>
      </c>
      <c r="J52" s="55" t="e">
        <v>#N/A</v>
      </c>
      <c r="K52" s="55" t="e">
        <v>#N/A</v>
      </c>
      <c r="L52" s="55" t="e">
        <v>#N/A</v>
      </c>
      <c r="M52" s="53" t="e">
        <v>#N/A</v>
      </c>
      <c r="N52" s="65"/>
      <c r="O52" s="78"/>
    </row>
    <row r="53" spans="1:15" ht="7.5" customHeight="1" hidden="1">
      <c r="A53" s="52" t="s">
        <v>93</v>
      </c>
      <c r="B53" s="54" t="e">
        <v>#N/A</v>
      </c>
      <c r="C53" s="55" t="e">
        <v>#N/A</v>
      </c>
      <c r="D53" s="55" t="e">
        <v>#N/A</v>
      </c>
      <c r="E53" s="55" t="e">
        <v>#N/A</v>
      </c>
      <c r="F53" s="55" t="e">
        <v>#N/A</v>
      </c>
      <c r="G53" s="55" t="e">
        <v>#N/A</v>
      </c>
      <c r="H53" s="55" t="e">
        <v>#N/A</v>
      </c>
      <c r="I53" s="55" t="e">
        <v>#N/A</v>
      </c>
      <c r="J53" s="55" t="e">
        <v>#N/A</v>
      </c>
      <c r="K53" s="55" t="e">
        <v>#N/A</v>
      </c>
      <c r="L53" s="55" t="e">
        <v>#N/A</v>
      </c>
      <c r="M53" s="53" t="e">
        <v>#N/A</v>
      </c>
      <c r="N53" s="65"/>
      <c r="O53" s="78"/>
    </row>
    <row r="54" ht="15" thickTop="1"/>
    <row r="55" ht="14.25">
      <c r="A55" s="59" t="s">
        <v>62</v>
      </c>
    </row>
  </sheetData>
  <sheetProtection/>
  <mergeCells count="1">
    <mergeCell ref="B26:M26"/>
  </mergeCells>
  <conditionalFormatting sqref="B42:M53">
    <cfRule type="containsErrors" priority="1" dxfId="95" stopIfTrue="1">
      <formula>ISERROR(B42)</formula>
    </cfRule>
  </conditionalFormatting>
  <printOptions/>
  <pageMargins left="0.75" right="0.75" top="1" bottom="1" header="0.5" footer="0.5"/>
  <pageSetup fitToHeight="1" fitToWidth="1" horizontalDpi="600" verticalDpi="600" orientation="portrait" paperSize="9" scale="59" r:id="rId2"/>
  <headerFooter alignWithMargins="0">
    <oddHeader>&amp;Rhttp://www.justice.gov.uk/statistics/youth-justice/custody-data</oddHeader>
    <oddFooter>&amp;L&amp;D&amp;C&amp;F&amp;R&amp;A</oddFooter>
  </headerFooter>
  <colBreaks count="1" manualBreakCount="1">
    <brk id="15" max="39" man="1"/>
  </colBreaks>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P57"/>
  <sheetViews>
    <sheetView zoomScalePageLayoutView="0" workbookViewId="0" topLeftCell="A1">
      <selection activeCell="N18" sqref="N18"/>
    </sheetView>
  </sheetViews>
  <sheetFormatPr defaultColWidth="9.00390625" defaultRowHeight="14.25"/>
  <cols>
    <col min="1" max="1" width="23.125" style="51" customWidth="1"/>
    <col min="2" max="13" width="8.00390625" style="51" customWidth="1"/>
    <col min="14" max="14" width="7.50390625" style="51" bestFit="1" customWidth="1"/>
    <col min="15" max="16384" width="9.00390625" style="51" customWidth="1"/>
  </cols>
  <sheetData>
    <row r="1" ht="14.25">
      <c r="A1" s="2"/>
    </row>
    <row r="2" ht="14.25"/>
    <row r="3" ht="14.25"/>
    <row r="4" ht="14.25"/>
    <row r="5" ht="14.25"/>
    <row r="6" ht="14.25"/>
    <row r="7" ht="14.25"/>
    <row r="8" ht="14.25"/>
    <row r="9" ht="14.25"/>
    <row r="10" ht="14.25"/>
    <row r="11" ht="14.25"/>
    <row r="12" ht="14.25"/>
    <row r="13" ht="14.25"/>
    <row r="14" ht="14.25"/>
    <row r="15" ht="14.25"/>
    <row r="16" ht="13.5" customHeight="1"/>
    <row r="17" ht="14.25"/>
    <row r="18" ht="14.25"/>
    <row r="19" ht="14.25"/>
    <row r="20" ht="14.25"/>
    <row r="21" ht="14.25"/>
    <row r="22" ht="14.25"/>
    <row r="23" ht="25.5" customHeight="1">
      <c r="A23" s="120" t="s">
        <v>110</v>
      </c>
    </row>
    <row r="24" ht="15">
      <c r="A24" s="120"/>
    </row>
    <row r="25" spans="1:13" ht="14.25">
      <c r="A25" s="134"/>
      <c r="B25" s="247" t="s">
        <v>59</v>
      </c>
      <c r="C25" s="247"/>
      <c r="D25" s="247"/>
      <c r="E25" s="247"/>
      <c r="F25" s="247"/>
      <c r="G25" s="247"/>
      <c r="H25" s="247"/>
      <c r="I25" s="247"/>
      <c r="J25" s="247"/>
      <c r="K25" s="247"/>
      <c r="L25" s="247"/>
      <c r="M25" s="247"/>
    </row>
    <row r="26" spans="1:13" ht="14.25">
      <c r="A26" s="133" t="s">
        <v>99</v>
      </c>
      <c r="B26" s="135" t="s">
        <v>5</v>
      </c>
      <c r="C26" s="135" t="s">
        <v>6</v>
      </c>
      <c r="D26" s="135" t="s">
        <v>7</v>
      </c>
      <c r="E26" s="135" t="s">
        <v>8</v>
      </c>
      <c r="F26" s="135" t="s">
        <v>9</v>
      </c>
      <c r="G26" s="135" t="s">
        <v>10</v>
      </c>
      <c r="H26" s="135" t="s">
        <v>11</v>
      </c>
      <c r="I26" s="135" t="s">
        <v>12</v>
      </c>
      <c r="J26" s="135" t="s">
        <v>13</v>
      </c>
      <c r="K26" s="135" t="s">
        <v>14</v>
      </c>
      <c r="L26" s="135" t="s">
        <v>15</v>
      </c>
      <c r="M26" s="135" t="s">
        <v>16</v>
      </c>
    </row>
    <row r="27" spans="1:16" ht="14.25">
      <c r="A27" s="84" t="s">
        <v>27</v>
      </c>
      <c r="B27" s="55">
        <v>2647</v>
      </c>
      <c r="C27" s="55">
        <v>2877</v>
      </c>
      <c r="D27" s="55">
        <v>2884</v>
      </c>
      <c r="E27" s="55">
        <v>3051</v>
      </c>
      <c r="F27" s="55">
        <v>3130</v>
      </c>
      <c r="G27" s="55">
        <v>3153</v>
      </c>
      <c r="H27" s="55">
        <v>2984</v>
      </c>
      <c r="I27" s="55">
        <v>3107</v>
      </c>
      <c r="J27" s="55">
        <v>3015</v>
      </c>
      <c r="K27" s="55">
        <v>3048</v>
      </c>
      <c r="L27" s="55">
        <v>3090</v>
      </c>
      <c r="M27" s="55">
        <v>3148</v>
      </c>
      <c r="N27" s="79"/>
      <c r="P27" s="65"/>
    </row>
    <row r="28" spans="1:14" ht="14.25">
      <c r="A28" s="84" t="s">
        <v>28</v>
      </c>
      <c r="B28" s="55">
        <v>2984</v>
      </c>
      <c r="C28" s="55">
        <v>3067</v>
      </c>
      <c r="D28" s="55">
        <v>3201.9</v>
      </c>
      <c r="E28" s="55">
        <v>3331.3</v>
      </c>
      <c r="F28" s="55">
        <v>3304.95</v>
      </c>
      <c r="G28" s="55">
        <v>3172.2</v>
      </c>
      <c r="H28" s="55">
        <v>3241.3</v>
      </c>
      <c r="I28" s="55">
        <v>3276.7</v>
      </c>
      <c r="J28" s="55">
        <v>3062.6</v>
      </c>
      <c r="K28" s="55">
        <v>3090.4</v>
      </c>
      <c r="L28" s="55">
        <v>3240.75</v>
      </c>
      <c r="M28" s="55">
        <v>3309.95</v>
      </c>
      <c r="N28" s="79"/>
    </row>
    <row r="29" spans="1:14" ht="14.25">
      <c r="A29" s="84" t="s">
        <v>29</v>
      </c>
      <c r="B29" s="55">
        <v>3378.55</v>
      </c>
      <c r="C29" s="55">
        <v>3503</v>
      </c>
      <c r="D29" s="55">
        <v>3517</v>
      </c>
      <c r="E29" s="55">
        <v>3654</v>
      </c>
      <c r="F29" s="55">
        <v>3548</v>
      </c>
      <c r="G29" s="55">
        <v>3554</v>
      </c>
      <c r="H29" s="55">
        <v>3608</v>
      </c>
      <c r="I29" s="55">
        <v>3566</v>
      </c>
      <c r="J29" s="55">
        <v>3300</v>
      </c>
      <c r="K29" s="55">
        <v>3219</v>
      </c>
      <c r="L29" s="55">
        <v>3286</v>
      </c>
      <c r="M29" s="55">
        <v>3283</v>
      </c>
      <c r="N29" s="79"/>
    </row>
    <row r="30" spans="1:14" ht="14.25">
      <c r="A30" s="84" t="s">
        <v>30</v>
      </c>
      <c r="B30" s="55">
        <v>3190</v>
      </c>
      <c r="C30" s="55">
        <v>3209</v>
      </c>
      <c r="D30" s="55">
        <v>3194</v>
      </c>
      <c r="E30" s="55">
        <v>3240</v>
      </c>
      <c r="F30" s="55">
        <v>3216</v>
      </c>
      <c r="G30" s="55">
        <v>3186</v>
      </c>
      <c r="H30" s="55">
        <v>3169</v>
      </c>
      <c r="I30" s="55">
        <v>3128</v>
      </c>
      <c r="J30" s="55">
        <v>2949</v>
      </c>
      <c r="K30" s="55">
        <v>3033</v>
      </c>
      <c r="L30" s="55">
        <v>3078</v>
      </c>
      <c r="M30" s="55">
        <v>3216</v>
      </c>
      <c r="N30" s="79"/>
    </row>
    <row r="31" spans="1:14" ht="14.25">
      <c r="A31" s="84" t="s">
        <v>17</v>
      </c>
      <c r="B31" s="55">
        <v>3142</v>
      </c>
      <c r="C31" s="55">
        <v>3199</v>
      </c>
      <c r="D31" s="55">
        <v>3161</v>
      </c>
      <c r="E31" s="55">
        <v>3163</v>
      </c>
      <c r="F31" s="55">
        <v>3172</v>
      </c>
      <c r="G31" s="55">
        <v>3178</v>
      </c>
      <c r="H31" s="55">
        <v>3205</v>
      </c>
      <c r="I31" s="55">
        <v>3178</v>
      </c>
      <c r="J31" s="55">
        <v>2996</v>
      </c>
      <c r="K31" s="55">
        <v>3008</v>
      </c>
      <c r="L31" s="55">
        <v>3065</v>
      </c>
      <c r="M31" s="55">
        <v>3038</v>
      </c>
      <c r="N31" s="79"/>
    </row>
    <row r="32" spans="1:14" ht="14.25">
      <c r="A32" s="84" t="s">
        <v>18</v>
      </c>
      <c r="B32" s="55">
        <v>3043</v>
      </c>
      <c r="C32" s="55">
        <v>3121</v>
      </c>
      <c r="D32" s="55">
        <v>3172</v>
      </c>
      <c r="E32" s="55">
        <v>3277</v>
      </c>
      <c r="F32" s="55">
        <v>3295</v>
      </c>
      <c r="G32" s="55">
        <v>3401</v>
      </c>
      <c r="H32" s="55">
        <v>3327</v>
      </c>
      <c r="I32" s="55">
        <v>3210</v>
      </c>
      <c r="J32" s="55">
        <v>2929</v>
      </c>
      <c r="K32" s="55">
        <v>3059</v>
      </c>
      <c r="L32" s="55">
        <v>3110</v>
      </c>
      <c r="M32" s="55">
        <v>3180</v>
      </c>
      <c r="N32" s="79"/>
    </row>
    <row r="33" spans="1:14" ht="14.25">
      <c r="A33" s="84" t="s">
        <v>19</v>
      </c>
      <c r="B33" s="55">
        <v>3161</v>
      </c>
      <c r="C33" s="55">
        <v>3242</v>
      </c>
      <c r="D33" s="55">
        <v>3299</v>
      </c>
      <c r="E33" s="55">
        <v>3160</v>
      </c>
      <c r="F33" s="55">
        <v>3324</v>
      </c>
      <c r="G33" s="55">
        <v>3365</v>
      </c>
      <c r="H33" s="55">
        <v>3312</v>
      </c>
      <c r="I33" s="55">
        <v>3300</v>
      </c>
      <c r="J33" s="55">
        <v>3102</v>
      </c>
      <c r="K33" s="55">
        <v>3145</v>
      </c>
      <c r="L33" s="55">
        <v>3213</v>
      </c>
      <c r="M33" s="55">
        <v>3199</v>
      </c>
      <c r="N33" s="79"/>
    </row>
    <row r="34" spans="1:14" ht="14.25">
      <c r="A34" s="84" t="s">
        <v>25</v>
      </c>
      <c r="B34" s="55">
        <v>3176</v>
      </c>
      <c r="C34" s="55">
        <v>3209</v>
      </c>
      <c r="D34" s="55">
        <v>3247</v>
      </c>
      <c r="E34" s="55">
        <v>3311</v>
      </c>
      <c r="F34" s="55">
        <v>3312</v>
      </c>
      <c r="G34" s="55">
        <v>3237</v>
      </c>
      <c r="H34" s="55">
        <v>3204</v>
      </c>
      <c r="I34" s="55">
        <v>3232</v>
      </c>
      <c r="J34" s="55">
        <v>3051</v>
      </c>
      <c r="K34" s="55">
        <v>3112</v>
      </c>
      <c r="L34" s="55">
        <v>3185</v>
      </c>
      <c r="M34" s="55">
        <v>3218</v>
      </c>
      <c r="N34" s="79"/>
    </row>
    <row r="35" spans="1:14" ht="14.25">
      <c r="A35" s="84" t="s">
        <v>26</v>
      </c>
      <c r="B35" s="55">
        <v>3200</v>
      </c>
      <c r="C35" s="55">
        <v>3199</v>
      </c>
      <c r="D35" s="55">
        <v>3228</v>
      </c>
      <c r="E35" s="55">
        <v>3139</v>
      </c>
      <c r="F35" s="55">
        <v>3173</v>
      </c>
      <c r="G35" s="55">
        <v>3086</v>
      </c>
      <c r="H35" s="55">
        <v>3062</v>
      </c>
      <c r="I35" s="55">
        <v>3034</v>
      </c>
      <c r="J35" s="55">
        <v>2888</v>
      </c>
      <c r="K35" s="55">
        <v>2920</v>
      </c>
      <c r="L35" s="55">
        <v>2842</v>
      </c>
      <c r="M35" s="55">
        <v>2816</v>
      </c>
      <c r="N35" s="79"/>
    </row>
    <row r="36" spans="1:14" ht="14.25">
      <c r="A36" s="84" t="s">
        <v>34</v>
      </c>
      <c r="B36" s="55">
        <v>2827</v>
      </c>
      <c r="C36" s="55">
        <v>2788</v>
      </c>
      <c r="D36" s="55">
        <v>2825</v>
      </c>
      <c r="E36" s="55">
        <v>2783</v>
      </c>
      <c r="F36" s="55">
        <v>2799</v>
      </c>
      <c r="G36" s="55">
        <v>2785</v>
      </c>
      <c r="H36" s="55">
        <v>2786</v>
      </c>
      <c r="I36" s="55">
        <v>2697</v>
      </c>
      <c r="J36" s="55">
        <v>2452</v>
      </c>
      <c r="K36" s="55">
        <v>2448</v>
      </c>
      <c r="L36" s="55">
        <v>2453</v>
      </c>
      <c r="M36" s="55">
        <v>2399</v>
      </c>
      <c r="N36" s="79"/>
    </row>
    <row r="37" spans="1:14" ht="14.25">
      <c r="A37" s="84" t="s">
        <v>35</v>
      </c>
      <c r="B37" s="55">
        <v>2361</v>
      </c>
      <c r="C37" s="55">
        <v>2353</v>
      </c>
      <c r="D37" s="55">
        <v>2304</v>
      </c>
      <c r="E37" s="55">
        <v>2269</v>
      </c>
      <c r="F37" s="55">
        <v>2258</v>
      </c>
      <c r="G37" s="55">
        <v>2262</v>
      </c>
      <c r="H37" s="55">
        <v>2226</v>
      </c>
      <c r="I37" s="55">
        <v>2162</v>
      </c>
      <c r="J37" s="55">
        <v>2035</v>
      </c>
      <c r="K37" s="55">
        <v>2074</v>
      </c>
      <c r="L37" s="55">
        <v>2167</v>
      </c>
      <c r="M37" s="55">
        <v>2194</v>
      </c>
      <c r="N37" s="79"/>
    </row>
    <row r="38" spans="1:14" ht="14.25">
      <c r="A38" s="84" t="s">
        <v>78</v>
      </c>
      <c r="B38" s="55">
        <v>2149</v>
      </c>
      <c r="C38" s="55">
        <v>2207</v>
      </c>
      <c r="D38" s="55">
        <v>2219</v>
      </c>
      <c r="E38" s="55">
        <v>2137</v>
      </c>
      <c r="F38" s="55">
        <v>2250</v>
      </c>
      <c r="G38" s="55">
        <v>2233</v>
      </c>
      <c r="H38" s="55">
        <v>2174</v>
      </c>
      <c r="I38" s="55">
        <v>2186</v>
      </c>
      <c r="J38" s="55">
        <v>2020</v>
      </c>
      <c r="K38" s="55">
        <v>2073</v>
      </c>
      <c r="L38" s="55">
        <v>2057</v>
      </c>
      <c r="M38" s="55">
        <v>1984</v>
      </c>
      <c r="N38" s="79"/>
    </row>
    <row r="39" spans="1:13" ht="14.25">
      <c r="A39" s="84" t="s">
        <v>80</v>
      </c>
      <c r="B39" s="55">
        <v>2014</v>
      </c>
      <c r="C39" s="55">
        <v>1938</v>
      </c>
      <c r="D39" s="55">
        <v>1885</v>
      </c>
      <c r="E39" s="55">
        <v>1857</v>
      </c>
      <c r="F39" s="55">
        <v>1801</v>
      </c>
      <c r="G39" s="55">
        <v>1748</v>
      </c>
      <c r="H39" s="55">
        <v>1747</v>
      </c>
      <c r="I39" s="55">
        <v>1670</v>
      </c>
      <c r="J39" s="55">
        <v>1500</v>
      </c>
      <c r="K39" s="55">
        <v>1499</v>
      </c>
      <c r="L39" s="55">
        <v>1424</v>
      </c>
      <c r="M39" s="55">
        <v>1408</v>
      </c>
    </row>
    <row r="40" spans="1:13" ht="14.25">
      <c r="A40" s="84" t="s">
        <v>81</v>
      </c>
      <c r="B40" s="55">
        <v>1389</v>
      </c>
      <c r="C40" s="55">
        <v>1358</v>
      </c>
      <c r="D40" s="55">
        <v>1337</v>
      </c>
      <c r="E40" s="55">
        <v>1366</v>
      </c>
      <c r="F40" s="55">
        <v>1340</v>
      </c>
      <c r="G40" s="55">
        <v>1346</v>
      </c>
      <c r="H40" s="55">
        <v>1339</v>
      </c>
      <c r="I40" s="55">
        <v>1315</v>
      </c>
      <c r="J40" s="55">
        <v>1236</v>
      </c>
      <c r="K40" s="55">
        <v>1276</v>
      </c>
      <c r="L40" s="55">
        <v>1258</v>
      </c>
      <c r="M40" s="55">
        <v>1255</v>
      </c>
    </row>
    <row r="41" spans="1:13" ht="14.25">
      <c r="A41" s="84" t="s">
        <v>94</v>
      </c>
      <c r="B41" s="55">
        <v>1174</v>
      </c>
      <c r="C41" s="55">
        <v>1172</v>
      </c>
      <c r="D41" s="55">
        <v>1198</v>
      </c>
      <c r="E41" s="55">
        <v>1206</v>
      </c>
      <c r="F41" s="55">
        <v>1146</v>
      </c>
      <c r="G41" s="55">
        <v>1141</v>
      </c>
      <c r="H41" s="55">
        <v>1123</v>
      </c>
      <c r="I41" s="55">
        <v>1128</v>
      </c>
      <c r="J41" s="55">
        <v>1066</v>
      </c>
      <c r="K41" s="55">
        <v>1076</v>
      </c>
      <c r="L41" s="55">
        <v>1091</v>
      </c>
      <c r="M41" s="55">
        <v>1097</v>
      </c>
    </row>
    <row r="42" spans="1:13" ht="14.25">
      <c r="A42" s="84" t="s">
        <v>171</v>
      </c>
      <c r="B42" s="55">
        <v>1081</v>
      </c>
      <c r="C42" s="55">
        <v>1072</v>
      </c>
      <c r="D42" s="55">
        <v>1076</v>
      </c>
      <c r="E42" s="55">
        <v>1084</v>
      </c>
      <c r="F42" s="55">
        <v>1053</v>
      </c>
      <c r="G42" s="55">
        <v>1047</v>
      </c>
      <c r="H42" s="55">
        <v>1072</v>
      </c>
      <c r="I42" s="55">
        <v>1061</v>
      </c>
      <c r="J42" s="55">
        <v>1024</v>
      </c>
      <c r="K42" s="55">
        <v>1008</v>
      </c>
      <c r="L42" s="55">
        <v>992</v>
      </c>
      <c r="M42" s="55">
        <v>995</v>
      </c>
    </row>
    <row r="43" spans="1:13" ht="15" thickBot="1">
      <c r="A43" s="118" t="s">
        <v>84</v>
      </c>
      <c r="B43" s="117">
        <v>1012</v>
      </c>
      <c r="C43" s="117">
        <v>960</v>
      </c>
      <c r="D43" s="117">
        <v>986</v>
      </c>
      <c r="E43" s="117">
        <v>948</v>
      </c>
      <c r="F43" s="117">
        <v>969</v>
      </c>
      <c r="G43" s="117">
        <v>964</v>
      </c>
      <c r="H43" s="117">
        <v>966</v>
      </c>
      <c r="I43" s="117">
        <v>939</v>
      </c>
      <c r="J43" s="117">
        <v>916</v>
      </c>
      <c r="K43" s="117">
        <v>962</v>
      </c>
      <c r="L43" s="117" t="e">
        <v>#N/A</v>
      </c>
      <c r="M43" s="117" t="e">
        <v>#N/A</v>
      </c>
    </row>
    <row r="44" spans="1:13" ht="15" hidden="1" thickTop="1">
      <c r="A44" s="52" t="s">
        <v>85</v>
      </c>
      <c r="B44" s="54" t="e">
        <v>#N/A</v>
      </c>
      <c r="C44" s="55" t="e">
        <v>#N/A</v>
      </c>
      <c r="D44" s="55" t="e">
        <v>#N/A</v>
      </c>
      <c r="E44" s="55" t="e">
        <v>#N/A</v>
      </c>
      <c r="F44" s="55" t="e">
        <v>#N/A</v>
      </c>
      <c r="G44" s="55" t="e">
        <v>#N/A</v>
      </c>
      <c r="H44" s="55" t="e">
        <v>#N/A</v>
      </c>
      <c r="I44" s="55" t="e">
        <v>#N/A</v>
      </c>
      <c r="J44" s="55" t="e">
        <v>#N/A</v>
      </c>
      <c r="K44" s="55" t="e">
        <v>#N/A</v>
      </c>
      <c r="L44" s="55" t="e">
        <v>#N/A</v>
      </c>
      <c r="M44" s="53" t="e">
        <v>#N/A</v>
      </c>
    </row>
    <row r="45" spans="1:13" ht="14.25" hidden="1">
      <c r="A45" s="52" t="s">
        <v>86</v>
      </c>
      <c r="B45" s="54" t="e">
        <v>#N/A</v>
      </c>
      <c r="C45" s="55" t="e">
        <v>#N/A</v>
      </c>
      <c r="D45" s="55" t="e">
        <v>#N/A</v>
      </c>
      <c r="E45" s="55" t="e">
        <v>#N/A</v>
      </c>
      <c r="F45" s="55" t="e">
        <v>#N/A</v>
      </c>
      <c r="G45" s="55" t="e">
        <v>#N/A</v>
      </c>
      <c r="H45" s="55" t="e">
        <v>#N/A</v>
      </c>
      <c r="I45" s="55" t="e">
        <v>#N/A</v>
      </c>
      <c r="J45" s="55" t="e">
        <v>#N/A</v>
      </c>
      <c r="K45" s="55" t="e">
        <v>#N/A</v>
      </c>
      <c r="L45" s="55" t="e">
        <v>#N/A</v>
      </c>
      <c r="M45" s="53" t="e">
        <v>#N/A</v>
      </c>
    </row>
    <row r="46" spans="1:13" ht="14.25" hidden="1">
      <c r="A46" s="52" t="s">
        <v>87</v>
      </c>
      <c r="B46" s="54" t="e">
        <v>#N/A</v>
      </c>
      <c r="C46" s="55" t="e">
        <v>#N/A</v>
      </c>
      <c r="D46" s="55" t="e">
        <v>#N/A</v>
      </c>
      <c r="E46" s="55" t="e">
        <v>#N/A</v>
      </c>
      <c r="F46" s="55" t="e">
        <v>#N/A</v>
      </c>
      <c r="G46" s="55" t="e">
        <v>#N/A</v>
      </c>
      <c r="H46" s="55" t="e">
        <v>#N/A</v>
      </c>
      <c r="I46" s="55" t="e">
        <v>#N/A</v>
      </c>
      <c r="J46" s="55" t="e">
        <v>#N/A</v>
      </c>
      <c r="K46" s="55" t="e">
        <v>#N/A</v>
      </c>
      <c r="L46" s="55" t="e">
        <v>#N/A</v>
      </c>
      <c r="M46" s="53" t="e">
        <v>#N/A</v>
      </c>
    </row>
    <row r="47" spans="1:13" ht="14.25" hidden="1">
      <c r="A47" s="52" t="s">
        <v>88</v>
      </c>
      <c r="B47" s="54" t="e">
        <v>#N/A</v>
      </c>
      <c r="C47" s="55" t="e">
        <v>#N/A</v>
      </c>
      <c r="D47" s="55" t="e">
        <v>#N/A</v>
      </c>
      <c r="E47" s="55" t="e">
        <v>#N/A</v>
      </c>
      <c r="F47" s="55" t="e">
        <v>#N/A</v>
      </c>
      <c r="G47" s="55" t="e">
        <v>#N/A</v>
      </c>
      <c r="H47" s="55" t="e">
        <v>#N/A</v>
      </c>
      <c r="I47" s="55" t="e">
        <v>#N/A</v>
      </c>
      <c r="J47" s="55" t="e">
        <v>#N/A</v>
      </c>
      <c r="K47" s="55" t="e">
        <v>#N/A</v>
      </c>
      <c r="L47" s="55" t="e">
        <v>#N/A</v>
      </c>
      <c r="M47" s="53" t="e">
        <v>#N/A</v>
      </c>
    </row>
    <row r="48" spans="1:13" ht="14.25" hidden="1">
      <c r="A48" s="52" t="s">
        <v>89</v>
      </c>
      <c r="B48" s="54" t="e">
        <v>#N/A</v>
      </c>
      <c r="C48" s="55" t="e">
        <v>#N/A</v>
      </c>
      <c r="D48" s="55" t="e">
        <v>#N/A</v>
      </c>
      <c r="E48" s="55" t="e">
        <v>#N/A</v>
      </c>
      <c r="F48" s="55" t="e">
        <v>#N/A</v>
      </c>
      <c r="G48" s="55" t="e">
        <v>#N/A</v>
      </c>
      <c r="H48" s="55" t="e">
        <v>#N/A</v>
      </c>
      <c r="I48" s="55" t="e">
        <v>#N/A</v>
      </c>
      <c r="J48" s="55" t="e">
        <v>#N/A</v>
      </c>
      <c r="K48" s="55" t="e">
        <v>#N/A</v>
      </c>
      <c r="L48" s="55" t="e">
        <v>#N/A</v>
      </c>
      <c r="M48" s="53" t="e">
        <v>#N/A</v>
      </c>
    </row>
    <row r="49" spans="1:13" ht="14.25" hidden="1">
      <c r="A49" s="52" t="s">
        <v>90</v>
      </c>
      <c r="B49" s="54" t="e">
        <v>#N/A</v>
      </c>
      <c r="C49" s="55" t="e">
        <v>#N/A</v>
      </c>
      <c r="D49" s="55" t="e">
        <v>#N/A</v>
      </c>
      <c r="E49" s="55" t="e">
        <v>#N/A</v>
      </c>
      <c r="F49" s="55" t="e">
        <v>#N/A</v>
      </c>
      <c r="G49" s="55" t="e">
        <v>#N/A</v>
      </c>
      <c r="H49" s="55" t="e">
        <v>#N/A</v>
      </c>
      <c r="I49" s="55" t="e">
        <v>#N/A</v>
      </c>
      <c r="J49" s="55" t="e">
        <v>#N/A</v>
      </c>
      <c r="K49" s="55" t="e">
        <v>#N/A</v>
      </c>
      <c r="L49" s="55" t="e">
        <v>#N/A</v>
      </c>
      <c r="M49" s="53" t="e">
        <v>#N/A</v>
      </c>
    </row>
    <row r="50" spans="1:13" ht="14.25" hidden="1">
      <c r="A50" s="52" t="s">
        <v>91</v>
      </c>
      <c r="B50" s="54" t="e">
        <v>#N/A</v>
      </c>
      <c r="C50" s="55" t="e">
        <v>#N/A</v>
      </c>
      <c r="D50" s="55" t="e">
        <v>#N/A</v>
      </c>
      <c r="E50" s="55" t="e">
        <v>#N/A</v>
      </c>
      <c r="F50" s="55" t="e">
        <v>#N/A</v>
      </c>
      <c r="G50" s="55" t="e">
        <v>#N/A</v>
      </c>
      <c r="H50" s="55" t="e">
        <v>#N/A</v>
      </c>
      <c r="I50" s="55" t="e">
        <v>#N/A</v>
      </c>
      <c r="J50" s="55" t="e">
        <v>#N/A</v>
      </c>
      <c r="K50" s="55" t="e">
        <v>#N/A</v>
      </c>
      <c r="L50" s="55" t="e">
        <v>#N/A</v>
      </c>
      <c r="M50" s="53" t="e">
        <v>#N/A</v>
      </c>
    </row>
    <row r="51" spans="1:13" ht="14.25" hidden="1">
      <c r="A51" s="52" t="s">
        <v>92</v>
      </c>
      <c r="B51" s="54" t="e">
        <v>#N/A</v>
      </c>
      <c r="C51" s="55" t="e">
        <v>#N/A</v>
      </c>
      <c r="D51" s="55" t="e">
        <v>#N/A</v>
      </c>
      <c r="E51" s="55" t="e">
        <v>#N/A</v>
      </c>
      <c r="F51" s="55" t="e">
        <v>#N/A</v>
      </c>
      <c r="G51" s="55" t="e">
        <v>#N/A</v>
      </c>
      <c r="H51" s="55" t="e">
        <v>#N/A</v>
      </c>
      <c r="I51" s="55" t="e">
        <v>#N/A</v>
      </c>
      <c r="J51" s="55" t="e">
        <v>#N/A</v>
      </c>
      <c r="K51" s="55" t="e">
        <v>#N/A</v>
      </c>
      <c r="L51" s="55" t="e">
        <v>#N/A</v>
      </c>
      <c r="M51" s="53" t="e">
        <v>#N/A</v>
      </c>
    </row>
    <row r="52" spans="1:13" ht="14.25" hidden="1">
      <c r="A52" s="52" t="s">
        <v>93</v>
      </c>
      <c r="B52" s="54" t="e">
        <v>#N/A</v>
      </c>
      <c r="C52" s="55" t="e">
        <v>#N/A</v>
      </c>
      <c r="D52" s="55" t="e">
        <v>#N/A</v>
      </c>
      <c r="E52" s="55" t="e">
        <v>#N/A</v>
      </c>
      <c r="F52" s="55" t="e">
        <v>#N/A</v>
      </c>
      <c r="G52" s="55" t="e">
        <v>#N/A</v>
      </c>
      <c r="H52" s="55" t="e">
        <v>#N/A</v>
      </c>
      <c r="I52" s="55" t="e">
        <v>#N/A</v>
      </c>
      <c r="J52" s="55" t="e">
        <v>#N/A</v>
      </c>
      <c r="K52" s="55" t="e">
        <v>#N/A</v>
      </c>
      <c r="L52" s="55" t="e">
        <v>#N/A</v>
      </c>
      <c r="M52" s="53" t="e">
        <v>#N/A</v>
      </c>
    </row>
    <row r="53" spans="1:13" ht="15" thickTop="1">
      <c r="A53" s="84"/>
      <c r="B53" s="55"/>
      <c r="C53" s="55"/>
      <c r="D53" s="55"/>
      <c r="E53" s="55"/>
      <c r="F53" s="55"/>
      <c r="G53" s="55"/>
      <c r="H53" s="55"/>
      <c r="I53" s="55"/>
      <c r="J53" s="55"/>
      <c r="K53" s="55"/>
      <c r="L53" s="55"/>
      <c r="M53" s="55"/>
    </row>
    <row r="54" spans="1:13" ht="14.25">
      <c r="A54" s="59" t="s">
        <v>62</v>
      </c>
      <c r="B54" s="55"/>
      <c r="C54" s="55"/>
      <c r="D54" s="55"/>
      <c r="E54" s="55"/>
      <c r="F54" s="55"/>
      <c r="G54" s="55"/>
      <c r="H54" s="55"/>
      <c r="I54" s="55"/>
      <c r="J54" s="55"/>
      <c r="K54" s="55"/>
      <c r="L54" s="55"/>
      <c r="M54" s="55"/>
    </row>
    <row r="55" spans="2:13" ht="14.25">
      <c r="B55" s="55"/>
      <c r="C55" s="55"/>
      <c r="D55" s="55"/>
      <c r="E55" s="55"/>
      <c r="F55" s="55"/>
      <c r="G55" s="55"/>
      <c r="H55" s="55"/>
      <c r="I55" s="55"/>
      <c r="J55" s="55"/>
      <c r="K55" s="55"/>
      <c r="L55" s="55"/>
      <c r="M55" s="55"/>
    </row>
    <row r="56" ht="14.25">
      <c r="L56" s="65"/>
    </row>
    <row r="57" spans="2:13" ht="14.25">
      <c r="B57" s="65"/>
      <c r="C57" s="65"/>
      <c r="D57" s="65"/>
      <c r="E57" s="65"/>
      <c r="F57" s="65"/>
      <c r="G57" s="65"/>
      <c r="H57" s="65"/>
      <c r="I57" s="65"/>
      <c r="J57" s="65"/>
      <c r="K57" s="65"/>
      <c r="L57" s="65"/>
      <c r="M57" s="65"/>
    </row>
  </sheetData>
  <sheetProtection/>
  <mergeCells count="1">
    <mergeCell ref="B25:M25"/>
  </mergeCells>
  <conditionalFormatting sqref="B41:M52">
    <cfRule type="containsErrors" priority="1" dxfId="95" stopIfTrue="1">
      <formula>ISERROR(B41)</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A47"/>
  <sheetViews>
    <sheetView zoomScalePageLayoutView="0" workbookViewId="0" topLeftCell="A1">
      <selection activeCell="N29" sqref="N29"/>
    </sheetView>
  </sheetViews>
  <sheetFormatPr defaultColWidth="9.00390625" defaultRowHeight="14.25"/>
  <cols>
    <col min="1" max="1" width="16.125" style="60" customWidth="1"/>
    <col min="2" max="15" width="6.875" style="60" customWidth="1"/>
    <col min="16" max="17" width="7.625" style="60" customWidth="1"/>
    <col min="18" max="18" width="6.875" style="60" customWidth="1"/>
    <col min="19" max="27" width="6.875" style="60" hidden="1" customWidth="1"/>
    <col min="28" max="30" width="6.875" style="60" customWidth="1"/>
    <col min="31" max="16384" width="9.00390625" style="60" customWidth="1"/>
  </cols>
  <sheetData>
    <row r="1" spans="1:13" ht="14.25">
      <c r="A1" s="2"/>
      <c r="B1" s="51"/>
      <c r="C1" s="51"/>
      <c r="D1" s="51"/>
      <c r="E1" s="51"/>
      <c r="F1" s="51"/>
      <c r="G1" s="51"/>
      <c r="H1" s="51"/>
      <c r="I1" s="51"/>
      <c r="J1" s="51"/>
      <c r="K1" s="51"/>
      <c r="L1" s="51"/>
      <c r="M1" s="51"/>
    </row>
    <row r="2" spans="1:13" ht="14.25">
      <c r="A2" s="51"/>
      <c r="B2" s="51"/>
      <c r="C2" s="51"/>
      <c r="D2" s="51"/>
      <c r="E2" s="51"/>
      <c r="F2" s="51"/>
      <c r="G2" s="51"/>
      <c r="H2" s="51"/>
      <c r="I2" s="51"/>
      <c r="J2" s="51"/>
      <c r="K2" s="51"/>
      <c r="L2" s="51"/>
      <c r="M2" s="51"/>
    </row>
    <row r="3" spans="1:13" ht="14.25">
      <c r="A3" s="51"/>
      <c r="B3" s="51"/>
      <c r="C3" s="51"/>
      <c r="D3" s="51"/>
      <c r="E3" s="51"/>
      <c r="F3" s="51"/>
      <c r="G3" s="51"/>
      <c r="H3" s="51"/>
      <c r="I3" s="51"/>
      <c r="J3" s="51"/>
      <c r="K3" s="51"/>
      <c r="L3" s="51"/>
      <c r="M3" s="51"/>
    </row>
    <row r="4" spans="1:13" ht="14.25">
      <c r="A4" s="51"/>
      <c r="B4" s="51"/>
      <c r="C4" s="51"/>
      <c r="D4" s="51"/>
      <c r="E4" s="51"/>
      <c r="F4" s="51"/>
      <c r="G4" s="51"/>
      <c r="H4" s="51"/>
      <c r="I4" s="51"/>
      <c r="J4" s="51"/>
      <c r="K4" s="51"/>
      <c r="L4" s="51"/>
      <c r="M4" s="51"/>
    </row>
    <row r="5" spans="1:13" ht="14.25">
      <c r="A5" s="51"/>
      <c r="B5" s="51"/>
      <c r="C5" s="51"/>
      <c r="D5" s="51"/>
      <c r="E5" s="51"/>
      <c r="F5" s="51"/>
      <c r="G5" s="51"/>
      <c r="H5" s="51"/>
      <c r="I5" s="51"/>
      <c r="J5" s="51"/>
      <c r="K5" s="51"/>
      <c r="L5" s="51"/>
      <c r="M5" s="51"/>
    </row>
    <row r="6" spans="1:13" ht="14.25">
      <c r="A6" s="51"/>
      <c r="B6" s="51"/>
      <c r="C6" s="51"/>
      <c r="D6" s="51"/>
      <c r="E6" s="51"/>
      <c r="F6" s="51"/>
      <c r="G6" s="51"/>
      <c r="H6" s="51"/>
      <c r="I6" s="51"/>
      <c r="J6" s="51"/>
      <c r="K6" s="51"/>
      <c r="L6" s="51"/>
      <c r="M6" s="51"/>
    </row>
    <row r="7" spans="1:13" ht="14.25">
      <c r="A7" s="51"/>
      <c r="B7" s="51"/>
      <c r="C7" s="51"/>
      <c r="D7" s="51"/>
      <c r="E7" s="51"/>
      <c r="F7" s="51"/>
      <c r="G7" s="51"/>
      <c r="H7" s="51"/>
      <c r="I7" s="51"/>
      <c r="J7" s="51"/>
      <c r="K7" s="51"/>
      <c r="L7" s="51"/>
      <c r="M7" s="51"/>
    </row>
    <row r="8" spans="1:13" ht="14.25">
      <c r="A8" s="51"/>
      <c r="B8" s="51"/>
      <c r="C8" s="51"/>
      <c r="D8" s="51"/>
      <c r="E8" s="51"/>
      <c r="F8" s="51"/>
      <c r="G8" s="51"/>
      <c r="H8" s="51"/>
      <c r="I8" s="51"/>
      <c r="J8" s="51"/>
      <c r="K8" s="51"/>
      <c r="L8" s="51"/>
      <c r="M8" s="51"/>
    </row>
    <row r="9" spans="1:13" ht="14.25">
      <c r="A9" s="51"/>
      <c r="B9" s="51"/>
      <c r="C9" s="51"/>
      <c r="D9" s="51"/>
      <c r="E9" s="51"/>
      <c r="F9" s="51"/>
      <c r="G9" s="51"/>
      <c r="H9" s="51"/>
      <c r="I9" s="51"/>
      <c r="J9" s="51"/>
      <c r="K9" s="51"/>
      <c r="L9" s="51"/>
      <c r="M9" s="51"/>
    </row>
    <row r="10" spans="1:13" ht="14.25">
      <c r="A10" s="51"/>
      <c r="B10" s="51"/>
      <c r="C10" s="51"/>
      <c r="D10" s="51"/>
      <c r="E10" s="51"/>
      <c r="F10" s="51"/>
      <c r="G10" s="51"/>
      <c r="H10" s="51"/>
      <c r="I10" s="51"/>
      <c r="J10" s="51"/>
      <c r="K10" s="51"/>
      <c r="L10" s="51"/>
      <c r="M10" s="51"/>
    </row>
    <row r="11" spans="1:13" ht="14.25">
      <c r="A11" s="51"/>
      <c r="B11" s="51"/>
      <c r="C11" s="51"/>
      <c r="D11" s="51"/>
      <c r="E11" s="51"/>
      <c r="F11" s="51"/>
      <c r="G11" s="51"/>
      <c r="H11" s="51"/>
      <c r="I11" s="51"/>
      <c r="J11" s="51"/>
      <c r="K11" s="51"/>
      <c r="L11" s="51"/>
      <c r="M11" s="51"/>
    </row>
    <row r="12" spans="1:13" ht="14.25">
      <c r="A12" s="51"/>
      <c r="B12" s="51"/>
      <c r="C12" s="51"/>
      <c r="D12" s="51"/>
      <c r="E12" s="51"/>
      <c r="F12" s="51"/>
      <c r="G12" s="51"/>
      <c r="H12" s="51"/>
      <c r="I12" s="51"/>
      <c r="J12" s="51"/>
      <c r="K12" s="51"/>
      <c r="L12" s="51"/>
      <c r="M12" s="51"/>
    </row>
    <row r="13" spans="1:13" ht="14.25">
      <c r="A13" s="51"/>
      <c r="B13" s="51"/>
      <c r="C13" s="51"/>
      <c r="D13" s="51"/>
      <c r="E13" s="51"/>
      <c r="F13" s="51"/>
      <c r="G13" s="51"/>
      <c r="H13" s="51"/>
      <c r="I13" s="51"/>
      <c r="J13" s="51"/>
      <c r="K13" s="51"/>
      <c r="L13" s="51"/>
      <c r="M13" s="51"/>
    </row>
    <row r="14" spans="1:13" ht="14.25">
      <c r="A14" s="51"/>
      <c r="B14" s="51"/>
      <c r="C14" s="51"/>
      <c r="D14" s="51"/>
      <c r="E14" s="51"/>
      <c r="F14" s="51"/>
      <c r="G14" s="51"/>
      <c r="H14" s="51"/>
      <c r="I14" s="51"/>
      <c r="J14" s="51"/>
      <c r="K14" s="51"/>
      <c r="L14" s="51"/>
      <c r="M14" s="51"/>
    </row>
    <row r="15" spans="1:13" ht="14.25">
      <c r="A15" s="51"/>
      <c r="B15" s="51"/>
      <c r="C15" s="51"/>
      <c r="D15" s="51"/>
      <c r="E15" s="51"/>
      <c r="F15" s="51"/>
      <c r="G15" s="51"/>
      <c r="H15" s="51"/>
      <c r="I15" s="51"/>
      <c r="J15" s="51"/>
      <c r="K15" s="51"/>
      <c r="L15" s="51"/>
      <c r="M15" s="51"/>
    </row>
    <row r="16" spans="1:13" ht="14.25">
      <c r="A16" s="51"/>
      <c r="B16" s="51"/>
      <c r="C16" s="51"/>
      <c r="D16" s="51"/>
      <c r="E16" s="51"/>
      <c r="F16" s="51"/>
      <c r="G16" s="51"/>
      <c r="H16" s="51"/>
      <c r="I16" s="51"/>
      <c r="J16" s="51"/>
      <c r="K16" s="51"/>
      <c r="L16" s="51"/>
      <c r="M16" s="51"/>
    </row>
    <row r="17" spans="1:13" ht="14.25">
      <c r="A17" s="51"/>
      <c r="B17" s="51"/>
      <c r="C17" s="51"/>
      <c r="D17" s="51"/>
      <c r="E17" s="51"/>
      <c r="F17" s="51"/>
      <c r="G17" s="51"/>
      <c r="H17" s="51"/>
      <c r="I17" s="51"/>
      <c r="J17" s="51"/>
      <c r="K17" s="51"/>
      <c r="L17" s="51"/>
      <c r="M17" s="51"/>
    </row>
    <row r="18" spans="1:13" ht="14.25">
      <c r="A18" s="51"/>
      <c r="B18" s="51"/>
      <c r="C18" s="51"/>
      <c r="D18" s="51"/>
      <c r="E18" s="51"/>
      <c r="F18" s="51"/>
      <c r="G18" s="51"/>
      <c r="H18" s="51"/>
      <c r="I18" s="51"/>
      <c r="J18" s="51"/>
      <c r="K18" s="51"/>
      <c r="L18" s="51"/>
      <c r="M18" s="51"/>
    </row>
    <row r="19" spans="1:13" ht="14.25">
      <c r="A19" s="51"/>
      <c r="B19" s="51"/>
      <c r="C19" s="51"/>
      <c r="D19" s="51"/>
      <c r="E19" s="51"/>
      <c r="F19" s="51"/>
      <c r="G19" s="51"/>
      <c r="H19" s="51"/>
      <c r="I19" s="51"/>
      <c r="J19" s="51"/>
      <c r="K19" s="51"/>
      <c r="L19" s="51"/>
      <c r="M19" s="51"/>
    </row>
    <row r="20" spans="1:13" ht="14.25">
      <c r="A20" s="51"/>
      <c r="B20" s="51"/>
      <c r="C20" s="51"/>
      <c r="D20" s="51"/>
      <c r="E20" s="51"/>
      <c r="F20" s="51"/>
      <c r="G20" s="51"/>
      <c r="H20" s="51"/>
      <c r="I20" s="51"/>
      <c r="J20" s="51"/>
      <c r="K20" s="51"/>
      <c r="L20" s="51"/>
      <c r="M20" s="51"/>
    </row>
    <row r="21" spans="3:13" ht="14.25">
      <c r="C21" s="51"/>
      <c r="D21" s="51"/>
      <c r="E21" s="51"/>
      <c r="F21" s="51"/>
      <c r="G21" s="51"/>
      <c r="H21" s="51"/>
      <c r="I21" s="51"/>
      <c r="J21" s="51"/>
      <c r="K21" s="51"/>
      <c r="L21" s="51"/>
      <c r="M21" s="51"/>
    </row>
    <row r="22" spans="3:13" ht="14.25">
      <c r="C22" s="51"/>
      <c r="D22" s="51"/>
      <c r="E22" s="51"/>
      <c r="F22" s="51"/>
      <c r="G22" s="51"/>
      <c r="H22" s="51"/>
      <c r="I22" s="51"/>
      <c r="J22" s="51"/>
      <c r="K22" s="51"/>
      <c r="L22" s="51"/>
      <c r="M22" s="51"/>
    </row>
    <row r="23" spans="1:13" ht="15">
      <c r="A23" s="121" t="s">
        <v>111</v>
      </c>
      <c r="C23" s="51"/>
      <c r="D23" s="51"/>
      <c r="E23" s="51"/>
      <c r="F23" s="51"/>
      <c r="G23" s="51"/>
      <c r="H23" s="51"/>
      <c r="I23" s="51"/>
      <c r="J23" s="51"/>
      <c r="K23" s="51"/>
      <c r="L23" s="51"/>
      <c r="M23" s="51"/>
    </row>
    <row r="24" spans="1:13" ht="15">
      <c r="A24" s="121"/>
      <c r="C24" s="51"/>
      <c r="D24" s="51"/>
      <c r="E24" s="51"/>
      <c r="F24" s="51"/>
      <c r="G24" s="51"/>
      <c r="H24" s="51"/>
      <c r="I24" s="51"/>
      <c r="J24" s="51"/>
      <c r="K24" s="51"/>
      <c r="L24" s="51"/>
      <c r="M24" s="51"/>
    </row>
    <row r="25" spans="1:18" ht="14.25">
      <c r="A25" s="176"/>
      <c r="B25" s="247" t="s">
        <v>98</v>
      </c>
      <c r="C25" s="247"/>
      <c r="D25" s="247"/>
      <c r="E25" s="247"/>
      <c r="F25" s="247"/>
      <c r="G25" s="247"/>
      <c r="H25" s="247"/>
      <c r="I25" s="247"/>
      <c r="J25" s="247"/>
      <c r="K25" s="247"/>
      <c r="L25" s="247"/>
      <c r="M25" s="247"/>
      <c r="N25" s="247"/>
      <c r="O25" s="247"/>
      <c r="P25" s="247"/>
      <c r="Q25" s="247"/>
      <c r="R25" s="247"/>
    </row>
    <row r="26" spans="1:27" ht="16.5" customHeight="1">
      <c r="A26" s="133"/>
      <c r="B26" s="177">
        <v>2001</v>
      </c>
      <c r="C26" s="177">
        <v>2002</v>
      </c>
      <c r="D26" s="177">
        <v>2003</v>
      </c>
      <c r="E26" s="177">
        <v>2004</v>
      </c>
      <c r="F26" s="177">
        <v>2005</v>
      </c>
      <c r="G26" s="177">
        <v>2006</v>
      </c>
      <c r="H26" s="177">
        <v>2007</v>
      </c>
      <c r="I26" s="177">
        <v>2008</v>
      </c>
      <c r="J26" s="177">
        <v>2009</v>
      </c>
      <c r="K26" s="177">
        <v>2010</v>
      </c>
      <c r="L26" s="177">
        <v>2011</v>
      </c>
      <c r="M26" s="177">
        <v>2012</v>
      </c>
      <c r="N26" s="177">
        <v>2013</v>
      </c>
      <c r="O26" s="177">
        <v>2014</v>
      </c>
      <c r="P26" s="177">
        <v>2015</v>
      </c>
      <c r="Q26" s="177">
        <v>2016</v>
      </c>
      <c r="R26" s="177" t="s">
        <v>107</v>
      </c>
      <c r="S26" s="122">
        <v>2001</v>
      </c>
      <c r="T26" s="122">
        <v>2001</v>
      </c>
      <c r="U26" s="122">
        <v>2001</v>
      </c>
      <c r="V26" s="122">
        <v>2001</v>
      </c>
      <c r="W26" s="122">
        <v>2001</v>
      </c>
      <c r="X26" s="122">
        <v>2001</v>
      </c>
      <c r="Y26" s="122">
        <v>2001</v>
      </c>
      <c r="Z26" s="122">
        <v>2001</v>
      </c>
      <c r="AA26" s="122">
        <v>2001</v>
      </c>
    </row>
    <row r="27" spans="1:27" ht="14.25">
      <c r="A27" s="178" t="s">
        <v>106</v>
      </c>
      <c r="B27" s="55">
        <v>2807</v>
      </c>
      <c r="C27" s="55">
        <v>2847</v>
      </c>
      <c r="D27" s="55">
        <v>3052</v>
      </c>
      <c r="E27" s="55">
        <v>2771.0833333333335</v>
      </c>
      <c r="F27" s="55">
        <v>2746</v>
      </c>
      <c r="G27" s="55">
        <v>2831.5833333333335</v>
      </c>
      <c r="H27" s="55">
        <v>2914.5</v>
      </c>
      <c r="I27" s="55">
        <v>2932.4166666666665</v>
      </c>
      <c r="J27" s="55">
        <v>2881.0833333333335</v>
      </c>
      <c r="K27" s="55">
        <v>2418.25</v>
      </c>
      <c r="L27" s="55">
        <v>2039.5833333333333</v>
      </c>
      <c r="M27" s="55">
        <v>1963.1666666666667</v>
      </c>
      <c r="N27" s="55">
        <v>1543.9166666666667</v>
      </c>
      <c r="O27" s="55">
        <f>AVERAGE('Charts Source Data'!CT31:DE31)</f>
        <v>1215.75</v>
      </c>
      <c r="P27" s="55">
        <f>AVERAGE('Charts Source Data'!DF31:DQ31)</f>
        <v>1037.3333333333333</v>
      </c>
      <c r="Q27" s="55">
        <f>AVERAGE('Charts Source Data'!DR31:EC31)</f>
        <v>958.6666666666666</v>
      </c>
      <c r="R27" s="55">
        <f>AVERAGE('Charts Source Data'!ED31:EO31)</f>
        <v>870.6</v>
      </c>
      <c r="S27" s="85" t="e">
        <v>#DIV/0!</v>
      </c>
      <c r="T27" s="85" t="e">
        <v>#DIV/0!</v>
      </c>
      <c r="U27" s="85" t="e">
        <v>#DIV/0!</v>
      </c>
      <c r="V27" s="85" t="e">
        <v>#DIV/0!</v>
      </c>
      <c r="W27" s="85" t="e">
        <v>#DIV/0!</v>
      </c>
      <c r="X27" s="85" t="e">
        <v>#DIV/0!</v>
      </c>
      <c r="Y27" s="85" t="e">
        <v>#DIV/0!</v>
      </c>
      <c r="Z27" s="85" t="e">
        <v>#DIV/0!</v>
      </c>
      <c r="AA27" s="85" t="e">
        <v>#DIV/0!</v>
      </c>
    </row>
    <row r="28" spans="1:27" ht="27.75" customHeight="1" thickBot="1">
      <c r="A28" s="179" t="s">
        <v>100</v>
      </c>
      <c r="B28" s="117">
        <v>3011.1666666666665</v>
      </c>
      <c r="C28" s="117">
        <v>3190.254166666667</v>
      </c>
      <c r="D28" s="117">
        <v>3451.379166666667</v>
      </c>
      <c r="E28" s="117">
        <v>3150.6666666666665</v>
      </c>
      <c r="F28" s="117">
        <v>3125.4166666666665</v>
      </c>
      <c r="G28" s="117">
        <v>3177</v>
      </c>
      <c r="H28" s="117">
        <v>3235.1666666666665</v>
      </c>
      <c r="I28" s="117">
        <v>3207.8333333333335</v>
      </c>
      <c r="J28" s="117">
        <v>3048.9166666666665</v>
      </c>
      <c r="K28" s="117">
        <v>2670.1666666666665</v>
      </c>
      <c r="L28" s="117">
        <v>2222.0833333333335</v>
      </c>
      <c r="M28" s="117">
        <v>2140.75</v>
      </c>
      <c r="N28" s="117">
        <v>1707.5833333333333</v>
      </c>
      <c r="O28" s="117">
        <f>AVERAGE('Charts Source Data'!CT32:DE32)</f>
        <v>1317.9166666666667</v>
      </c>
      <c r="P28" s="117">
        <f>AVERAGE('Charts Source Data'!DF32:DQ32)</f>
        <v>1134.8333333333333</v>
      </c>
      <c r="Q28" s="117">
        <f>AVERAGE('Charts Source Data'!DR32:EC32)</f>
        <v>1047.0833333333333</v>
      </c>
      <c r="R28" s="117">
        <f>AVERAGE('Charts Source Data'!ED32:EO32)</f>
        <v>962.2</v>
      </c>
      <c r="S28" s="85" t="e">
        <v>#DIV/0!</v>
      </c>
      <c r="T28" s="85" t="e">
        <v>#DIV/0!</v>
      </c>
      <c r="U28" s="85" t="e">
        <v>#DIV/0!</v>
      </c>
      <c r="V28" s="85" t="e">
        <v>#DIV/0!</v>
      </c>
      <c r="W28" s="85" t="e">
        <v>#DIV/0!</v>
      </c>
      <c r="X28" s="85" t="e">
        <v>#DIV/0!</v>
      </c>
      <c r="Y28" s="85" t="e">
        <v>#DIV/0!</v>
      </c>
      <c r="Z28" s="85" t="e">
        <v>#DIV/0!</v>
      </c>
      <c r="AA28" s="85" t="e">
        <v>#DIV/0!</v>
      </c>
    </row>
    <row r="29" spans="2:11" ht="15" thickTop="1">
      <c r="B29" s="64"/>
      <c r="C29" s="64"/>
      <c r="D29" s="64"/>
      <c r="E29" s="64"/>
      <c r="F29" s="64"/>
      <c r="G29" s="64"/>
      <c r="H29" s="64"/>
      <c r="I29" s="64"/>
      <c r="J29" s="64"/>
      <c r="K29" s="64"/>
    </row>
    <row r="30" spans="1:2" ht="14.25">
      <c r="A30" s="106" t="str">
        <f>"* Provisional data 2016/17 covers Apr-16 to "&amp;TEXT(Summary!E10,"mmm-yy")</f>
        <v>* Provisional data 2016/17 covers Apr-16 to Jan-17</v>
      </c>
      <c r="B30" s="61"/>
    </row>
    <row r="31" spans="1:2" ht="14.25">
      <c r="A31" s="106"/>
      <c r="B31" s="51"/>
    </row>
    <row r="46" ht="14.25">
      <c r="A46" s="62"/>
    </row>
    <row r="47" ht="14.25">
      <c r="A47" s="63"/>
    </row>
  </sheetData>
  <sheetProtection/>
  <mergeCells count="1">
    <mergeCell ref="B25:R25"/>
  </mergeCells>
  <printOptions/>
  <pageMargins left="0.75" right="0.75" top="1" bottom="1" header="0.5" footer="0.5"/>
  <pageSetup fitToHeight="1" fitToWidth="1" horizontalDpi="600" verticalDpi="600" orientation="portrait" paperSize="9" scale="75" r:id="rId2"/>
  <headerFooter alignWithMargins="0">
    <oddHeader>&amp;Rhttp://www.justice.gov.uk/statistics/youth-justice/custody-data</oddHeader>
    <oddFooter>&amp;L&amp;D&amp;C&amp;F&amp;R&amp;A</oddFooter>
  </headerFooter>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P118"/>
  <sheetViews>
    <sheetView zoomScalePageLayoutView="0" workbookViewId="0" topLeftCell="A1">
      <selection activeCell="O28" sqref="O28"/>
    </sheetView>
  </sheetViews>
  <sheetFormatPr defaultColWidth="9.00390625" defaultRowHeight="14.25"/>
  <cols>
    <col min="1" max="1" width="22.125" style="47" customWidth="1"/>
    <col min="2" max="13" width="8.00390625" style="47" customWidth="1"/>
    <col min="14" max="14" width="4.50390625" style="47" customWidth="1"/>
    <col min="15" max="16384" width="9.00390625" style="47" customWidth="1"/>
  </cols>
  <sheetData>
    <row r="1" ht="14.25">
      <c r="A1" s="2"/>
    </row>
    <row r="40" ht="15">
      <c r="A40" s="120" t="s">
        <v>156</v>
      </c>
    </row>
    <row r="41" ht="15">
      <c r="A41" s="120"/>
    </row>
    <row r="42" spans="1:13" ht="12.75">
      <c r="A42" s="134"/>
      <c r="B42" s="247" t="s">
        <v>56</v>
      </c>
      <c r="C42" s="247"/>
      <c r="D42" s="247"/>
      <c r="E42" s="247"/>
      <c r="F42" s="247"/>
      <c r="G42" s="247"/>
      <c r="H42" s="247"/>
      <c r="I42" s="247"/>
      <c r="J42" s="247"/>
      <c r="K42" s="247"/>
      <c r="L42" s="247"/>
      <c r="M42" s="247"/>
    </row>
    <row r="43" spans="1:16" ht="12.75">
      <c r="A43" s="133" t="s">
        <v>99</v>
      </c>
      <c r="B43" s="135" t="s">
        <v>5</v>
      </c>
      <c r="C43" s="135" t="s">
        <v>6</v>
      </c>
      <c r="D43" s="135" t="s">
        <v>7</v>
      </c>
      <c r="E43" s="135" t="s">
        <v>8</v>
      </c>
      <c r="F43" s="135" t="s">
        <v>9</v>
      </c>
      <c r="G43" s="135" t="s">
        <v>10</v>
      </c>
      <c r="H43" s="135" t="s">
        <v>11</v>
      </c>
      <c r="I43" s="135" t="s">
        <v>12</v>
      </c>
      <c r="J43" s="135" t="s">
        <v>13</v>
      </c>
      <c r="K43" s="135" t="s">
        <v>14</v>
      </c>
      <c r="L43" s="135" t="s">
        <v>15</v>
      </c>
      <c r="M43" s="135" t="s">
        <v>16</v>
      </c>
      <c r="O43" s="73"/>
      <c r="P43" s="73"/>
    </row>
    <row r="44" spans="1:16" ht="12.75">
      <c r="A44" s="124" t="str">
        <f>'2.1 Population (under 18)'!A33</f>
        <v>2005/06</v>
      </c>
      <c r="B44" s="91">
        <v>226</v>
      </c>
      <c r="C44" s="91">
        <v>230</v>
      </c>
      <c r="D44" s="91">
        <v>237</v>
      </c>
      <c r="E44" s="91">
        <v>254</v>
      </c>
      <c r="F44" s="91">
        <v>248</v>
      </c>
      <c r="G44" s="91">
        <v>257</v>
      </c>
      <c r="H44" s="91">
        <v>245</v>
      </c>
      <c r="I44" s="91">
        <v>237</v>
      </c>
      <c r="J44" s="91">
        <v>219</v>
      </c>
      <c r="K44" s="91">
        <v>217</v>
      </c>
      <c r="L44" s="91">
        <v>210</v>
      </c>
      <c r="M44" s="91">
        <v>211</v>
      </c>
      <c r="O44" s="74"/>
      <c r="P44" s="75"/>
    </row>
    <row r="45" spans="1:16" ht="12.75">
      <c r="A45" s="124" t="str">
        <f>'2.1 Population (under 18)'!A34</f>
        <v>2006/07</v>
      </c>
      <c r="B45" s="91">
        <v>231</v>
      </c>
      <c r="C45" s="91">
        <v>233</v>
      </c>
      <c r="D45" s="91">
        <v>227</v>
      </c>
      <c r="E45" s="91">
        <v>229</v>
      </c>
      <c r="F45" s="91">
        <v>233</v>
      </c>
      <c r="G45" s="91">
        <v>231</v>
      </c>
      <c r="H45" s="91">
        <v>223</v>
      </c>
      <c r="I45" s="91">
        <v>225</v>
      </c>
      <c r="J45" s="91">
        <v>224</v>
      </c>
      <c r="K45" s="91">
        <v>219</v>
      </c>
      <c r="L45" s="91">
        <v>210</v>
      </c>
      <c r="M45" s="91">
        <v>222</v>
      </c>
      <c r="O45" s="74"/>
      <c r="P45" s="75"/>
    </row>
    <row r="46" spans="1:16" ht="12.75">
      <c r="A46" s="124" t="str">
        <f>'2.1 Population (under 18)'!A35</f>
        <v>2007/08</v>
      </c>
      <c r="B46" s="91">
        <v>230</v>
      </c>
      <c r="C46" s="91">
        <v>226</v>
      </c>
      <c r="D46" s="91">
        <v>212</v>
      </c>
      <c r="E46" s="91">
        <v>224</v>
      </c>
      <c r="F46" s="91">
        <v>238</v>
      </c>
      <c r="G46" s="91">
        <v>244</v>
      </c>
      <c r="H46" s="91">
        <v>224</v>
      </c>
      <c r="I46" s="91">
        <v>225</v>
      </c>
      <c r="J46" s="91">
        <v>221</v>
      </c>
      <c r="K46" s="91">
        <v>211</v>
      </c>
      <c r="L46" s="91">
        <v>218</v>
      </c>
      <c r="M46" s="91">
        <v>217</v>
      </c>
      <c r="O46" s="74"/>
      <c r="P46" s="75"/>
    </row>
    <row r="47" spans="1:16" ht="12.75">
      <c r="A47" s="124" t="str">
        <f>'2.1 Population (under 18)'!A36</f>
        <v>2008/09</v>
      </c>
      <c r="B47" s="91">
        <v>228</v>
      </c>
      <c r="C47" s="91">
        <v>217</v>
      </c>
      <c r="D47" s="91">
        <v>213</v>
      </c>
      <c r="E47" s="91">
        <v>216</v>
      </c>
      <c r="F47" s="91">
        <v>210</v>
      </c>
      <c r="G47" s="91">
        <v>201</v>
      </c>
      <c r="H47" s="91">
        <v>201</v>
      </c>
      <c r="I47" s="91">
        <v>191</v>
      </c>
      <c r="J47" s="91">
        <v>173</v>
      </c>
      <c r="K47" s="91">
        <v>184</v>
      </c>
      <c r="L47" s="91">
        <v>178</v>
      </c>
      <c r="M47" s="91">
        <v>200</v>
      </c>
      <c r="O47" s="74"/>
      <c r="P47" s="75"/>
    </row>
    <row r="48" spans="1:16" ht="12.75">
      <c r="A48" s="124" t="str">
        <f>'2.1 Population (under 18)'!A37</f>
        <v>2009/10</v>
      </c>
      <c r="B48" s="91">
        <v>191</v>
      </c>
      <c r="C48" s="91">
        <v>176</v>
      </c>
      <c r="D48" s="91">
        <v>171</v>
      </c>
      <c r="E48" s="91">
        <v>179</v>
      </c>
      <c r="F48" s="91">
        <v>165</v>
      </c>
      <c r="G48" s="91">
        <v>166</v>
      </c>
      <c r="H48" s="91">
        <v>158</v>
      </c>
      <c r="I48" s="91">
        <v>163</v>
      </c>
      <c r="J48" s="91">
        <v>153</v>
      </c>
      <c r="K48" s="91">
        <v>154</v>
      </c>
      <c r="L48" s="91">
        <v>165</v>
      </c>
      <c r="M48" s="91">
        <v>160</v>
      </c>
      <c r="O48" s="74"/>
      <c r="P48" s="75"/>
    </row>
    <row r="49" spans="1:16" ht="12.75">
      <c r="A49" s="124" t="str">
        <f>'2.1 Population (under 18)'!A38</f>
        <v>2010/11</v>
      </c>
      <c r="B49" s="91">
        <v>164</v>
      </c>
      <c r="C49" s="91">
        <v>178</v>
      </c>
      <c r="D49" s="91">
        <v>177</v>
      </c>
      <c r="E49" s="91">
        <v>179</v>
      </c>
      <c r="F49" s="91">
        <v>162</v>
      </c>
      <c r="G49" s="91">
        <v>160</v>
      </c>
      <c r="H49" s="91">
        <v>160</v>
      </c>
      <c r="I49" s="91">
        <v>164</v>
      </c>
      <c r="J49" s="91">
        <v>161</v>
      </c>
      <c r="K49" s="91">
        <v>160</v>
      </c>
      <c r="L49" s="91">
        <v>162</v>
      </c>
      <c r="M49" s="91">
        <v>156</v>
      </c>
      <c r="O49" s="74"/>
      <c r="P49" s="75"/>
    </row>
    <row r="50" spans="1:16" s="51" customFormat="1" ht="14.25">
      <c r="A50" s="84" t="str">
        <f>'2.1 Population (under 18)'!A39</f>
        <v>2011/12</v>
      </c>
      <c r="B50" s="91">
        <v>141</v>
      </c>
      <c r="C50" s="91">
        <v>164</v>
      </c>
      <c r="D50" s="91">
        <v>172</v>
      </c>
      <c r="E50" s="91">
        <v>161</v>
      </c>
      <c r="F50" s="91">
        <v>167</v>
      </c>
      <c r="G50" s="91">
        <v>176</v>
      </c>
      <c r="H50" s="91">
        <v>170</v>
      </c>
      <c r="I50" s="91">
        <v>174</v>
      </c>
      <c r="J50" s="91">
        <v>160</v>
      </c>
      <c r="K50" s="91">
        <v>172</v>
      </c>
      <c r="L50" s="91">
        <v>175</v>
      </c>
      <c r="M50" s="91">
        <v>163</v>
      </c>
      <c r="O50" s="74"/>
      <c r="P50" s="75"/>
    </row>
    <row r="51" spans="1:16" s="51" customFormat="1" ht="14.25">
      <c r="A51" s="84" t="str">
        <f>'2.1 Population (under 18)'!A40</f>
        <v>2012/13</v>
      </c>
      <c r="B51" s="91">
        <v>157</v>
      </c>
      <c r="C51" s="91">
        <v>150</v>
      </c>
      <c r="D51" s="91">
        <v>142</v>
      </c>
      <c r="E51" s="91">
        <v>152</v>
      </c>
      <c r="F51" s="91">
        <v>149</v>
      </c>
      <c r="G51" s="91">
        <v>148</v>
      </c>
      <c r="H51" s="91">
        <v>154</v>
      </c>
      <c r="I51" s="91">
        <v>140</v>
      </c>
      <c r="J51" s="91">
        <v>139</v>
      </c>
      <c r="K51" s="91">
        <v>142</v>
      </c>
      <c r="L51" s="91">
        <v>120</v>
      </c>
      <c r="M51" s="91">
        <v>116</v>
      </c>
      <c r="O51" s="74"/>
      <c r="P51" s="75"/>
    </row>
    <row r="52" spans="1:16" s="51" customFormat="1" ht="14.25">
      <c r="A52" s="84" t="str">
        <f>'2.1 Population (under 18)'!A41</f>
        <v>2013/14</v>
      </c>
      <c r="B52" s="91">
        <v>128</v>
      </c>
      <c r="C52" s="91">
        <v>118</v>
      </c>
      <c r="D52" s="91">
        <v>123</v>
      </c>
      <c r="E52" s="91">
        <v>124</v>
      </c>
      <c r="F52" s="91">
        <v>125</v>
      </c>
      <c r="G52" s="91">
        <v>130</v>
      </c>
      <c r="H52" s="91">
        <v>137</v>
      </c>
      <c r="I52" s="91">
        <v>140</v>
      </c>
      <c r="J52" s="91">
        <v>137</v>
      </c>
      <c r="K52" s="91">
        <v>138</v>
      </c>
      <c r="L52" s="91">
        <v>129</v>
      </c>
      <c r="M52" s="91">
        <v>117</v>
      </c>
      <c r="O52" s="74"/>
      <c r="P52" s="75"/>
    </row>
    <row r="53" spans="1:16" s="51" customFormat="1" ht="14.25">
      <c r="A53" s="84" t="str">
        <f>'2.1 Population (under 18)'!A42</f>
        <v>2014/15</v>
      </c>
      <c r="B53" s="55">
        <v>116</v>
      </c>
      <c r="C53" s="55">
        <v>114</v>
      </c>
      <c r="D53" s="55">
        <v>105</v>
      </c>
      <c r="E53" s="55">
        <v>98</v>
      </c>
      <c r="F53" s="55">
        <v>88</v>
      </c>
      <c r="G53" s="55">
        <v>84</v>
      </c>
      <c r="H53" s="55">
        <v>93</v>
      </c>
      <c r="I53" s="55">
        <v>110</v>
      </c>
      <c r="J53" s="55">
        <v>97</v>
      </c>
      <c r="K53" s="55">
        <v>93</v>
      </c>
      <c r="L53" s="55">
        <v>101</v>
      </c>
      <c r="M53" s="55">
        <v>112</v>
      </c>
      <c r="O53" s="74"/>
      <c r="P53" s="75"/>
    </row>
    <row r="54" spans="1:16" s="51" customFormat="1" ht="14.25">
      <c r="A54" s="84" t="str">
        <f>'2.1 Population (under 18)'!A43</f>
        <v>2015/16</v>
      </c>
      <c r="B54" s="55">
        <v>108</v>
      </c>
      <c r="C54" s="55">
        <v>104</v>
      </c>
      <c r="D54" s="55">
        <v>114</v>
      </c>
      <c r="E54" s="55">
        <v>113</v>
      </c>
      <c r="F54" s="55">
        <v>100</v>
      </c>
      <c r="G54" s="55">
        <v>105</v>
      </c>
      <c r="H54" s="55">
        <v>112</v>
      </c>
      <c r="I54" s="55">
        <v>112</v>
      </c>
      <c r="J54" s="55">
        <v>105</v>
      </c>
      <c r="K54" s="55">
        <v>104</v>
      </c>
      <c r="L54" s="55">
        <v>100</v>
      </c>
      <c r="M54" s="55">
        <v>101</v>
      </c>
      <c r="O54" s="74"/>
      <c r="P54" s="75"/>
    </row>
    <row r="55" spans="1:16" s="51" customFormat="1" ht="14.25">
      <c r="A55" s="126" t="str">
        <f>'2.1 Population (under 18)'!A44</f>
        <v>2016/17*</v>
      </c>
      <c r="B55" s="57">
        <v>104</v>
      </c>
      <c r="C55" s="57">
        <v>97</v>
      </c>
      <c r="D55" s="57">
        <v>107</v>
      </c>
      <c r="E55" s="57">
        <v>115</v>
      </c>
      <c r="F55" s="57">
        <v>116</v>
      </c>
      <c r="G55" s="57">
        <v>112</v>
      </c>
      <c r="H55" s="57">
        <v>106</v>
      </c>
      <c r="I55" s="57">
        <v>111</v>
      </c>
      <c r="J55" s="57">
        <v>110</v>
      </c>
      <c r="K55" s="57">
        <v>110</v>
      </c>
      <c r="L55" s="57" t="e">
        <v>#N/A</v>
      </c>
      <c r="M55" s="57" t="e">
        <v>#N/A</v>
      </c>
      <c r="O55" s="74"/>
      <c r="P55" s="75"/>
    </row>
    <row r="56" spans="1:16" s="51" customFormat="1" ht="14.25" hidden="1">
      <c r="A56" s="92" t="str">
        <f>'2.1 Population (under 18)'!A45</f>
        <v>2017/18*</v>
      </c>
      <c r="B56" s="54" t="e">
        <v>#N/A</v>
      </c>
      <c r="C56" s="55" t="e">
        <v>#N/A</v>
      </c>
      <c r="D56" s="55" t="e">
        <v>#N/A</v>
      </c>
      <c r="E56" s="55" t="e">
        <v>#N/A</v>
      </c>
      <c r="F56" s="55" t="e">
        <v>#N/A</v>
      </c>
      <c r="G56" s="55" t="e">
        <v>#N/A</v>
      </c>
      <c r="H56" s="55" t="e">
        <v>#N/A</v>
      </c>
      <c r="I56" s="55" t="e">
        <v>#N/A</v>
      </c>
      <c r="J56" s="55" t="e">
        <v>#N/A</v>
      </c>
      <c r="K56" s="55" t="e">
        <v>#N/A</v>
      </c>
      <c r="L56" s="55" t="e">
        <v>#N/A</v>
      </c>
      <c r="M56" s="53" t="e">
        <v>#N/A</v>
      </c>
      <c r="O56" s="74"/>
      <c r="P56" s="75"/>
    </row>
    <row r="57" spans="1:16" s="51" customFormat="1" ht="14.25" hidden="1">
      <c r="A57" s="92" t="str">
        <f>'2.1 Population (under 18)'!A46</f>
        <v>2018/19*</v>
      </c>
      <c r="B57" s="54" t="e">
        <v>#N/A</v>
      </c>
      <c r="C57" s="55" t="e">
        <v>#N/A</v>
      </c>
      <c r="D57" s="55" t="e">
        <v>#N/A</v>
      </c>
      <c r="E57" s="55" t="e">
        <v>#N/A</v>
      </c>
      <c r="F57" s="55" t="e">
        <v>#N/A</v>
      </c>
      <c r="G57" s="55" t="e">
        <v>#N/A</v>
      </c>
      <c r="H57" s="55" t="e">
        <v>#N/A</v>
      </c>
      <c r="I57" s="55" t="e">
        <v>#N/A</v>
      </c>
      <c r="J57" s="55" t="e">
        <v>#N/A</v>
      </c>
      <c r="K57" s="55" t="e">
        <v>#N/A</v>
      </c>
      <c r="L57" s="55" t="e">
        <v>#N/A</v>
      </c>
      <c r="M57" s="53" t="e">
        <v>#N/A</v>
      </c>
      <c r="O57" s="74"/>
      <c r="P57" s="75"/>
    </row>
    <row r="58" spans="1:16" s="51" customFormat="1" ht="14.25" hidden="1">
      <c r="A58" s="92" t="str">
        <f>'2.1 Population (under 18)'!A47</f>
        <v>2019/20*</v>
      </c>
      <c r="B58" s="54" t="e">
        <v>#N/A</v>
      </c>
      <c r="C58" s="55" t="e">
        <v>#N/A</v>
      </c>
      <c r="D58" s="55" t="e">
        <v>#N/A</v>
      </c>
      <c r="E58" s="55" t="e">
        <v>#N/A</v>
      </c>
      <c r="F58" s="55" t="e">
        <v>#N/A</v>
      </c>
      <c r="G58" s="55" t="e">
        <v>#N/A</v>
      </c>
      <c r="H58" s="55" t="e">
        <v>#N/A</v>
      </c>
      <c r="I58" s="55" t="e">
        <v>#N/A</v>
      </c>
      <c r="J58" s="55" t="e">
        <v>#N/A</v>
      </c>
      <c r="K58" s="55" t="e">
        <v>#N/A</v>
      </c>
      <c r="L58" s="55" t="e">
        <v>#N/A</v>
      </c>
      <c r="M58" s="53" t="e">
        <v>#N/A</v>
      </c>
      <c r="O58" s="74"/>
      <c r="P58" s="75"/>
    </row>
    <row r="59" spans="1:16" s="51" customFormat="1" ht="14.25" hidden="1">
      <c r="A59" s="92" t="str">
        <f>'2.1 Population (under 18)'!A48</f>
        <v>2020/21*</v>
      </c>
      <c r="B59" s="54" t="e">
        <v>#N/A</v>
      </c>
      <c r="C59" s="55" t="e">
        <v>#N/A</v>
      </c>
      <c r="D59" s="55" t="e">
        <v>#N/A</v>
      </c>
      <c r="E59" s="55" t="e">
        <v>#N/A</v>
      </c>
      <c r="F59" s="55" t="e">
        <v>#N/A</v>
      </c>
      <c r="G59" s="55" t="e">
        <v>#N/A</v>
      </c>
      <c r="H59" s="55" t="e">
        <v>#N/A</v>
      </c>
      <c r="I59" s="55" t="e">
        <v>#N/A</v>
      </c>
      <c r="J59" s="55" t="e">
        <v>#N/A</v>
      </c>
      <c r="K59" s="55" t="e">
        <v>#N/A</v>
      </c>
      <c r="L59" s="55" t="e">
        <v>#N/A</v>
      </c>
      <c r="M59" s="53" t="e">
        <v>#N/A</v>
      </c>
      <c r="O59" s="74"/>
      <c r="P59" s="75"/>
    </row>
    <row r="60" spans="1:16" s="51" customFormat="1" ht="14.25" hidden="1">
      <c r="A60" s="92" t="str">
        <f>'2.1 Population (under 18)'!A49</f>
        <v>2021/22*</v>
      </c>
      <c r="B60" s="54" t="e">
        <v>#N/A</v>
      </c>
      <c r="C60" s="55" t="e">
        <v>#N/A</v>
      </c>
      <c r="D60" s="55" t="e">
        <v>#N/A</v>
      </c>
      <c r="E60" s="55" t="e">
        <v>#N/A</v>
      </c>
      <c r="F60" s="55" t="e">
        <v>#N/A</v>
      </c>
      <c r="G60" s="55" t="e">
        <v>#N/A</v>
      </c>
      <c r="H60" s="55" t="e">
        <v>#N/A</v>
      </c>
      <c r="I60" s="55" t="e">
        <v>#N/A</v>
      </c>
      <c r="J60" s="55" t="e">
        <v>#N/A</v>
      </c>
      <c r="K60" s="55" t="e">
        <v>#N/A</v>
      </c>
      <c r="L60" s="55" t="e">
        <v>#N/A</v>
      </c>
      <c r="M60" s="53" t="e">
        <v>#N/A</v>
      </c>
      <c r="O60" s="74"/>
      <c r="P60" s="75"/>
    </row>
    <row r="61" spans="1:16" s="51" customFormat="1" ht="14.25" hidden="1">
      <c r="A61" s="92" t="str">
        <f>'2.1 Population (under 18)'!A50</f>
        <v>2022/23*</v>
      </c>
      <c r="B61" s="54" t="e">
        <v>#N/A</v>
      </c>
      <c r="C61" s="55" t="e">
        <v>#N/A</v>
      </c>
      <c r="D61" s="55" t="e">
        <v>#N/A</v>
      </c>
      <c r="E61" s="55" t="e">
        <v>#N/A</v>
      </c>
      <c r="F61" s="55" t="e">
        <v>#N/A</v>
      </c>
      <c r="G61" s="55" t="e">
        <v>#N/A</v>
      </c>
      <c r="H61" s="55" t="e">
        <v>#N/A</v>
      </c>
      <c r="I61" s="55" t="e">
        <v>#N/A</v>
      </c>
      <c r="J61" s="55" t="e">
        <v>#N/A</v>
      </c>
      <c r="K61" s="55" t="e">
        <v>#N/A</v>
      </c>
      <c r="L61" s="55" t="e">
        <v>#N/A</v>
      </c>
      <c r="M61" s="53" t="e">
        <v>#N/A</v>
      </c>
      <c r="O61" s="74"/>
      <c r="P61" s="75"/>
    </row>
    <row r="62" spans="1:16" s="51" customFormat="1" ht="14.25" hidden="1">
      <c r="A62" s="92" t="str">
        <f>'2.1 Population (under 18)'!A51</f>
        <v>2023/24*</v>
      </c>
      <c r="B62" s="54" t="e">
        <v>#N/A</v>
      </c>
      <c r="C62" s="55" t="e">
        <v>#N/A</v>
      </c>
      <c r="D62" s="55" t="e">
        <v>#N/A</v>
      </c>
      <c r="E62" s="55" t="e">
        <v>#N/A</v>
      </c>
      <c r="F62" s="55" t="e">
        <v>#N/A</v>
      </c>
      <c r="G62" s="55" t="e">
        <v>#N/A</v>
      </c>
      <c r="H62" s="55" t="e">
        <v>#N/A</v>
      </c>
      <c r="I62" s="55" t="e">
        <v>#N/A</v>
      </c>
      <c r="J62" s="55" t="e">
        <v>#N/A</v>
      </c>
      <c r="K62" s="55" t="e">
        <v>#N/A</v>
      </c>
      <c r="L62" s="55" t="e">
        <v>#N/A</v>
      </c>
      <c r="M62" s="53" t="e">
        <v>#N/A</v>
      </c>
      <c r="O62" s="74"/>
      <c r="P62" s="75"/>
    </row>
    <row r="63" spans="1:16" s="51" customFormat="1" ht="14.25" hidden="1">
      <c r="A63" s="92" t="str">
        <f>'2.1 Population (under 18)'!A52</f>
        <v>2024/25*</v>
      </c>
      <c r="B63" s="54" t="e">
        <v>#N/A</v>
      </c>
      <c r="C63" s="55" t="e">
        <v>#N/A</v>
      </c>
      <c r="D63" s="55" t="e">
        <v>#N/A</v>
      </c>
      <c r="E63" s="55" t="e">
        <v>#N/A</v>
      </c>
      <c r="F63" s="55" t="e">
        <v>#N/A</v>
      </c>
      <c r="G63" s="55" t="e">
        <v>#N/A</v>
      </c>
      <c r="H63" s="55" t="e">
        <v>#N/A</v>
      </c>
      <c r="I63" s="55" t="e">
        <v>#N/A</v>
      </c>
      <c r="J63" s="55" t="e">
        <v>#N/A</v>
      </c>
      <c r="K63" s="55" t="e">
        <v>#N/A</v>
      </c>
      <c r="L63" s="55" t="e">
        <v>#N/A</v>
      </c>
      <c r="M63" s="53" t="e">
        <v>#N/A</v>
      </c>
      <c r="O63" s="74"/>
      <c r="P63" s="75"/>
    </row>
    <row r="64" spans="1:16" s="51" customFormat="1" ht="14.25" hidden="1">
      <c r="A64" s="92" t="str">
        <f>'2.1 Population (under 18)'!A53</f>
        <v>2025/26*</v>
      </c>
      <c r="B64" s="54" t="e">
        <v>#N/A</v>
      </c>
      <c r="C64" s="55" t="e">
        <v>#N/A</v>
      </c>
      <c r="D64" s="55" t="e">
        <v>#N/A</v>
      </c>
      <c r="E64" s="55" t="e">
        <v>#N/A</v>
      </c>
      <c r="F64" s="55" t="e">
        <v>#N/A</v>
      </c>
      <c r="G64" s="55" t="e">
        <v>#N/A</v>
      </c>
      <c r="H64" s="55" t="e">
        <v>#N/A</v>
      </c>
      <c r="I64" s="55" t="e">
        <v>#N/A</v>
      </c>
      <c r="J64" s="55" t="e">
        <v>#N/A</v>
      </c>
      <c r="K64" s="55" t="e">
        <v>#N/A</v>
      </c>
      <c r="L64" s="55" t="e">
        <v>#N/A</v>
      </c>
      <c r="M64" s="53" t="e">
        <v>#N/A</v>
      </c>
      <c r="O64" s="74"/>
      <c r="P64" s="75"/>
    </row>
    <row r="65" spans="1:16" ht="12.75" hidden="1">
      <c r="A65" s="50"/>
      <c r="B65" s="50"/>
      <c r="C65" s="50"/>
      <c r="D65" s="50"/>
      <c r="E65" s="50"/>
      <c r="F65" s="50"/>
      <c r="G65" s="50"/>
      <c r="H65" s="50"/>
      <c r="I65" s="50"/>
      <c r="J65" s="50"/>
      <c r="K65" s="50"/>
      <c r="L65" s="50"/>
      <c r="M65" s="50"/>
      <c r="O65" s="74"/>
      <c r="P65" s="75"/>
    </row>
    <row r="66" spans="1:16" ht="12.75">
      <c r="A66" s="50"/>
      <c r="B66" s="50"/>
      <c r="C66" s="50"/>
      <c r="D66" s="50"/>
      <c r="E66" s="50"/>
      <c r="F66" s="50"/>
      <c r="G66" s="50"/>
      <c r="H66" s="50"/>
      <c r="I66" s="50"/>
      <c r="J66" s="50"/>
      <c r="K66" s="50"/>
      <c r="L66" s="50"/>
      <c r="M66" s="50"/>
      <c r="O66" s="74"/>
      <c r="P66" s="75"/>
    </row>
    <row r="67" spans="1:16" ht="12.75">
      <c r="A67" s="134"/>
      <c r="B67" s="247" t="s">
        <v>55</v>
      </c>
      <c r="C67" s="247"/>
      <c r="D67" s="247"/>
      <c r="E67" s="247"/>
      <c r="F67" s="247"/>
      <c r="G67" s="247"/>
      <c r="H67" s="247"/>
      <c r="I67" s="247"/>
      <c r="J67" s="247"/>
      <c r="K67" s="247"/>
      <c r="L67" s="247"/>
      <c r="M67" s="247"/>
      <c r="O67" s="74"/>
      <c r="P67" s="75"/>
    </row>
    <row r="68" spans="1:16" ht="12.75">
      <c r="A68" s="133" t="s">
        <v>99</v>
      </c>
      <c r="B68" s="135" t="s">
        <v>5</v>
      </c>
      <c r="C68" s="135" t="s">
        <v>6</v>
      </c>
      <c r="D68" s="135" t="s">
        <v>7</v>
      </c>
      <c r="E68" s="135" t="s">
        <v>8</v>
      </c>
      <c r="F68" s="135" t="s">
        <v>9</v>
      </c>
      <c r="G68" s="135" t="s">
        <v>10</v>
      </c>
      <c r="H68" s="135" t="s">
        <v>11</v>
      </c>
      <c r="I68" s="135" t="s">
        <v>12</v>
      </c>
      <c r="J68" s="135" t="s">
        <v>13</v>
      </c>
      <c r="K68" s="135" t="s">
        <v>14</v>
      </c>
      <c r="L68" s="135" t="s">
        <v>15</v>
      </c>
      <c r="M68" s="135" t="s">
        <v>16</v>
      </c>
      <c r="O68" s="74"/>
      <c r="P68" s="75"/>
    </row>
    <row r="69" spans="1:16" ht="12.75">
      <c r="A69" s="123" t="str">
        <f>'2.1 Population (under 18)'!A33</f>
        <v>2005/06</v>
      </c>
      <c r="B69" s="90">
        <v>227</v>
      </c>
      <c r="C69" s="90">
        <v>238</v>
      </c>
      <c r="D69" s="90">
        <v>245</v>
      </c>
      <c r="E69" s="90">
        <v>248</v>
      </c>
      <c r="F69" s="90">
        <v>246</v>
      </c>
      <c r="G69" s="90">
        <v>252</v>
      </c>
      <c r="H69" s="90">
        <v>248</v>
      </c>
      <c r="I69" s="90">
        <v>244</v>
      </c>
      <c r="J69" s="90">
        <v>215</v>
      </c>
      <c r="K69" s="90">
        <v>233</v>
      </c>
      <c r="L69" s="90">
        <v>222</v>
      </c>
      <c r="M69" s="90">
        <v>229</v>
      </c>
      <c r="O69" s="74"/>
      <c r="P69" s="75"/>
    </row>
    <row r="70" spans="1:16" ht="12.75">
      <c r="A70" s="124" t="str">
        <f>'2.1 Population (under 18)'!A34</f>
        <v>2006/07</v>
      </c>
      <c r="B70" s="91">
        <v>245</v>
      </c>
      <c r="C70" s="91">
        <v>256</v>
      </c>
      <c r="D70" s="91">
        <v>251</v>
      </c>
      <c r="E70" s="91">
        <v>235</v>
      </c>
      <c r="F70" s="91">
        <v>270</v>
      </c>
      <c r="G70" s="91">
        <v>269</v>
      </c>
      <c r="H70" s="91">
        <v>257</v>
      </c>
      <c r="I70" s="91">
        <v>284</v>
      </c>
      <c r="J70" s="91">
        <v>255</v>
      </c>
      <c r="K70" s="91">
        <v>272</v>
      </c>
      <c r="L70" s="91">
        <v>255</v>
      </c>
      <c r="M70" s="91">
        <v>239</v>
      </c>
      <c r="O70" s="74"/>
      <c r="P70" s="75"/>
    </row>
    <row r="71" spans="1:16" ht="12.75">
      <c r="A71" s="124" t="str">
        <f>'2.1 Population (under 18)'!A35</f>
        <v>2007/08</v>
      </c>
      <c r="B71" s="91">
        <v>253</v>
      </c>
      <c r="C71" s="91">
        <v>253</v>
      </c>
      <c r="D71" s="91">
        <v>262</v>
      </c>
      <c r="E71" s="91">
        <v>256</v>
      </c>
      <c r="F71" s="91">
        <v>258</v>
      </c>
      <c r="G71" s="91">
        <v>260</v>
      </c>
      <c r="H71" s="91">
        <v>256</v>
      </c>
      <c r="I71" s="91">
        <v>254</v>
      </c>
      <c r="J71" s="91">
        <v>242</v>
      </c>
      <c r="K71" s="91">
        <v>234</v>
      </c>
      <c r="L71" s="91">
        <v>246</v>
      </c>
      <c r="M71" s="91">
        <v>254</v>
      </c>
      <c r="O71" s="74"/>
      <c r="P71" s="75"/>
    </row>
    <row r="72" spans="1:16" ht="12.75">
      <c r="A72" s="124" t="str">
        <f>'2.1 Population (under 18)'!A36</f>
        <v>2008/09</v>
      </c>
      <c r="B72" s="91">
        <v>235</v>
      </c>
      <c r="C72" s="91">
        <v>239</v>
      </c>
      <c r="D72" s="91">
        <v>258</v>
      </c>
      <c r="E72" s="91">
        <v>240</v>
      </c>
      <c r="F72" s="91">
        <v>239</v>
      </c>
      <c r="G72" s="91">
        <v>225</v>
      </c>
      <c r="H72" s="91">
        <v>235</v>
      </c>
      <c r="I72" s="91">
        <v>235</v>
      </c>
      <c r="J72" s="91">
        <v>215</v>
      </c>
      <c r="K72" s="91">
        <v>229</v>
      </c>
      <c r="L72" s="91">
        <v>228</v>
      </c>
      <c r="M72" s="91">
        <v>251</v>
      </c>
      <c r="O72" s="74"/>
      <c r="P72" s="75"/>
    </row>
    <row r="73" spans="1:16" ht="12.75">
      <c r="A73" s="124" t="str">
        <f>'2.1 Population (under 18)'!A37</f>
        <v>2009/10</v>
      </c>
      <c r="B73" s="91">
        <v>249</v>
      </c>
      <c r="C73" s="91">
        <v>242</v>
      </c>
      <c r="D73" s="91">
        <v>270</v>
      </c>
      <c r="E73" s="91">
        <v>256</v>
      </c>
      <c r="F73" s="91">
        <v>241</v>
      </c>
      <c r="G73" s="91">
        <v>227</v>
      </c>
      <c r="H73" s="91">
        <v>259</v>
      </c>
      <c r="I73" s="91">
        <v>272</v>
      </c>
      <c r="J73" s="91">
        <v>234</v>
      </c>
      <c r="K73" s="91">
        <v>259</v>
      </c>
      <c r="L73" s="91">
        <v>267</v>
      </c>
      <c r="M73" s="91">
        <v>262</v>
      </c>
      <c r="O73" s="74"/>
      <c r="P73" s="75"/>
    </row>
    <row r="74" spans="1:16" ht="12.75">
      <c r="A74" s="124" t="str">
        <f>'2.1 Population (under 18)'!A38</f>
        <v>2010/11</v>
      </c>
      <c r="B74" s="91">
        <v>259</v>
      </c>
      <c r="C74" s="91">
        <v>274</v>
      </c>
      <c r="D74" s="91">
        <v>275</v>
      </c>
      <c r="E74" s="91">
        <v>277</v>
      </c>
      <c r="F74" s="91">
        <v>266</v>
      </c>
      <c r="G74" s="91">
        <v>270</v>
      </c>
      <c r="H74" s="91">
        <v>254</v>
      </c>
      <c r="I74" s="91">
        <v>243</v>
      </c>
      <c r="J74" s="91">
        <v>246</v>
      </c>
      <c r="K74" s="91">
        <v>263</v>
      </c>
      <c r="L74" s="91">
        <v>271</v>
      </c>
      <c r="M74" s="91">
        <v>270</v>
      </c>
      <c r="O74" s="74"/>
      <c r="P74" s="75"/>
    </row>
    <row r="75" spans="1:16" s="51" customFormat="1" ht="14.25">
      <c r="A75" s="124" t="str">
        <f>'2.1 Population (under 18)'!A39</f>
        <v>2011/12</v>
      </c>
      <c r="B75" s="91">
        <v>266</v>
      </c>
      <c r="C75" s="91">
        <v>273</v>
      </c>
      <c r="D75" s="91">
        <v>282</v>
      </c>
      <c r="E75" s="91">
        <v>262</v>
      </c>
      <c r="F75" s="91">
        <v>294</v>
      </c>
      <c r="G75" s="91">
        <v>291</v>
      </c>
      <c r="H75" s="91">
        <v>282</v>
      </c>
      <c r="I75" s="91">
        <v>287</v>
      </c>
      <c r="J75" s="91">
        <v>275</v>
      </c>
      <c r="K75" s="91">
        <v>285</v>
      </c>
      <c r="L75" s="91">
        <v>276</v>
      </c>
      <c r="M75" s="91">
        <v>281</v>
      </c>
      <c r="O75" s="74"/>
      <c r="P75" s="75"/>
    </row>
    <row r="76" spans="1:16" s="51" customFormat="1" ht="14.25">
      <c r="A76" s="124" t="str">
        <f>'2.1 Population (under 18)'!A40</f>
        <v>2012/13</v>
      </c>
      <c r="B76" s="91">
        <v>287</v>
      </c>
      <c r="C76" s="91">
        <v>260</v>
      </c>
      <c r="D76" s="91">
        <v>265</v>
      </c>
      <c r="E76" s="91">
        <v>271</v>
      </c>
      <c r="F76" s="91">
        <v>264</v>
      </c>
      <c r="G76" s="91">
        <v>253</v>
      </c>
      <c r="H76" s="91">
        <v>259</v>
      </c>
      <c r="I76" s="91">
        <v>226</v>
      </c>
      <c r="J76" s="91">
        <v>219</v>
      </c>
      <c r="K76" s="91">
        <v>233</v>
      </c>
      <c r="L76" s="91">
        <v>240</v>
      </c>
      <c r="M76" s="91">
        <v>258</v>
      </c>
      <c r="O76" s="74"/>
      <c r="P76" s="75"/>
    </row>
    <row r="77" spans="1:16" s="51" customFormat="1" ht="14.25">
      <c r="A77" s="124" t="str">
        <f>'2.1 Population (under 18)'!A41</f>
        <v>2013/14</v>
      </c>
      <c r="B77" s="91">
        <v>262</v>
      </c>
      <c r="C77" s="91">
        <v>251</v>
      </c>
      <c r="D77" s="91">
        <v>239</v>
      </c>
      <c r="E77" s="91">
        <v>258</v>
      </c>
      <c r="F77" s="91">
        <v>267</v>
      </c>
      <c r="G77" s="91">
        <v>270</v>
      </c>
      <c r="H77" s="91">
        <v>273</v>
      </c>
      <c r="I77" s="91">
        <v>266</v>
      </c>
      <c r="J77" s="91">
        <v>266</v>
      </c>
      <c r="K77" s="91">
        <v>265</v>
      </c>
      <c r="L77" s="91">
        <v>258</v>
      </c>
      <c r="M77" s="91">
        <v>272</v>
      </c>
      <c r="O77" s="74"/>
      <c r="P77" s="75"/>
    </row>
    <row r="78" spans="1:16" s="51" customFormat="1" ht="14.25">
      <c r="A78" s="124" t="str">
        <f>'2.1 Population (under 18)'!A42</f>
        <v>2014/15</v>
      </c>
      <c r="B78" s="55">
        <v>246</v>
      </c>
      <c r="C78" s="55">
        <v>252</v>
      </c>
      <c r="D78" s="55">
        <v>257</v>
      </c>
      <c r="E78" s="55">
        <v>252</v>
      </c>
      <c r="F78" s="55">
        <v>236</v>
      </c>
      <c r="G78" s="55">
        <v>231</v>
      </c>
      <c r="H78" s="55">
        <v>217</v>
      </c>
      <c r="I78" s="55">
        <v>201</v>
      </c>
      <c r="J78" s="55">
        <v>198</v>
      </c>
      <c r="K78" s="55">
        <v>203</v>
      </c>
      <c r="L78" s="55">
        <v>197</v>
      </c>
      <c r="M78" s="55">
        <v>185</v>
      </c>
      <c r="O78" s="74"/>
      <c r="P78" s="75"/>
    </row>
    <row r="79" spans="1:16" s="51" customFormat="1" ht="14.25">
      <c r="A79" s="84" t="str">
        <f>'2.1 Population (under 18)'!A43</f>
        <v>2015/16</v>
      </c>
      <c r="B79" s="55">
        <v>191</v>
      </c>
      <c r="C79" s="55">
        <v>199</v>
      </c>
      <c r="D79" s="55">
        <v>208</v>
      </c>
      <c r="E79" s="55">
        <v>204</v>
      </c>
      <c r="F79" s="55">
        <v>204</v>
      </c>
      <c r="G79" s="55">
        <v>192</v>
      </c>
      <c r="H79" s="55">
        <v>216</v>
      </c>
      <c r="I79" s="55">
        <v>210</v>
      </c>
      <c r="J79" s="55">
        <v>204</v>
      </c>
      <c r="K79" s="55">
        <v>187</v>
      </c>
      <c r="L79" s="55">
        <v>177</v>
      </c>
      <c r="M79" s="55">
        <v>162</v>
      </c>
      <c r="O79" s="74"/>
      <c r="P79" s="75"/>
    </row>
    <row r="80" spans="1:16" s="51" customFormat="1" ht="14.25">
      <c r="A80" s="126" t="str">
        <f>'2.1 Population (under 18)'!A44</f>
        <v>2016/17*</v>
      </c>
      <c r="B80" s="57">
        <v>162</v>
      </c>
      <c r="C80" s="57">
        <v>141</v>
      </c>
      <c r="D80" s="57">
        <v>144</v>
      </c>
      <c r="E80" s="57">
        <v>108</v>
      </c>
      <c r="F80" s="57">
        <v>112</v>
      </c>
      <c r="G80" s="57">
        <v>111</v>
      </c>
      <c r="H80" s="57">
        <v>123</v>
      </c>
      <c r="I80" s="57">
        <v>114</v>
      </c>
      <c r="J80" s="57">
        <v>118</v>
      </c>
      <c r="K80" s="57">
        <v>144</v>
      </c>
      <c r="L80" s="57" t="e">
        <v>#N/A</v>
      </c>
      <c r="M80" s="57" t="e">
        <v>#N/A</v>
      </c>
      <c r="O80" s="74"/>
      <c r="P80" s="75"/>
    </row>
    <row r="81" spans="1:16" s="51" customFormat="1" ht="14.25" hidden="1">
      <c r="A81" s="93" t="str">
        <f>'2.1 Population (under 18)'!A45</f>
        <v>2017/18*</v>
      </c>
      <c r="B81" s="54" t="e">
        <v>#N/A</v>
      </c>
      <c r="C81" s="55" t="e">
        <v>#N/A</v>
      </c>
      <c r="D81" s="55" t="e">
        <v>#N/A</v>
      </c>
      <c r="E81" s="55" t="e">
        <v>#N/A</v>
      </c>
      <c r="F81" s="55" t="e">
        <v>#N/A</v>
      </c>
      <c r="G81" s="55" t="e">
        <v>#N/A</v>
      </c>
      <c r="H81" s="55" t="e">
        <v>#N/A</v>
      </c>
      <c r="I81" s="55" t="e">
        <v>#N/A</v>
      </c>
      <c r="J81" s="55" t="e">
        <v>#N/A</v>
      </c>
      <c r="K81" s="55" t="e">
        <v>#N/A</v>
      </c>
      <c r="L81" s="55" t="e">
        <v>#N/A</v>
      </c>
      <c r="M81" s="53" t="e">
        <v>#N/A</v>
      </c>
      <c r="O81" s="74"/>
      <c r="P81" s="75"/>
    </row>
    <row r="82" spans="1:16" s="51" customFormat="1" ht="14.25" hidden="1">
      <c r="A82" s="93" t="str">
        <f>'2.1 Population (under 18)'!A46</f>
        <v>2018/19*</v>
      </c>
      <c r="B82" s="54" t="e">
        <v>#N/A</v>
      </c>
      <c r="C82" s="55" t="e">
        <v>#N/A</v>
      </c>
      <c r="D82" s="55" t="e">
        <v>#N/A</v>
      </c>
      <c r="E82" s="55" t="e">
        <v>#N/A</v>
      </c>
      <c r="F82" s="55" t="e">
        <v>#N/A</v>
      </c>
      <c r="G82" s="55" t="e">
        <v>#N/A</v>
      </c>
      <c r="H82" s="55" t="e">
        <v>#N/A</v>
      </c>
      <c r="I82" s="55" t="e">
        <v>#N/A</v>
      </c>
      <c r="J82" s="55" t="e">
        <v>#N/A</v>
      </c>
      <c r="K82" s="55" t="e">
        <v>#N/A</v>
      </c>
      <c r="L82" s="55" t="e">
        <v>#N/A</v>
      </c>
      <c r="M82" s="53" t="e">
        <v>#N/A</v>
      </c>
      <c r="O82" s="74"/>
      <c r="P82" s="75"/>
    </row>
    <row r="83" spans="1:16" s="51" customFormat="1" ht="14.25" hidden="1">
      <c r="A83" s="93" t="str">
        <f>'2.1 Population (under 18)'!A47</f>
        <v>2019/20*</v>
      </c>
      <c r="B83" s="54" t="e">
        <v>#N/A</v>
      </c>
      <c r="C83" s="55" t="e">
        <v>#N/A</v>
      </c>
      <c r="D83" s="55" t="e">
        <v>#N/A</v>
      </c>
      <c r="E83" s="55" t="e">
        <v>#N/A</v>
      </c>
      <c r="F83" s="55" t="e">
        <v>#N/A</v>
      </c>
      <c r="G83" s="55" t="e">
        <v>#N/A</v>
      </c>
      <c r="H83" s="55" t="e">
        <v>#N/A</v>
      </c>
      <c r="I83" s="55" t="e">
        <v>#N/A</v>
      </c>
      <c r="J83" s="55" t="e">
        <v>#N/A</v>
      </c>
      <c r="K83" s="55" t="e">
        <v>#N/A</v>
      </c>
      <c r="L83" s="55" t="e">
        <v>#N/A</v>
      </c>
      <c r="M83" s="53" t="e">
        <v>#N/A</v>
      </c>
      <c r="O83" s="74"/>
      <c r="P83" s="75"/>
    </row>
    <row r="84" spans="1:16" s="51" customFormat="1" ht="14.25" hidden="1">
      <c r="A84" s="93" t="str">
        <f>'2.1 Population (under 18)'!A48</f>
        <v>2020/21*</v>
      </c>
      <c r="B84" s="54" t="e">
        <v>#N/A</v>
      </c>
      <c r="C84" s="55" t="e">
        <v>#N/A</v>
      </c>
      <c r="D84" s="55" t="e">
        <v>#N/A</v>
      </c>
      <c r="E84" s="55" t="e">
        <v>#N/A</v>
      </c>
      <c r="F84" s="55" t="e">
        <v>#N/A</v>
      </c>
      <c r="G84" s="55" t="e">
        <v>#N/A</v>
      </c>
      <c r="H84" s="55" t="e">
        <v>#N/A</v>
      </c>
      <c r="I84" s="55" t="e">
        <v>#N/A</v>
      </c>
      <c r="J84" s="55" t="e">
        <v>#N/A</v>
      </c>
      <c r="K84" s="55" t="e">
        <v>#N/A</v>
      </c>
      <c r="L84" s="55" t="e">
        <v>#N/A</v>
      </c>
      <c r="M84" s="53" t="e">
        <v>#N/A</v>
      </c>
      <c r="O84" s="74"/>
      <c r="P84" s="75"/>
    </row>
    <row r="85" spans="1:16" s="51" customFormat="1" ht="14.25" hidden="1">
      <c r="A85" s="93" t="str">
        <f>'2.1 Population (under 18)'!A49</f>
        <v>2021/22*</v>
      </c>
      <c r="B85" s="54" t="e">
        <v>#N/A</v>
      </c>
      <c r="C85" s="55" t="e">
        <v>#N/A</v>
      </c>
      <c r="D85" s="55" t="e">
        <v>#N/A</v>
      </c>
      <c r="E85" s="55" t="e">
        <v>#N/A</v>
      </c>
      <c r="F85" s="55" t="e">
        <v>#N/A</v>
      </c>
      <c r="G85" s="55" t="e">
        <v>#N/A</v>
      </c>
      <c r="H85" s="55" t="e">
        <v>#N/A</v>
      </c>
      <c r="I85" s="55" t="e">
        <v>#N/A</v>
      </c>
      <c r="J85" s="55" t="e">
        <v>#N/A</v>
      </c>
      <c r="K85" s="55" t="e">
        <v>#N/A</v>
      </c>
      <c r="L85" s="55" t="e">
        <v>#N/A</v>
      </c>
      <c r="M85" s="53" t="e">
        <v>#N/A</v>
      </c>
      <c r="O85" s="74"/>
      <c r="P85" s="75"/>
    </row>
    <row r="86" spans="1:16" s="51" customFormat="1" ht="14.25" hidden="1">
      <c r="A86" s="93" t="str">
        <f>'2.1 Population (under 18)'!A50</f>
        <v>2022/23*</v>
      </c>
      <c r="B86" s="54" t="e">
        <v>#N/A</v>
      </c>
      <c r="C86" s="55" t="e">
        <v>#N/A</v>
      </c>
      <c r="D86" s="55" t="e">
        <v>#N/A</v>
      </c>
      <c r="E86" s="55" t="e">
        <v>#N/A</v>
      </c>
      <c r="F86" s="55" t="e">
        <v>#N/A</v>
      </c>
      <c r="G86" s="55" t="e">
        <v>#N/A</v>
      </c>
      <c r="H86" s="55" t="e">
        <v>#N/A</v>
      </c>
      <c r="I86" s="55" t="e">
        <v>#N/A</v>
      </c>
      <c r="J86" s="55" t="e">
        <v>#N/A</v>
      </c>
      <c r="K86" s="55" t="e">
        <v>#N/A</v>
      </c>
      <c r="L86" s="55" t="e">
        <v>#N/A</v>
      </c>
      <c r="M86" s="53" t="e">
        <v>#N/A</v>
      </c>
      <c r="O86" s="74"/>
      <c r="P86" s="75"/>
    </row>
    <row r="87" spans="1:16" s="51" customFormat="1" ht="14.25" hidden="1">
      <c r="A87" s="93" t="str">
        <f>'2.1 Population (under 18)'!A51</f>
        <v>2023/24*</v>
      </c>
      <c r="B87" s="54" t="e">
        <v>#N/A</v>
      </c>
      <c r="C87" s="55" t="e">
        <v>#N/A</v>
      </c>
      <c r="D87" s="55" t="e">
        <v>#N/A</v>
      </c>
      <c r="E87" s="55" t="e">
        <v>#N/A</v>
      </c>
      <c r="F87" s="55" t="e">
        <v>#N/A</v>
      </c>
      <c r="G87" s="55" t="e">
        <v>#N/A</v>
      </c>
      <c r="H87" s="55" t="e">
        <v>#N/A</v>
      </c>
      <c r="I87" s="55" t="e">
        <v>#N/A</v>
      </c>
      <c r="J87" s="55" t="e">
        <v>#N/A</v>
      </c>
      <c r="K87" s="55" t="e">
        <v>#N/A</v>
      </c>
      <c r="L87" s="55" t="e">
        <v>#N/A</v>
      </c>
      <c r="M87" s="53" t="e">
        <v>#N/A</v>
      </c>
      <c r="O87" s="74"/>
      <c r="P87" s="75"/>
    </row>
    <row r="88" spans="1:16" s="51" customFormat="1" ht="14.25" hidden="1">
      <c r="A88" s="93" t="str">
        <f>'2.1 Population (under 18)'!A52</f>
        <v>2024/25*</v>
      </c>
      <c r="B88" s="54" t="e">
        <v>#N/A</v>
      </c>
      <c r="C88" s="55" t="e">
        <v>#N/A</v>
      </c>
      <c r="D88" s="55" t="e">
        <v>#N/A</v>
      </c>
      <c r="E88" s="55" t="e">
        <v>#N/A</v>
      </c>
      <c r="F88" s="55" t="e">
        <v>#N/A</v>
      </c>
      <c r="G88" s="55" t="e">
        <v>#N/A</v>
      </c>
      <c r="H88" s="55" t="e">
        <v>#N/A</v>
      </c>
      <c r="I88" s="55" t="e">
        <v>#N/A</v>
      </c>
      <c r="J88" s="55" t="e">
        <v>#N/A</v>
      </c>
      <c r="K88" s="55" t="e">
        <v>#N/A</v>
      </c>
      <c r="L88" s="55" t="e">
        <v>#N/A</v>
      </c>
      <c r="M88" s="53" t="e">
        <v>#N/A</v>
      </c>
      <c r="O88" s="74"/>
      <c r="P88" s="75"/>
    </row>
    <row r="89" spans="1:16" s="51" customFormat="1" ht="14.25" hidden="1">
      <c r="A89" s="94" t="str">
        <f>'2.1 Population (under 18)'!A53</f>
        <v>2025/26*</v>
      </c>
      <c r="B89" s="54" t="e">
        <v>#N/A</v>
      </c>
      <c r="C89" s="55" t="e">
        <v>#N/A</v>
      </c>
      <c r="D89" s="55" t="e">
        <v>#N/A</v>
      </c>
      <c r="E89" s="55" t="e">
        <v>#N/A</v>
      </c>
      <c r="F89" s="55" t="e">
        <v>#N/A</v>
      </c>
      <c r="G89" s="55" t="e">
        <v>#N/A</v>
      </c>
      <c r="H89" s="55" t="e">
        <v>#N/A</v>
      </c>
      <c r="I89" s="55" t="e">
        <v>#N/A</v>
      </c>
      <c r="J89" s="55" t="e">
        <v>#N/A</v>
      </c>
      <c r="K89" s="55" t="e">
        <v>#N/A</v>
      </c>
      <c r="L89" s="55" t="e">
        <v>#N/A</v>
      </c>
      <c r="M89" s="53" t="e">
        <v>#N/A</v>
      </c>
      <c r="O89" s="74"/>
      <c r="P89" s="75"/>
    </row>
    <row r="90" spans="1:16" ht="12.75" hidden="1">
      <c r="A90" s="50"/>
      <c r="B90" s="50"/>
      <c r="C90" s="50"/>
      <c r="D90" s="50"/>
      <c r="E90" s="50"/>
      <c r="F90" s="50"/>
      <c r="G90" s="50"/>
      <c r="H90" s="50"/>
      <c r="I90" s="50"/>
      <c r="J90" s="50"/>
      <c r="K90" s="50"/>
      <c r="L90" s="50"/>
      <c r="M90" s="50"/>
      <c r="O90" s="74"/>
      <c r="P90" s="75"/>
    </row>
    <row r="91" spans="1:16" ht="12.75">
      <c r="A91" s="50"/>
      <c r="B91" s="50"/>
      <c r="C91" s="50"/>
      <c r="D91" s="50"/>
      <c r="E91" s="50"/>
      <c r="F91" s="50"/>
      <c r="G91" s="50"/>
      <c r="H91" s="50"/>
      <c r="I91" s="50"/>
      <c r="J91" s="50"/>
      <c r="K91" s="50"/>
      <c r="L91" s="50"/>
      <c r="M91" s="50"/>
      <c r="O91" s="74"/>
      <c r="P91" s="75"/>
    </row>
    <row r="92" spans="1:16" ht="12.75">
      <c r="A92" s="134"/>
      <c r="B92" s="247" t="s">
        <v>82</v>
      </c>
      <c r="C92" s="247"/>
      <c r="D92" s="247"/>
      <c r="E92" s="247"/>
      <c r="F92" s="247"/>
      <c r="G92" s="247"/>
      <c r="H92" s="247"/>
      <c r="I92" s="247"/>
      <c r="J92" s="247"/>
      <c r="K92" s="247"/>
      <c r="L92" s="247"/>
      <c r="M92" s="247"/>
      <c r="O92" s="74"/>
      <c r="P92" s="75"/>
    </row>
    <row r="93" spans="1:16" ht="12.75">
      <c r="A93" s="133" t="s">
        <v>99</v>
      </c>
      <c r="B93" s="135" t="s">
        <v>5</v>
      </c>
      <c r="C93" s="135" t="s">
        <v>6</v>
      </c>
      <c r="D93" s="135" t="s">
        <v>7</v>
      </c>
      <c r="E93" s="135" t="s">
        <v>8</v>
      </c>
      <c r="F93" s="135" t="s">
        <v>9</v>
      </c>
      <c r="G93" s="135" t="s">
        <v>10</v>
      </c>
      <c r="H93" s="135" t="s">
        <v>11</v>
      </c>
      <c r="I93" s="135" t="s">
        <v>12</v>
      </c>
      <c r="J93" s="135" t="s">
        <v>13</v>
      </c>
      <c r="K93" s="135" t="s">
        <v>14</v>
      </c>
      <c r="L93" s="135" t="s">
        <v>15</v>
      </c>
      <c r="M93" s="135" t="s">
        <v>16</v>
      </c>
      <c r="O93" s="74"/>
      <c r="P93" s="75"/>
    </row>
    <row r="94" spans="1:16" ht="12.75">
      <c r="A94" s="123" t="str">
        <f>'2.1 Population (under 18)'!A33</f>
        <v>2005/06</v>
      </c>
      <c r="B94" s="90">
        <v>2240</v>
      </c>
      <c r="C94" s="90">
        <v>2300</v>
      </c>
      <c r="D94" s="90">
        <v>2345</v>
      </c>
      <c r="E94" s="90">
        <v>2390</v>
      </c>
      <c r="F94" s="90">
        <v>2436</v>
      </c>
      <c r="G94" s="90">
        <v>2522</v>
      </c>
      <c r="H94" s="90">
        <v>2469</v>
      </c>
      <c r="I94" s="90">
        <v>2412</v>
      </c>
      <c r="J94" s="90">
        <v>2210</v>
      </c>
      <c r="K94" s="90">
        <v>2311</v>
      </c>
      <c r="L94" s="90">
        <v>2331</v>
      </c>
      <c r="M94" s="90">
        <v>2375</v>
      </c>
      <c r="O94" s="74"/>
      <c r="P94" s="75"/>
    </row>
    <row r="95" spans="1:16" ht="12.75">
      <c r="A95" s="124" t="str">
        <f>'2.1 Population (under 18)'!A34</f>
        <v>2006/07</v>
      </c>
      <c r="B95" s="91">
        <v>2309</v>
      </c>
      <c r="C95" s="91">
        <v>2379</v>
      </c>
      <c r="D95" s="91">
        <v>2444</v>
      </c>
      <c r="E95" s="91">
        <v>2499</v>
      </c>
      <c r="F95" s="91">
        <v>2564</v>
      </c>
      <c r="G95" s="91">
        <v>2552</v>
      </c>
      <c r="H95" s="91">
        <v>2519</v>
      </c>
      <c r="I95" s="91">
        <v>2491</v>
      </c>
      <c r="J95" s="91">
        <v>2317</v>
      </c>
      <c r="K95" s="91">
        <v>2341</v>
      </c>
      <c r="L95" s="91">
        <v>2386</v>
      </c>
      <c r="M95" s="91">
        <v>2378</v>
      </c>
      <c r="O95" s="74"/>
      <c r="P95" s="75"/>
    </row>
    <row r="96" spans="1:16" ht="12.75">
      <c r="A96" s="124" t="str">
        <f>'2.1 Population (under 18)'!A35</f>
        <v>2007/08</v>
      </c>
      <c r="B96" s="91">
        <v>2357</v>
      </c>
      <c r="C96" s="91">
        <v>2419</v>
      </c>
      <c r="D96" s="91">
        <v>2435</v>
      </c>
      <c r="E96" s="91">
        <v>2484</v>
      </c>
      <c r="F96" s="91">
        <v>2495</v>
      </c>
      <c r="G96" s="91">
        <v>2506</v>
      </c>
      <c r="H96" s="91">
        <v>2519</v>
      </c>
      <c r="I96" s="91">
        <v>2501</v>
      </c>
      <c r="J96" s="91">
        <v>2332</v>
      </c>
      <c r="K96" s="91">
        <v>2401</v>
      </c>
      <c r="L96" s="91">
        <v>2489</v>
      </c>
      <c r="M96" s="91">
        <v>2533</v>
      </c>
      <c r="O96" s="74"/>
      <c r="P96" s="75"/>
    </row>
    <row r="97" spans="1:16" ht="12.75">
      <c r="A97" s="124" t="str">
        <f>'2.1 Population (under 18)'!A36</f>
        <v>2008/09</v>
      </c>
      <c r="B97" s="91">
        <v>2549</v>
      </c>
      <c r="C97" s="91">
        <v>2550</v>
      </c>
      <c r="D97" s="91">
        <v>2601</v>
      </c>
      <c r="E97" s="91">
        <v>2550</v>
      </c>
      <c r="F97" s="91">
        <v>2570</v>
      </c>
      <c r="G97" s="91">
        <v>2508</v>
      </c>
      <c r="H97" s="91">
        <v>2469</v>
      </c>
      <c r="I97" s="91">
        <v>2479</v>
      </c>
      <c r="J97" s="91">
        <v>2327</v>
      </c>
      <c r="K97" s="91">
        <v>2313</v>
      </c>
      <c r="L97" s="91">
        <v>2242</v>
      </c>
      <c r="M97" s="91">
        <v>2174</v>
      </c>
      <c r="O97" s="74"/>
      <c r="P97" s="75"/>
    </row>
    <row r="98" spans="1:16" ht="12.75">
      <c r="A98" s="124" t="str">
        <f>'2.1 Population (under 18)'!A37</f>
        <v>2009/10</v>
      </c>
      <c r="B98" s="91">
        <v>2155</v>
      </c>
      <c r="C98" s="91">
        <v>2123</v>
      </c>
      <c r="D98" s="91">
        <v>2155</v>
      </c>
      <c r="E98" s="91">
        <v>2111</v>
      </c>
      <c r="F98" s="91">
        <v>2098</v>
      </c>
      <c r="G98" s="91">
        <v>2143</v>
      </c>
      <c r="H98" s="91">
        <v>2111</v>
      </c>
      <c r="I98" s="91">
        <v>1997</v>
      </c>
      <c r="J98" s="91">
        <v>1791</v>
      </c>
      <c r="K98" s="91">
        <v>1783</v>
      </c>
      <c r="L98" s="91">
        <v>1755</v>
      </c>
      <c r="M98" s="91">
        <v>1758</v>
      </c>
      <c r="O98" s="74"/>
      <c r="P98" s="75"/>
    </row>
    <row r="99" spans="1:16" ht="12.75">
      <c r="A99" s="124" t="str">
        <f>'2.1 Population (under 18)'!A38</f>
        <v>2010/11</v>
      </c>
      <c r="B99" s="91">
        <v>1726</v>
      </c>
      <c r="C99" s="91">
        <v>1684</v>
      </c>
      <c r="D99" s="91">
        <v>1661</v>
      </c>
      <c r="E99" s="91">
        <v>1627</v>
      </c>
      <c r="F99" s="91">
        <v>1671</v>
      </c>
      <c r="G99" s="91">
        <v>1656</v>
      </c>
      <c r="H99" s="91">
        <v>1632</v>
      </c>
      <c r="I99" s="91">
        <v>1579</v>
      </c>
      <c r="J99" s="91">
        <v>1455</v>
      </c>
      <c r="K99" s="91">
        <v>1469</v>
      </c>
      <c r="L99" s="91">
        <v>1563</v>
      </c>
      <c r="M99" s="91">
        <v>1601</v>
      </c>
      <c r="O99" s="74"/>
      <c r="P99" s="75"/>
    </row>
    <row r="100" spans="1:16" s="51" customFormat="1" ht="14.25">
      <c r="A100" s="124" t="str">
        <f>'2.1 Population (under 18)'!A39</f>
        <v>2011/12</v>
      </c>
      <c r="B100" s="91">
        <v>1548</v>
      </c>
      <c r="C100" s="91">
        <v>1577</v>
      </c>
      <c r="D100" s="91">
        <v>1587</v>
      </c>
      <c r="E100" s="91">
        <v>1536</v>
      </c>
      <c r="F100" s="91">
        <v>1605</v>
      </c>
      <c r="G100" s="91">
        <v>1577</v>
      </c>
      <c r="H100" s="91">
        <v>1539</v>
      </c>
      <c r="I100" s="91">
        <v>1561</v>
      </c>
      <c r="J100" s="91">
        <v>1436</v>
      </c>
      <c r="K100" s="91">
        <v>1462</v>
      </c>
      <c r="L100" s="91">
        <v>1422</v>
      </c>
      <c r="M100" s="91">
        <v>1359</v>
      </c>
      <c r="O100" s="74"/>
      <c r="P100" s="75"/>
    </row>
    <row r="101" spans="1:16" s="51" customFormat="1" ht="14.25">
      <c r="A101" s="124" t="str">
        <f>'2.1 Population (under 18)'!A40</f>
        <v>2012/13</v>
      </c>
      <c r="B101" s="91">
        <v>1385</v>
      </c>
      <c r="C101" s="91">
        <v>1331</v>
      </c>
      <c r="D101" s="91">
        <v>1300</v>
      </c>
      <c r="E101" s="91">
        <v>1255</v>
      </c>
      <c r="F101" s="91">
        <v>1209</v>
      </c>
      <c r="G101" s="91">
        <v>1177</v>
      </c>
      <c r="H101" s="91">
        <v>1162</v>
      </c>
      <c r="I101" s="91">
        <v>1163</v>
      </c>
      <c r="J101" s="91">
        <v>991</v>
      </c>
      <c r="K101" s="91">
        <v>974</v>
      </c>
      <c r="L101" s="91">
        <v>931</v>
      </c>
      <c r="M101" s="91">
        <v>905</v>
      </c>
      <c r="O101" s="74"/>
      <c r="P101" s="75"/>
    </row>
    <row r="102" spans="1:16" s="51" customFormat="1" ht="14.25">
      <c r="A102" s="124" t="str">
        <f>'2.1 Population (under 18)'!A41</f>
        <v>2013/14</v>
      </c>
      <c r="B102" s="91">
        <v>873</v>
      </c>
      <c r="C102" s="91">
        <v>885</v>
      </c>
      <c r="D102" s="91">
        <v>866</v>
      </c>
      <c r="E102" s="91">
        <v>879</v>
      </c>
      <c r="F102" s="91">
        <v>840</v>
      </c>
      <c r="G102" s="91">
        <v>845</v>
      </c>
      <c r="H102" s="91">
        <v>824</v>
      </c>
      <c r="I102" s="91">
        <v>811</v>
      </c>
      <c r="J102" s="91">
        <v>747</v>
      </c>
      <c r="K102" s="91">
        <v>781</v>
      </c>
      <c r="L102" s="91">
        <v>777</v>
      </c>
      <c r="M102" s="91">
        <v>768</v>
      </c>
      <c r="O102" s="74"/>
      <c r="P102" s="75"/>
    </row>
    <row r="103" spans="1:16" s="51" customFormat="1" ht="14.25">
      <c r="A103" s="124" t="str">
        <f>'2.1 Population (under 18)'!A42</f>
        <v>2014/15</v>
      </c>
      <c r="B103" s="55">
        <v>716</v>
      </c>
      <c r="C103" s="55">
        <v>703</v>
      </c>
      <c r="D103" s="55">
        <v>738</v>
      </c>
      <c r="E103" s="55">
        <v>761</v>
      </c>
      <c r="F103" s="55">
        <v>727</v>
      </c>
      <c r="G103" s="55">
        <v>729</v>
      </c>
      <c r="H103" s="55">
        <v>723</v>
      </c>
      <c r="I103" s="55">
        <v>729</v>
      </c>
      <c r="J103" s="55">
        <v>661</v>
      </c>
      <c r="K103" s="55">
        <v>680</v>
      </c>
      <c r="L103" s="55">
        <v>690</v>
      </c>
      <c r="M103" s="55">
        <v>705</v>
      </c>
      <c r="O103" s="74"/>
      <c r="P103" s="75"/>
    </row>
    <row r="104" spans="1:16" s="51" customFormat="1" ht="14.25">
      <c r="A104" s="124" t="str">
        <f>'2.1 Population (under 18)'!A43</f>
        <v>2015/16</v>
      </c>
      <c r="B104" s="55">
        <v>696</v>
      </c>
      <c r="C104" s="55">
        <v>681</v>
      </c>
      <c r="D104" s="55">
        <v>670</v>
      </c>
      <c r="E104" s="55">
        <v>684</v>
      </c>
      <c r="F104" s="55">
        <v>665</v>
      </c>
      <c r="G104" s="55">
        <v>678</v>
      </c>
      <c r="H104" s="55">
        <v>667</v>
      </c>
      <c r="I104" s="55">
        <v>665</v>
      </c>
      <c r="J104" s="55">
        <v>618</v>
      </c>
      <c r="K104" s="55">
        <v>630</v>
      </c>
      <c r="L104" s="55">
        <v>600</v>
      </c>
      <c r="M104" s="55">
        <v>618</v>
      </c>
      <c r="O104" s="74"/>
      <c r="P104" s="75"/>
    </row>
    <row r="105" spans="1:16" s="51" customFormat="1" ht="15" thickBot="1">
      <c r="A105" s="136" t="str">
        <f>'2.1 Population (under 18)'!A44</f>
        <v>2016/17*</v>
      </c>
      <c r="B105" s="117">
        <v>640</v>
      </c>
      <c r="C105" s="117">
        <v>632</v>
      </c>
      <c r="D105" s="117">
        <v>639</v>
      </c>
      <c r="E105" s="117">
        <v>638</v>
      </c>
      <c r="F105" s="117">
        <v>653</v>
      </c>
      <c r="G105" s="117">
        <v>654</v>
      </c>
      <c r="H105" s="117">
        <v>646</v>
      </c>
      <c r="I105" s="117">
        <v>630</v>
      </c>
      <c r="J105" s="117">
        <v>601</v>
      </c>
      <c r="K105" s="117">
        <v>608</v>
      </c>
      <c r="L105" s="117" t="e">
        <v>#N/A</v>
      </c>
      <c r="M105" s="117" t="e">
        <v>#N/A</v>
      </c>
      <c r="O105" s="74"/>
      <c r="P105" s="75"/>
    </row>
    <row r="106" spans="1:16" s="51" customFormat="1" ht="15" hidden="1" thickTop="1">
      <c r="A106" s="93" t="str">
        <f>'2.1 Population (under 18)'!A45</f>
        <v>2017/18*</v>
      </c>
      <c r="B106" s="54" t="e">
        <v>#N/A</v>
      </c>
      <c r="C106" s="55" t="e">
        <v>#N/A</v>
      </c>
      <c r="D106" s="55" t="e">
        <v>#N/A</v>
      </c>
      <c r="E106" s="55" t="e">
        <v>#N/A</v>
      </c>
      <c r="F106" s="55" t="e">
        <v>#N/A</v>
      </c>
      <c r="G106" s="55" t="e">
        <v>#N/A</v>
      </c>
      <c r="H106" s="55" t="e">
        <v>#N/A</v>
      </c>
      <c r="I106" s="55" t="e">
        <v>#N/A</v>
      </c>
      <c r="J106" s="55" t="e">
        <v>#N/A</v>
      </c>
      <c r="K106" s="55" t="e">
        <v>#N/A</v>
      </c>
      <c r="L106" s="55" t="e">
        <v>#N/A</v>
      </c>
      <c r="M106" s="53" t="e">
        <v>#N/A</v>
      </c>
      <c r="O106" s="74"/>
      <c r="P106" s="75"/>
    </row>
    <row r="107" spans="1:16" s="51" customFormat="1" ht="14.25" hidden="1">
      <c r="A107" s="93" t="str">
        <f>'2.1 Population (under 18)'!A46</f>
        <v>2018/19*</v>
      </c>
      <c r="B107" s="54" t="e">
        <v>#N/A</v>
      </c>
      <c r="C107" s="55" t="e">
        <v>#N/A</v>
      </c>
      <c r="D107" s="55" t="e">
        <v>#N/A</v>
      </c>
      <c r="E107" s="55" t="e">
        <v>#N/A</v>
      </c>
      <c r="F107" s="55" t="e">
        <v>#N/A</v>
      </c>
      <c r="G107" s="55" t="e">
        <v>#N/A</v>
      </c>
      <c r="H107" s="55" t="e">
        <v>#N/A</v>
      </c>
      <c r="I107" s="55" t="e">
        <v>#N/A</v>
      </c>
      <c r="J107" s="55" t="e">
        <v>#N/A</v>
      </c>
      <c r="K107" s="55" t="e">
        <v>#N/A</v>
      </c>
      <c r="L107" s="55" t="e">
        <v>#N/A</v>
      </c>
      <c r="M107" s="53" t="e">
        <v>#N/A</v>
      </c>
      <c r="O107" s="74"/>
      <c r="P107" s="75"/>
    </row>
    <row r="108" spans="1:16" s="51" customFormat="1" ht="14.25" hidden="1">
      <c r="A108" s="93" t="str">
        <f>'2.1 Population (under 18)'!A47</f>
        <v>2019/20*</v>
      </c>
      <c r="B108" s="54" t="e">
        <v>#N/A</v>
      </c>
      <c r="C108" s="55" t="e">
        <v>#N/A</v>
      </c>
      <c r="D108" s="55" t="e">
        <v>#N/A</v>
      </c>
      <c r="E108" s="55" t="e">
        <v>#N/A</v>
      </c>
      <c r="F108" s="55" t="e">
        <v>#N/A</v>
      </c>
      <c r="G108" s="55" t="e">
        <v>#N/A</v>
      </c>
      <c r="H108" s="55" t="e">
        <v>#N/A</v>
      </c>
      <c r="I108" s="55" t="e">
        <v>#N/A</v>
      </c>
      <c r="J108" s="55" t="e">
        <v>#N/A</v>
      </c>
      <c r="K108" s="55" t="e">
        <v>#N/A</v>
      </c>
      <c r="L108" s="55" t="e">
        <v>#N/A</v>
      </c>
      <c r="M108" s="53" t="e">
        <v>#N/A</v>
      </c>
      <c r="O108" s="74"/>
      <c r="P108" s="75"/>
    </row>
    <row r="109" spans="1:16" s="51" customFormat="1" ht="14.25" hidden="1">
      <c r="A109" s="93" t="str">
        <f>'2.1 Population (under 18)'!A48</f>
        <v>2020/21*</v>
      </c>
      <c r="B109" s="54" t="e">
        <v>#N/A</v>
      </c>
      <c r="C109" s="55" t="e">
        <v>#N/A</v>
      </c>
      <c r="D109" s="55" t="e">
        <v>#N/A</v>
      </c>
      <c r="E109" s="55" t="e">
        <v>#N/A</v>
      </c>
      <c r="F109" s="55" t="e">
        <v>#N/A</v>
      </c>
      <c r="G109" s="55" t="e">
        <v>#N/A</v>
      </c>
      <c r="H109" s="55" t="e">
        <v>#N/A</v>
      </c>
      <c r="I109" s="55" t="e">
        <v>#N/A</v>
      </c>
      <c r="J109" s="55" t="e">
        <v>#N/A</v>
      </c>
      <c r="K109" s="55" t="e">
        <v>#N/A</v>
      </c>
      <c r="L109" s="55" t="e">
        <v>#N/A</v>
      </c>
      <c r="M109" s="53" t="e">
        <v>#N/A</v>
      </c>
      <c r="O109" s="74"/>
      <c r="P109" s="75"/>
    </row>
    <row r="110" spans="1:16" s="51" customFormat="1" ht="14.25" hidden="1">
      <c r="A110" s="93" t="str">
        <f>'2.1 Population (under 18)'!A49</f>
        <v>2021/22*</v>
      </c>
      <c r="B110" s="54" t="e">
        <v>#N/A</v>
      </c>
      <c r="C110" s="55" t="e">
        <v>#N/A</v>
      </c>
      <c r="D110" s="55" t="e">
        <v>#N/A</v>
      </c>
      <c r="E110" s="55" t="e">
        <v>#N/A</v>
      </c>
      <c r="F110" s="55" t="e">
        <v>#N/A</v>
      </c>
      <c r="G110" s="55" t="e">
        <v>#N/A</v>
      </c>
      <c r="H110" s="55" t="e">
        <v>#N/A</v>
      </c>
      <c r="I110" s="55" t="e">
        <v>#N/A</v>
      </c>
      <c r="J110" s="55" t="e">
        <v>#N/A</v>
      </c>
      <c r="K110" s="55" t="e">
        <v>#N/A</v>
      </c>
      <c r="L110" s="55" t="e">
        <v>#N/A</v>
      </c>
      <c r="M110" s="53" t="e">
        <v>#N/A</v>
      </c>
      <c r="O110" s="74"/>
      <c r="P110" s="75"/>
    </row>
    <row r="111" spans="1:16" s="51" customFormat="1" ht="14.25" hidden="1">
      <c r="A111" s="93" t="str">
        <f>'2.1 Population (under 18)'!A50</f>
        <v>2022/23*</v>
      </c>
      <c r="B111" s="54" t="e">
        <v>#N/A</v>
      </c>
      <c r="C111" s="55" t="e">
        <v>#N/A</v>
      </c>
      <c r="D111" s="55" t="e">
        <v>#N/A</v>
      </c>
      <c r="E111" s="55" t="e">
        <v>#N/A</v>
      </c>
      <c r="F111" s="55" t="e">
        <v>#N/A</v>
      </c>
      <c r="G111" s="55" t="e">
        <v>#N/A</v>
      </c>
      <c r="H111" s="55" t="e">
        <v>#N/A</v>
      </c>
      <c r="I111" s="55" t="e">
        <v>#N/A</v>
      </c>
      <c r="J111" s="55" t="e">
        <v>#N/A</v>
      </c>
      <c r="K111" s="55" t="e">
        <v>#N/A</v>
      </c>
      <c r="L111" s="55" t="e">
        <v>#N/A</v>
      </c>
      <c r="M111" s="53" t="e">
        <v>#N/A</v>
      </c>
      <c r="O111" s="74"/>
      <c r="P111" s="75"/>
    </row>
    <row r="112" spans="1:16" s="51" customFormat="1" ht="14.25" hidden="1">
      <c r="A112" s="93" t="str">
        <f>'2.1 Population (under 18)'!A51</f>
        <v>2023/24*</v>
      </c>
      <c r="B112" s="54" t="e">
        <v>#N/A</v>
      </c>
      <c r="C112" s="55" t="e">
        <v>#N/A</v>
      </c>
      <c r="D112" s="55" t="e">
        <v>#N/A</v>
      </c>
      <c r="E112" s="55" t="e">
        <v>#N/A</v>
      </c>
      <c r="F112" s="55" t="e">
        <v>#N/A</v>
      </c>
      <c r="G112" s="55" t="e">
        <v>#N/A</v>
      </c>
      <c r="H112" s="55" t="e">
        <v>#N/A</v>
      </c>
      <c r="I112" s="55" t="e">
        <v>#N/A</v>
      </c>
      <c r="J112" s="55" t="e">
        <v>#N/A</v>
      </c>
      <c r="K112" s="55" t="e">
        <v>#N/A</v>
      </c>
      <c r="L112" s="55" t="e">
        <v>#N/A</v>
      </c>
      <c r="M112" s="53" t="e">
        <v>#N/A</v>
      </c>
      <c r="O112" s="74"/>
      <c r="P112" s="75"/>
    </row>
    <row r="113" spans="1:16" s="51" customFormat="1" ht="14.25" hidden="1">
      <c r="A113" s="93" t="str">
        <f>'2.1 Population (under 18)'!A52</f>
        <v>2024/25*</v>
      </c>
      <c r="B113" s="54" t="e">
        <v>#N/A</v>
      </c>
      <c r="C113" s="55" t="e">
        <v>#N/A</v>
      </c>
      <c r="D113" s="55" t="e">
        <v>#N/A</v>
      </c>
      <c r="E113" s="55" t="e">
        <v>#N/A</v>
      </c>
      <c r="F113" s="55" t="e">
        <v>#N/A</v>
      </c>
      <c r="G113" s="55" t="e">
        <v>#N/A</v>
      </c>
      <c r="H113" s="55" t="e">
        <v>#N/A</v>
      </c>
      <c r="I113" s="55" t="e">
        <v>#N/A</v>
      </c>
      <c r="J113" s="55" t="e">
        <v>#N/A</v>
      </c>
      <c r="K113" s="55" t="e">
        <v>#N/A</v>
      </c>
      <c r="L113" s="55" t="e">
        <v>#N/A</v>
      </c>
      <c r="M113" s="53" t="e">
        <v>#N/A</v>
      </c>
      <c r="O113" s="74"/>
      <c r="P113" s="75"/>
    </row>
    <row r="114" spans="1:16" s="51" customFormat="1" ht="14.25" hidden="1">
      <c r="A114" s="94" t="str">
        <f>'2.1 Population (under 18)'!A53</f>
        <v>2025/26*</v>
      </c>
      <c r="B114" s="54" t="e">
        <v>#N/A</v>
      </c>
      <c r="C114" s="55" t="e">
        <v>#N/A</v>
      </c>
      <c r="D114" s="55" t="e">
        <v>#N/A</v>
      </c>
      <c r="E114" s="55" t="e">
        <v>#N/A</v>
      </c>
      <c r="F114" s="55" t="e">
        <v>#N/A</v>
      </c>
      <c r="G114" s="55" t="e">
        <v>#N/A</v>
      </c>
      <c r="H114" s="55" t="e">
        <v>#N/A</v>
      </c>
      <c r="I114" s="55" t="e">
        <v>#N/A</v>
      </c>
      <c r="J114" s="55" t="e">
        <v>#N/A</v>
      </c>
      <c r="K114" s="55" t="e">
        <v>#N/A</v>
      </c>
      <c r="L114" s="55" t="e">
        <v>#N/A</v>
      </c>
      <c r="M114" s="53" t="e">
        <v>#N/A</v>
      </c>
      <c r="O114" s="74"/>
      <c r="P114" s="75"/>
    </row>
    <row r="115" spans="1:16" s="51" customFormat="1" ht="14.25" hidden="1">
      <c r="A115" s="84"/>
      <c r="B115" s="55"/>
      <c r="C115" s="55"/>
      <c r="D115" s="55"/>
      <c r="E115" s="55"/>
      <c r="F115" s="55"/>
      <c r="G115" s="55"/>
      <c r="H115" s="55"/>
      <c r="I115" s="55"/>
      <c r="J115" s="55"/>
      <c r="K115" s="55"/>
      <c r="L115" s="55"/>
      <c r="M115" s="55"/>
      <c r="O115" s="74"/>
      <c r="P115" s="75"/>
    </row>
    <row r="116" spans="1:16" ht="13.5" thickTop="1">
      <c r="A116" s="49" t="s">
        <v>62</v>
      </c>
      <c r="B116" s="50"/>
      <c r="C116" s="50"/>
      <c r="D116" s="50"/>
      <c r="E116" s="50"/>
      <c r="F116" s="50"/>
      <c r="G116" s="50"/>
      <c r="H116" s="50"/>
      <c r="I116" s="50"/>
      <c r="J116" s="50"/>
      <c r="K116" s="50"/>
      <c r="L116" s="50"/>
      <c r="M116" s="50"/>
      <c r="O116" s="74"/>
      <c r="P116" s="75"/>
    </row>
    <row r="117" spans="15:16" ht="12.75">
      <c r="O117" s="74"/>
      <c r="P117" s="75"/>
    </row>
    <row r="118" spans="15:16" ht="12.75">
      <c r="O118" s="74"/>
      <c r="P118" s="75"/>
    </row>
  </sheetData>
  <sheetProtection/>
  <mergeCells count="3">
    <mergeCell ref="B42:M42"/>
    <mergeCell ref="B67:M67"/>
    <mergeCell ref="B92:M92"/>
  </mergeCells>
  <conditionalFormatting sqref="B53:M64">
    <cfRule type="containsErrors" priority="5" dxfId="95" stopIfTrue="1">
      <formula>ISERROR(B53)</formula>
    </cfRule>
  </conditionalFormatting>
  <conditionalFormatting sqref="B78:M78 B81:M89">
    <cfRule type="containsErrors" priority="4" dxfId="95" stopIfTrue="1">
      <formula>ISERROR(B78)</formula>
    </cfRule>
  </conditionalFormatting>
  <conditionalFormatting sqref="B103:M114">
    <cfRule type="containsErrors" priority="3" dxfId="95" stopIfTrue="1">
      <formula>ISERROR(B103)</formula>
    </cfRule>
  </conditionalFormatting>
  <conditionalFormatting sqref="B79:M80">
    <cfRule type="containsErrors" priority="1" dxfId="95" stopIfTrue="1">
      <formula>ISERROR(B79)</formula>
    </cfRule>
  </conditionalFormatting>
  <printOptions/>
  <pageMargins left="0.75" right="0.75" top="1" bottom="1" header="0.5" footer="0.5"/>
  <pageSetup fitToHeight="1" fitToWidth="1" horizontalDpi="600" verticalDpi="600" orientation="portrait" paperSize="9" scale="56" r:id="rId2"/>
  <headerFooter alignWithMargins="0">
    <oddHeader>&amp;Rhttp://www.justice.gov.uk/statistics/youth-justice/custody-data</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151"/>
  <sheetViews>
    <sheetView zoomScalePageLayoutView="0" workbookViewId="0" topLeftCell="A1">
      <selection activeCell="K64" sqref="K64"/>
    </sheetView>
  </sheetViews>
  <sheetFormatPr defaultColWidth="9.00390625" defaultRowHeight="14.25"/>
  <cols>
    <col min="1" max="1" width="20.625" style="182" customWidth="1"/>
    <col min="2" max="13" width="8.00390625" style="182" customWidth="1"/>
    <col min="14" max="14" width="4.125" style="182" customWidth="1"/>
    <col min="15" max="15" width="7.375" style="182" bestFit="1" customWidth="1"/>
    <col min="16" max="16" width="9.125" style="182" bestFit="1" customWidth="1"/>
    <col min="17" max="17" width="7.125" style="182" bestFit="1" customWidth="1"/>
    <col min="18" max="18" width="7.375" style="182" bestFit="1" customWidth="1"/>
    <col min="19" max="19" width="7.125" style="182" bestFit="1" customWidth="1"/>
    <col min="20" max="20" width="7.00390625" style="182" bestFit="1" customWidth="1"/>
    <col min="21" max="21" width="5.625" style="182" bestFit="1" customWidth="1"/>
    <col min="22" max="22" width="6.00390625" style="182" bestFit="1" customWidth="1"/>
    <col min="23" max="23" width="5.625" style="182" bestFit="1" customWidth="1"/>
    <col min="24" max="25" width="5.875" style="182" bestFit="1" customWidth="1"/>
    <col min="26" max="26" width="5.625" style="182" bestFit="1" customWidth="1"/>
    <col min="27" max="27" width="6.125" style="182" bestFit="1" customWidth="1"/>
    <col min="28" max="28" width="5.625" style="182" bestFit="1" customWidth="1"/>
    <col min="29" max="29" width="5.125" style="182" bestFit="1" customWidth="1"/>
    <col min="30" max="31" width="6.00390625" style="182" bestFit="1" customWidth="1"/>
    <col min="32" max="33" width="5.625" style="182" bestFit="1" customWidth="1"/>
    <col min="34" max="34" width="6.00390625" style="182" bestFit="1" customWidth="1"/>
    <col min="35" max="35" width="5.625" style="182" bestFit="1" customWidth="1"/>
    <col min="36" max="37" width="5.875" style="182" bestFit="1" customWidth="1"/>
    <col min="38" max="38" width="5.625" style="182" bestFit="1" customWidth="1"/>
    <col min="39" max="39" width="6.125" style="182" bestFit="1" customWidth="1"/>
    <col min="40" max="40" width="5.625" style="182" bestFit="1" customWidth="1"/>
    <col min="41" max="41" width="5.125" style="182" bestFit="1" customWidth="1"/>
    <col min="42" max="43" width="6.00390625" style="182" bestFit="1" customWidth="1"/>
    <col min="44" max="45" width="5.625" style="182" bestFit="1" customWidth="1"/>
    <col min="46" max="46" width="6.00390625" style="182" bestFit="1" customWidth="1"/>
    <col min="47" max="47" width="5.625" style="182" bestFit="1" customWidth="1"/>
    <col min="48" max="49" width="5.875" style="182" bestFit="1" customWidth="1"/>
    <col min="50" max="50" width="5.625" style="182" bestFit="1" customWidth="1"/>
    <col min="51" max="51" width="6.125" style="182" bestFit="1" customWidth="1"/>
    <col min="52" max="52" width="5.625" style="182" bestFit="1" customWidth="1"/>
    <col min="53" max="53" width="5.125" style="182" bestFit="1" customWidth="1"/>
    <col min="54" max="55" width="6.00390625" style="182" bestFit="1" customWidth="1"/>
    <col min="56" max="57" width="5.625" style="182" bestFit="1" customWidth="1"/>
    <col min="58" max="58" width="6.00390625" style="182" bestFit="1" customWidth="1"/>
    <col min="59" max="59" width="5.625" style="182" bestFit="1" customWidth="1"/>
    <col min="60" max="61" width="5.875" style="182" bestFit="1" customWidth="1"/>
    <col min="62" max="62" width="5.625" style="182" bestFit="1" customWidth="1"/>
    <col min="63" max="63" width="6.125" style="182" bestFit="1" customWidth="1"/>
    <col min="64" max="16384" width="9.00390625" style="182" customWidth="1"/>
  </cols>
  <sheetData>
    <row r="1" ht="14.25">
      <c r="A1" s="181"/>
    </row>
    <row r="25" ht="15">
      <c r="A25" s="183" t="s">
        <v>157</v>
      </c>
    </row>
    <row r="26" ht="15">
      <c r="A26" s="183"/>
    </row>
    <row r="27" spans="1:13" ht="12.75">
      <c r="A27" s="184"/>
      <c r="B27" s="248" t="s">
        <v>61</v>
      </c>
      <c r="C27" s="248"/>
      <c r="D27" s="248"/>
      <c r="E27" s="248"/>
      <c r="F27" s="248"/>
      <c r="G27" s="248"/>
      <c r="H27" s="248"/>
      <c r="I27" s="248"/>
      <c r="J27" s="248"/>
      <c r="K27" s="248"/>
      <c r="L27" s="248"/>
      <c r="M27" s="248"/>
    </row>
    <row r="28" spans="1:16" ht="12.75">
      <c r="A28" s="185" t="s">
        <v>99</v>
      </c>
      <c r="B28" s="186" t="s">
        <v>5</v>
      </c>
      <c r="C28" s="186" t="s">
        <v>6</v>
      </c>
      <c r="D28" s="186" t="s">
        <v>7</v>
      </c>
      <c r="E28" s="186" t="s">
        <v>8</v>
      </c>
      <c r="F28" s="186" t="s">
        <v>9</v>
      </c>
      <c r="G28" s="186" t="s">
        <v>10</v>
      </c>
      <c r="H28" s="186" t="s">
        <v>11</v>
      </c>
      <c r="I28" s="186" t="s">
        <v>12</v>
      </c>
      <c r="J28" s="186" t="s">
        <v>13</v>
      </c>
      <c r="K28" s="186" t="s">
        <v>14</v>
      </c>
      <c r="L28" s="186" t="s">
        <v>15</v>
      </c>
      <c r="M28" s="186" t="s">
        <v>16</v>
      </c>
      <c r="O28" s="187"/>
      <c r="P28" s="187"/>
    </row>
    <row r="29" spans="1:16" ht="12.75">
      <c r="A29" s="188" t="str">
        <f>'2.1 Population (under 18)'!A33</f>
        <v>2005/06</v>
      </c>
      <c r="B29" s="189">
        <v>1710</v>
      </c>
      <c r="C29" s="189">
        <v>1764</v>
      </c>
      <c r="D29" s="189">
        <v>1807</v>
      </c>
      <c r="E29" s="189">
        <v>1823</v>
      </c>
      <c r="F29" s="189">
        <v>1819</v>
      </c>
      <c r="G29" s="189">
        <v>1864</v>
      </c>
      <c r="H29" s="189">
        <v>1802</v>
      </c>
      <c r="I29" s="189">
        <v>1738</v>
      </c>
      <c r="J29" s="189">
        <v>1577</v>
      </c>
      <c r="K29" s="189">
        <v>1613</v>
      </c>
      <c r="L29" s="189">
        <v>1653</v>
      </c>
      <c r="M29" s="189">
        <v>1696</v>
      </c>
      <c r="O29" s="190"/>
      <c r="P29" s="191"/>
    </row>
    <row r="30" spans="1:16" ht="12.75">
      <c r="A30" s="192" t="str">
        <f>'2.1 Population (under 18)'!A34</f>
        <v>2006/07</v>
      </c>
      <c r="B30" s="193">
        <v>1646</v>
      </c>
      <c r="C30" s="193">
        <v>1689</v>
      </c>
      <c r="D30" s="193">
        <v>1750</v>
      </c>
      <c r="E30" s="193">
        <v>1755</v>
      </c>
      <c r="F30" s="193">
        <v>1874</v>
      </c>
      <c r="G30" s="193">
        <v>1882</v>
      </c>
      <c r="H30" s="193">
        <v>1853</v>
      </c>
      <c r="I30" s="193">
        <v>1843</v>
      </c>
      <c r="J30" s="193">
        <v>1693</v>
      </c>
      <c r="K30" s="193">
        <v>1714</v>
      </c>
      <c r="L30" s="193">
        <v>1752</v>
      </c>
      <c r="M30" s="193">
        <v>1757</v>
      </c>
      <c r="O30" s="190"/>
      <c r="P30" s="191"/>
    </row>
    <row r="31" spans="1:16" ht="12.75">
      <c r="A31" s="192" t="str">
        <f>'2.1 Population (under 18)'!A35</f>
        <v>2007/08</v>
      </c>
      <c r="B31" s="193">
        <v>1742</v>
      </c>
      <c r="C31" s="193">
        <v>1780</v>
      </c>
      <c r="D31" s="193">
        <v>1807</v>
      </c>
      <c r="E31" s="193">
        <v>1883</v>
      </c>
      <c r="F31" s="193">
        <v>1908</v>
      </c>
      <c r="G31" s="193">
        <v>1904</v>
      </c>
      <c r="H31" s="193">
        <v>1856</v>
      </c>
      <c r="I31" s="193">
        <v>1830</v>
      </c>
      <c r="J31" s="193">
        <v>1704</v>
      </c>
      <c r="K31" s="193">
        <v>1749</v>
      </c>
      <c r="L31" s="193">
        <v>1828</v>
      </c>
      <c r="M31" s="193">
        <v>1845</v>
      </c>
      <c r="O31" s="190"/>
      <c r="P31" s="191"/>
    </row>
    <row r="32" spans="1:16" ht="12.75">
      <c r="A32" s="192" t="str">
        <f>'2.1 Population (under 18)'!A36</f>
        <v>2008/09</v>
      </c>
      <c r="B32" s="193">
        <v>1852</v>
      </c>
      <c r="C32" s="193">
        <v>1867</v>
      </c>
      <c r="D32" s="193">
        <v>1861</v>
      </c>
      <c r="E32" s="193">
        <v>1810</v>
      </c>
      <c r="F32" s="193">
        <v>1830</v>
      </c>
      <c r="G32" s="193">
        <v>1822</v>
      </c>
      <c r="H32" s="193">
        <v>1811</v>
      </c>
      <c r="I32" s="193">
        <v>1757</v>
      </c>
      <c r="J32" s="193">
        <v>1604</v>
      </c>
      <c r="K32" s="193">
        <v>1622</v>
      </c>
      <c r="L32" s="193">
        <v>1567</v>
      </c>
      <c r="M32" s="193">
        <v>1508</v>
      </c>
      <c r="O32" s="191"/>
      <c r="P32" s="191"/>
    </row>
    <row r="33" spans="1:16" ht="12.75">
      <c r="A33" s="192" t="str">
        <f>'2.1 Population (under 18)'!A37</f>
        <v>2009/10</v>
      </c>
      <c r="B33" s="193">
        <v>1449</v>
      </c>
      <c r="C33" s="193">
        <v>1400</v>
      </c>
      <c r="D33" s="193">
        <v>1440</v>
      </c>
      <c r="E33" s="193">
        <v>1426</v>
      </c>
      <c r="F33" s="193">
        <v>1426</v>
      </c>
      <c r="G33" s="193">
        <v>1442</v>
      </c>
      <c r="H33" s="193">
        <v>1461</v>
      </c>
      <c r="I33" s="193">
        <v>1409</v>
      </c>
      <c r="J33" s="193">
        <v>1208</v>
      </c>
      <c r="K33" s="193">
        <v>1169</v>
      </c>
      <c r="L33" s="193">
        <v>1163</v>
      </c>
      <c r="M33" s="193">
        <v>1149</v>
      </c>
      <c r="O33" s="190"/>
      <c r="P33" s="191"/>
    </row>
    <row r="34" spans="1:16" ht="12.75">
      <c r="A34" s="192" t="str">
        <f>'2.1 Population (under 18)'!A38</f>
        <v>2010/11</v>
      </c>
      <c r="B34" s="193">
        <v>1119</v>
      </c>
      <c r="C34" s="193">
        <v>1139</v>
      </c>
      <c r="D34" s="193">
        <v>1122</v>
      </c>
      <c r="E34" s="193">
        <v>1154</v>
      </c>
      <c r="F34" s="193">
        <v>1192</v>
      </c>
      <c r="G34" s="193">
        <v>1196</v>
      </c>
      <c r="H34" s="193">
        <v>1164</v>
      </c>
      <c r="I34" s="193">
        <v>1108</v>
      </c>
      <c r="J34" s="193">
        <v>1022</v>
      </c>
      <c r="K34" s="193">
        <v>1039</v>
      </c>
      <c r="L34" s="193">
        <v>1075</v>
      </c>
      <c r="M34" s="193">
        <v>1105</v>
      </c>
      <c r="O34" s="190"/>
      <c r="P34" s="191"/>
    </row>
    <row r="35" spans="1:16" s="194" customFormat="1" ht="14.25">
      <c r="A35" s="192" t="str">
        <f>'2.1 Population (under 18)'!A39</f>
        <v>2011/12</v>
      </c>
      <c r="B35" s="193">
        <v>1080</v>
      </c>
      <c r="C35" s="193">
        <v>1136</v>
      </c>
      <c r="D35" s="193">
        <v>1160</v>
      </c>
      <c r="E35" s="193">
        <v>1116</v>
      </c>
      <c r="F35" s="193">
        <v>1130</v>
      </c>
      <c r="G35" s="193">
        <v>1185</v>
      </c>
      <c r="H35" s="193">
        <v>1183</v>
      </c>
      <c r="I35" s="193">
        <v>1226</v>
      </c>
      <c r="J35" s="193">
        <v>1129</v>
      </c>
      <c r="K35" s="193">
        <v>1145</v>
      </c>
      <c r="L35" s="193">
        <v>1124</v>
      </c>
      <c r="M35" s="193">
        <v>1103</v>
      </c>
      <c r="O35" s="190"/>
      <c r="P35" s="191"/>
    </row>
    <row r="36" spans="1:16" s="194" customFormat="1" ht="14.25">
      <c r="A36" s="192" t="str">
        <f>'2.1 Population (under 18)'!A40</f>
        <v>2012/13</v>
      </c>
      <c r="B36" s="193">
        <v>1062</v>
      </c>
      <c r="C36" s="193">
        <v>1011</v>
      </c>
      <c r="D36" s="193">
        <v>981</v>
      </c>
      <c r="E36" s="193">
        <v>967</v>
      </c>
      <c r="F36" s="193">
        <v>933</v>
      </c>
      <c r="G36" s="193">
        <v>904</v>
      </c>
      <c r="H36" s="193">
        <v>909</v>
      </c>
      <c r="I36" s="193">
        <v>895</v>
      </c>
      <c r="J36" s="193">
        <v>783</v>
      </c>
      <c r="K36" s="193">
        <v>751</v>
      </c>
      <c r="L36" s="193">
        <v>739</v>
      </c>
      <c r="M36" s="193">
        <v>726</v>
      </c>
      <c r="O36" s="190"/>
      <c r="P36" s="191"/>
    </row>
    <row r="37" spans="1:16" s="194" customFormat="1" ht="14.25">
      <c r="A37" s="192" t="str">
        <f>'2.1 Population (under 18)'!A41</f>
        <v>2013/14</v>
      </c>
      <c r="B37" s="195">
        <v>705</v>
      </c>
      <c r="C37" s="195">
        <v>702</v>
      </c>
      <c r="D37" s="195">
        <v>695</v>
      </c>
      <c r="E37" s="195">
        <v>707</v>
      </c>
      <c r="F37" s="195">
        <v>710</v>
      </c>
      <c r="G37" s="195">
        <v>715</v>
      </c>
      <c r="H37" s="195">
        <v>702</v>
      </c>
      <c r="I37" s="195">
        <v>698</v>
      </c>
      <c r="J37" s="195">
        <v>665</v>
      </c>
      <c r="K37" s="195">
        <v>693</v>
      </c>
      <c r="L37" s="195">
        <v>662</v>
      </c>
      <c r="M37" s="195">
        <v>643</v>
      </c>
      <c r="O37" s="190"/>
      <c r="P37" s="191"/>
    </row>
    <row r="38" spans="1:16" s="194" customFormat="1" ht="14.25">
      <c r="A38" s="192" t="str">
        <f>'2.1 Population (under 18)'!A42</f>
        <v>2014/15</v>
      </c>
      <c r="B38" s="196">
        <v>598</v>
      </c>
      <c r="C38" s="196">
        <v>586</v>
      </c>
      <c r="D38" s="196">
        <v>575</v>
      </c>
      <c r="E38" s="196">
        <v>601</v>
      </c>
      <c r="F38" s="196">
        <v>571</v>
      </c>
      <c r="G38" s="196">
        <v>549</v>
      </c>
      <c r="H38" s="196">
        <v>544</v>
      </c>
      <c r="I38" s="196">
        <v>557</v>
      </c>
      <c r="J38" s="196">
        <v>504</v>
      </c>
      <c r="K38" s="196">
        <v>511</v>
      </c>
      <c r="L38" s="196">
        <v>526</v>
      </c>
      <c r="M38" s="196">
        <v>539</v>
      </c>
      <c r="O38" s="190"/>
      <c r="P38" s="191"/>
    </row>
    <row r="39" spans="1:16" s="194" customFormat="1" ht="14.25">
      <c r="A39" s="202" t="s">
        <v>171</v>
      </c>
      <c r="B39" s="196">
        <v>518</v>
      </c>
      <c r="C39" s="196">
        <v>521</v>
      </c>
      <c r="D39" s="196">
        <v>538</v>
      </c>
      <c r="E39" s="196">
        <v>541</v>
      </c>
      <c r="F39" s="196">
        <v>519</v>
      </c>
      <c r="G39" s="196">
        <v>519</v>
      </c>
      <c r="H39" s="196">
        <v>537</v>
      </c>
      <c r="I39" s="196">
        <v>520</v>
      </c>
      <c r="J39" s="196">
        <v>471</v>
      </c>
      <c r="K39" s="196">
        <v>471</v>
      </c>
      <c r="L39" s="196">
        <v>427</v>
      </c>
      <c r="M39" s="196">
        <v>411</v>
      </c>
      <c r="O39" s="190"/>
      <c r="P39" s="191"/>
    </row>
    <row r="40" spans="1:16" s="194" customFormat="1" ht="14.25">
      <c r="A40" s="197" t="s">
        <v>108</v>
      </c>
      <c r="B40" s="198">
        <v>439</v>
      </c>
      <c r="C40" s="198">
        <v>438</v>
      </c>
      <c r="D40" s="198">
        <v>433</v>
      </c>
      <c r="E40" s="198">
        <v>435</v>
      </c>
      <c r="F40" s="198">
        <v>441</v>
      </c>
      <c r="G40" s="198">
        <v>446</v>
      </c>
      <c r="H40" s="198">
        <v>422</v>
      </c>
      <c r="I40" s="198">
        <v>436</v>
      </c>
      <c r="J40" s="198">
        <v>421</v>
      </c>
      <c r="K40" s="198">
        <v>431</v>
      </c>
      <c r="L40" s="198" t="e">
        <v>#N/A</v>
      </c>
      <c r="M40" s="198" t="e">
        <v>#N/A</v>
      </c>
      <c r="O40" s="190"/>
      <c r="P40" s="191"/>
    </row>
    <row r="41" spans="1:16" s="194" customFormat="1" ht="14.25" hidden="1">
      <c r="A41" s="199" t="str">
        <f>'2.1 Population (under 18)'!A45</f>
        <v>2017/18*</v>
      </c>
      <c r="B41" s="200" t="e">
        <v>#N/A</v>
      </c>
      <c r="C41" s="196" t="e">
        <v>#N/A</v>
      </c>
      <c r="D41" s="196" t="e">
        <v>#N/A</v>
      </c>
      <c r="E41" s="196" t="e">
        <v>#N/A</v>
      </c>
      <c r="F41" s="196" t="e">
        <v>#N/A</v>
      </c>
      <c r="G41" s="196" t="e">
        <v>#N/A</v>
      </c>
      <c r="H41" s="196" t="e">
        <v>#N/A</v>
      </c>
      <c r="I41" s="196" t="e">
        <v>#N/A</v>
      </c>
      <c r="J41" s="196" t="e">
        <v>#N/A</v>
      </c>
      <c r="K41" s="196" t="e">
        <v>#N/A</v>
      </c>
      <c r="L41" s="196" t="e">
        <v>#N/A</v>
      </c>
      <c r="M41" s="201" t="e">
        <v>#N/A</v>
      </c>
      <c r="O41" s="190"/>
      <c r="P41" s="191"/>
    </row>
    <row r="42" spans="1:16" s="194" customFormat="1" ht="14.25" hidden="1">
      <c r="A42" s="199" t="str">
        <f>'2.1 Population (under 18)'!A46</f>
        <v>2018/19*</v>
      </c>
      <c r="B42" s="200" t="e">
        <v>#N/A</v>
      </c>
      <c r="C42" s="196" t="e">
        <v>#N/A</v>
      </c>
      <c r="D42" s="196" t="e">
        <v>#N/A</v>
      </c>
      <c r="E42" s="196" t="e">
        <v>#N/A</v>
      </c>
      <c r="F42" s="196" t="e">
        <v>#N/A</v>
      </c>
      <c r="G42" s="196" t="e">
        <v>#N/A</v>
      </c>
      <c r="H42" s="196" t="e">
        <v>#N/A</v>
      </c>
      <c r="I42" s="196" t="e">
        <v>#N/A</v>
      </c>
      <c r="J42" s="196" t="e">
        <v>#N/A</v>
      </c>
      <c r="K42" s="196" t="e">
        <v>#N/A</v>
      </c>
      <c r="L42" s="196" t="e">
        <v>#N/A</v>
      </c>
      <c r="M42" s="201" t="e">
        <v>#N/A</v>
      </c>
      <c r="O42" s="190"/>
      <c r="P42" s="191"/>
    </row>
    <row r="43" spans="1:16" s="194" customFormat="1" ht="14.25" hidden="1">
      <c r="A43" s="199" t="str">
        <f>'2.1 Population (under 18)'!A47</f>
        <v>2019/20*</v>
      </c>
      <c r="B43" s="200" t="e">
        <v>#N/A</v>
      </c>
      <c r="C43" s="196" t="e">
        <v>#N/A</v>
      </c>
      <c r="D43" s="196" t="e">
        <v>#N/A</v>
      </c>
      <c r="E43" s="196" t="e">
        <v>#N/A</v>
      </c>
      <c r="F43" s="196" t="e">
        <v>#N/A</v>
      </c>
      <c r="G43" s="196" t="e">
        <v>#N/A</v>
      </c>
      <c r="H43" s="196" t="e">
        <v>#N/A</v>
      </c>
      <c r="I43" s="196" t="e">
        <v>#N/A</v>
      </c>
      <c r="J43" s="196" t="e">
        <v>#N/A</v>
      </c>
      <c r="K43" s="196" t="e">
        <v>#N/A</v>
      </c>
      <c r="L43" s="196" t="e">
        <v>#N/A</v>
      </c>
      <c r="M43" s="201" t="e">
        <v>#N/A</v>
      </c>
      <c r="O43" s="190"/>
      <c r="P43" s="191"/>
    </row>
    <row r="44" spans="1:16" s="194" customFormat="1" ht="14.25" hidden="1">
      <c r="A44" s="199" t="str">
        <f>'2.1 Population (under 18)'!A48</f>
        <v>2020/21*</v>
      </c>
      <c r="B44" s="200" t="e">
        <v>#N/A</v>
      </c>
      <c r="C44" s="196" t="e">
        <v>#N/A</v>
      </c>
      <c r="D44" s="196" t="e">
        <v>#N/A</v>
      </c>
      <c r="E44" s="196" t="e">
        <v>#N/A</v>
      </c>
      <c r="F44" s="196" t="e">
        <v>#N/A</v>
      </c>
      <c r="G44" s="196" t="e">
        <v>#N/A</v>
      </c>
      <c r="H44" s="196" t="e">
        <v>#N/A</v>
      </c>
      <c r="I44" s="196" t="e">
        <v>#N/A</v>
      </c>
      <c r="J44" s="196" t="e">
        <v>#N/A</v>
      </c>
      <c r="K44" s="196" t="e">
        <v>#N/A</v>
      </c>
      <c r="L44" s="196" t="e">
        <v>#N/A</v>
      </c>
      <c r="M44" s="201" t="e">
        <v>#N/A</v>
      </c>
      <c r="O44" s="190"/>
      <c r="P44" s="191"/>
    </row>
    <row r="45" spans="1:16" s="194" customFormat="1" ht="14.25" hidden="1">
      <c r="A45" s="199" t="str">
        <f>'2.1 Population (under 18)'!A49</f>
        <v>2021/22*</v>
      </c>
      <c r="B45" s="200" t="e">
        <v>#N/A</v>
      </c>
      <c r="C45" s="196" t="e">
        <v>#N/A</v>
      </c>
      <c r="D45" s="196" t="e">
        <v>#N/A</v>
      </c>
      <c r="E45" s="196" t="e">
        <v>#N/A</v>
      </c>
      <c r="F45" s="196" t="e">
        <v>#N/A</v>
      </c>
      <c r="G45" s="196" t="e">
        <v>#N/A</v>
      </c>
      <c r="H45" s="196" t="e">
        <v>#N/A</v>
      </c>
      <c r="I45" s="196" t="e">
        <v>#N/A</v>
      </c>
      <c r="J45" s="196" t="e">
        <v>#N/A</v>
      </c>
      <c r="K45" s="196" t="e">
        <v>#N/A</v>
      </c>
      <c r="L45" s="196" t="e">
        <v>#N/A</v>
      </c>
      <c r="M45" s="201" t="e">
        <v>#N/A</v>
      </c>
      <c r="O45" s="190"/>
      <c r="P45" s="191"/>
    </row>
    <row r="46" spans="1:16" s="194" customFormat="1" ht="14.25" hidden="1">
      <c r="A46" s="199" t="str">
        <f>'2.1 Population (under 18)'!A50</f>
        <v>2022/23*</v>
      </c>
      <c r="B46" s="200" t="e">
        <v>#N/A</v>
      </c>
      <c r="C46" s="196" t="e">
        <v>#N/A</v>
      </c>
      <c r="D46" s="196" t="e">
        <v>#N/A</v>
      </c>
      <c r="E46" s="196" t="e">
        <v>#N/A</v>
      </c>
      <c r="F46" s="196" t="e">
        <v>#N/A</v>
      </c>
      <c r="G46" s="196" t="e">
        <v>#N/A</v>
      </c>
      <c r="H46" s="196" t="e">
        <v>#N/A</v>
      </c>
      <c r="I46" s="196" t="e">
        <v>#N/A</v>
      </c>
      <c r="J46" s="196" t="e">
        <v>#N/A</v>
      </c>
      <c r="K46" s="196" t="e">
        <v>#N/A</v>
      </c>
      <c r="L46" s="196" t="e">
        <v>#N/A</v>
      </c>
      <c r="M46" s="201" t="e">
        <v>#N/A</v>
      </c>
      <c r="O46" s="190"/>
      <c r="P46" s="191"/>
    </row>
    <row r="47" spans="1:16" s="194" customFormat="1" ht="14.25" hidden="1">
      <c r="A47" s="199" t="str">
        <f>'2.1 Population (under 18)'!A51</f>
        <v>2023/24*</v>
      </c>
      <c r="B47" s="200" t="e">
        <v>#N/A</v>
      </c>
      <c r="C47" s="196" t="e">
        <v>#N/A</v>
      </c>
      <c r="D47" s="196" t="e">
        <v>#N/A</v>
      </c>
      <c r="E47" s="196" t="e">
        <v>#N/A</v>
      </c>
      <c r="F47" s="196" t="e">
        <v>#N/A</v>
      </c>
      <c r="G47" s="196" t="e">
        <v>#N/A</v>
      </c>
      <c r="H47" s="196" t="e">
        <v>#N/A</v>
      </c>
      <c r="I47" s="196" t="e">
        <v>#N/A</v>
      </c>
      <c r="J47" s="196" t="e">
        <v>#N/A</v>
      </c>
      <c r="K47" s="196" t="e">
        <v>#N/A</v>
      </c>
      <c r="L47" s="196" t="e">
        <v>#N/A</v>
      </c>
      <c r="M47" s="201" t="e">
        <v>#N/A</v>
      </c>
      <c r="O47" s="190"/>
      <c r="P47" s="191"/>
    </row>
    <row r="48" spans="1:16" s="194" customFormat="1" ht="14.25" hidden="1">
      <c r="A48" s="199" t="str">
        <f>'2.1 Population (under 18)'!A52</f>
        <v>2024/25*</v>
      </c>
      <c r="B48" s="200" t="e">
        <v>#N/A</v>
      </c>
      <c r="C48" s="196" t="e">
        <v>#N/A</v>
      </c>
      <c r="D48" s="196" t="e">
        <v>#N/A</v>
      </c>
      <c r="E48" s="196" t="e">
        <v>#N/A</v>
      </c>
      <c r="F48" s="196" t="e">
        <v>#N/A</v>
      </c>
      <c r="G48" s="196" t="e">
        <v>#N/A</v>
      </c>
      <c r="H48" s="196" t="e">
        <v>#N/A</v>
      </c>
      <c r="I48" s="196" t="e">
        <v>#N/A</v>
      </c>
      <c r="J48" s="196" t="e">
        <v>#N/A</v>
      </c>
      <c r="K48" s="196" t="e">
        <v>#N/A</v>
      </c>
      <c r="L48" s="196" t="e">
        <v>#N/A</v>
      </c>
      <c r="M48" s="201" t="e">
        <v>#N/A</v>
      </c>
      <c r="O48" s="190"/>
      <c r="P48" s="191"/>
    </row>
    <row r="49" spans="1:16" s="194" customFormat="1" ht="14.25" hidden="1">
      <c r="A49" s="199" t="str">
        <f>'2.1 Population (under 18)'!A53</f>
        <v>2025/26*</v>
      </c>
      <c r="B49" s="200" t="e">
        <v>#N/A</v>
      </c>
      <c r="C49" s="196" t="e">
        <v>#N/A</v>
      </c>
      <c r="D49" s="196" t="e">
        <v>#N/A</v>
      </c>
      <c r="E49" s="196" t="e">
        <v>#N/A</v>
      </c>
      <c r="F49" s="196" t="e">
        <v>#N/A</v>
      </c>
      <c r="G49" s="196" t="e">
        <v>#N/A</v>
      </c>
      <c r="H49" s="196" t="e">
        <v>#N/A</v>
      </c>
      <c r="I49" s="196" t="e">
        <v>#N/A</v>
      </c>
      <c r="J49" s="196" t="e">
        <v>#N/A</v>
      </c>
      <c r="K49" s="196" t="e">
        <v>#N/A</v>
      </c>
      <c r="L49" s="196" t="e">
        <v>#N/A</v>
      </c>
      <c r="M49" s="201" t="e">
        <v>#N/A</v>
      </c>
      <c r="O49" s="190"/>
      <c r="P49" s="191"/>
    </row>
    <row r="50" spans="1:16" s="194" customFormat="1" ht="14.25">
      <c r="A50" s="202"/>
      <c r="B50" s="196"/>
      <c r="C50" s="196"/>
      <c r="D50" s="196"/>
      <c r="E50" s="196"/>
      <c r="F50" s="196"/>
      <c r="G50" s="196"/>
      <c r="H50" s="196"/>
      <c r="I50" s="196"/>
      <c r="J50" s="196"/>
      <c r="K50" s="196"/>
      <c r="L50" s="196"/>
      <c r="M50" s="196"/>
      <c r="O50" s="190"/>
      <c r="P50" s="191"/>
    </row>
    <row r="51" spans="1:16" ht="12" customHeight="1">
      <c r="A51" s="184"/>
      <c r="B51" s="248" t="s">
        <v>24</v>
      </c>
      <c r="C51" s="248"/>
      <c r="D51" s="248"/>
      <c r="E51" s="248"/>
      <c r="F51" s="248"/>
      <c r="G51" s="248"/>
      <c r="H51" s="248"/>
      <c r="I51" s="248"/>
      <c r="J51" s="248"/>
      <c r="K51" s="248"/>
      <c r="L51" s="248"/>
      <c r="M51" s="248"/>
      <c r="O51" s="187"/>
      <c r="P51" s="187"/>
    </row>
    <row r="52" spans="1:16" ht="12.75">
      <c r="A52" s="185" t="s">
        <v>99</v>
      </c>
      <c r="B52" s="203" t="s">
        <v>5</v>
      </c>
      <c r="C52" s="203" t="s">
        <v>6</v>
      </c>
      <c r="D52" s="203" t="s">
        <v>7</v>
      </c>
      <c r="E52" s="203" t="s">
        <v>8</v>
      </c>
      <c r="F52" s="203" t="s">
        <v>9</v>
      </c>
      <c r="G52" s="203" t="s">
        <v>10</v>
      </c>
      <c r="H52" s="203" t="s">
        <v>11</v>
      </c>
      <c r="I52" s="203" t="s">
        <v>12</v>
      </c>
      <c r="J52" s="203" t="s">
        <v>13</v>
      </c>
      <c r="K52" s="203" t="s">
        <v>14</v>
      </c>
      <c r="L52" s="203" t="s">
        <v>15</v>
      </c>
      <c r="M52" s="203" t="s">
        <v>16</v>
      </c>
      <c r="O52" s="187"/>
      <c r="P52" s="187"/>
    </row>
    <row r="53" spans="1:16" ht="12.75">
      <c r="A53" s="188" t="str">
        <f>'2.1 Population (under 18)'!A33</f>
        <v>2005/06</v>
      </c>
      <c r="B53" s="204">
        <v>535</v>
      </c>
      <c r="C53" s="204">
        <v>547</v>
      </c>
      <c r="D53" s="204">
        <v>574</v>
      </c>
      <c r="E53" s="204">
        <v>622</v>
      </c>
      <c r="F53" s="204">
        <v>656</v>
      </c>
      <c r="G53" s="204">
        <v>696</v>
      </c>
      <c r="H53" s="204">
        <v>691</v>
      </c>
      <c r="I53" s="204">
        <v>670</v>
      </c>
      <c r="J53" s="204">
        <v>588</v>
      </c>
      <c r="K53" s="204">
        <v>659</v>
      </c>
      <c r="L53" s="204">
        <v>604</v>
      </c>
      <c r="M53" s="204">
        <v>597</v>
      </c>
      <c r="O53" s="190"/>
      <c r="P53" s="191"/>
    </row>
    <row r="54" spans="1:16" ht="12.75">
      <c r="A54" s="192" t="str">
        <f>'2.1 Population (under 18)'!A34</f>
        <v>2006/07</v>
      </c>
      <c r="B54" s="195">
        <v>628</v>
      </c>
      <c r="C54" s="195">
        <v>669</v>
      </c>
      <c r="D54" s="195">
        <v>648</v>
      </c>
      <c r="E54" s="195">
        <v>691</v>
      </c>
      <c r="F54" s="195">
        <v>688</v>
      </c>
      <c r="G54" s="195">
        <v>654</v>
      </c>
      <c r="H54" s="195">
        <v>649</v>
      </c>
      <c r="I54" s="195">
        <v>638</v>
      </c>
      <c r="J54" s="195">
        <v>592</v>
      </c>
      <c r="K54" s="195">
        <v>621</v>
      </c>
      <c r="L54" s="195">
        <v>588</v>
      </c>
      <c r="M54" s="195">
        <v>579</v>
      </c>
      <c r="O54" s="190"/>
      <c r="P54" s="191"/>
    </row>
    <row r="55" spans="1:16" ht="12.75">
      <c r="A55" s="192" t="str">
        <f>'2.1 Population (under 18)'!A35</f>
        <v>2007/08</v>
      </c>
      <c r="B55" s="195">
        <v>590</v>
      </c>
      <c r="C55" s="195">
        <v>608</v>
      </c>
      <c r="D55" s="195">
        <v>607</v>
      </c>
      <c r="E55" s="195">
        <v>598</v>
      </c>
      <c r="F55" s="195">
        <v>590</v>
      </c>
      <c r="G55" s="195">
        <v>598</v>
      </c>
      <c r="H55" s="195">
        <v>615</v>
      </c>
      <c r="I55" s="195">
        <v>629</v>
      </c>
      <c r="J55" s="195">
        <v>591</v>
      </c>
      <c r="K55" s="195">
        <v>602</v>
      </c>
      <c r="L55" s="195">
        <v>623</v>
      </c>
      <c r="M55" s="195">
        <v>654</v>
      </c>
      <c r="O55" s="190"/>
      <c r="P55" s="191"/>
    </row>
    <row r="56" spans="1:16" ht="12.75">
      <c r="A56" s="192" t="str">
        <f>'2.1 Population (under 18)'!A36</f>
        <v>2008/09</v>
      </c>
      <c r="B56" s="195">
        <v>624</v>
      </c>
      <c r="C56" s="195">
        <v>593</v>
      </c>
      <c r="D56" s="195">
        <v>676</v>
      </c>
      <c r="E56" s="195">
        <v>659</v>
      </c>
      <c r="F56" s="195">
        <v>657</v>
      </c>
      <c r="G56" s="195">
        <v>574</v>
      </c>
      <c r="H56" s="195">
        <v>574</v>
      </c>
      <c r="I56" s="195">
        <v>623</v>
      </c>
      <c r="J56" s="195">
        <v>574</v>
      </c>
      <c r="K56" s="195">
        <v>567</v>
      </c>
      <c r="L56" s="195">
        <v>554</v>
      </c>
      <c r="M56" s="195">
        <v>589</v>
      </c>
      <c r="O56" s="190"/>
      <c r="P56" s="191"/>
    </row>
    <row r="57" spans="1:16" ht="12.75">
      <c r="A57" s="192" t="str">
        <f>'2.1 Population (under 18)'!A37</f>
        <v>2009/10</v>
      </c>
      <c r="B57" s="195">
        <v>622</v>
      </c>
      <c r="C57" s="195">
        <v>634</v>
      </c>
      <c r="D57" s="195">
        <v>645</v>
      </c>
      <c r="E57" s="195">
        <v>609</v>
      </c>
      <c r="F57" s="195">
        <v>588</v>
      </c>
      <c r="G57" s="195">
        <v>594</v>
      </c>
      <c r="H57" s="195">
        <v>574</v>
      </c>
      <c r="I57" s="195">
        <v>536</v>
      </c>
      <c r="J57" s="195">
        <v>503</v>
      </c>
      <c r="K57" s="195">
        <v>567</v>
      </c>
      <c r="L57" s="195">
        <v>578</v>
      </c>
      <c r="M57" s="195">
        <v>594</v>
      </c>
      <c r="O57" s="190"/>
      <c r="P57" s="191"/>
    </row>
    <row r="58" spans="1:16" ht="12.75">
      <c r="A58" s="192" t="str">
        <f>'2.1 Population (under 18)'!A38</f>
        <v>2010/11</v>
      </c>
      <c r="B58" s="195">
        <v>598</v>
      </c>
      <c r="C58" s="195">
        <v>569</v>
      </c>
      <c r="D58" s="195">
        <v>576</v>
      </c>
      <c r="E58" s="195">
        <v>529</v>
      </c>
      <c r="F58" s="195">
        <v>523</v>
      </c>
      <c r="G58" s="195">
        <v>515</v>
      </c>
      <c r="H58" s="195">
        <v>499</v>
      </c>
      <c r="I58" s="195">
        <v>494</v>
      </c>
      <c r="J58" s="195">
        <v>459</v>
      </c>
      <c r="K58" s="195">
        <v>485</v>
      </c>
      <c r="L58" s="195">
        <v>544</v>
      </c>
      <c r="M58" s="195">
        <v>544</v>
      </c>
      <c r="O58" s="190"/>
      <c r="P58" s="191"/>
    </row>
    <row r="59" spans="1:16" s="194" customFormat="1" ht="14.25">
      <c r="A59" s="192" t="str">
        <f>'2.1 Population (under 18)'!A39</f>
        <v>2011/12</v>
      </c>
      <c r="B59" s="195">
        <v>508</v>
      </c>
      <c r="C59" s="195">
        <v>526</v>
      </c>
      <c r="D59" s="195">
        <v>518</v>
      </c>
      <c r="E59" s="195">
        <v>483</v>
      </c>
      <c r="F59" s="195">
        <v>580</v>
      </c>
      <c r="G59" s="195">
        <v>521</v>
      </c>
      <c r="H59" s="195">
        <v>485</v>
      </c>
      <c r="I59" s="195">
        <v>470</v>
      </c>
      <c r="J59" s="195">
        <v>413</v>
      </c>
      <c r="K59" s="195">
        <v>439</v>
      </c>
      <c r="L59" s="195">
        <v>419</v>
      </c>
      <c r="M59" s="195">
        <v>356</v>
      </c>
      <c r="O59" s="190"/>
      <c r="P59" s="191"/>
    </row>
    <row r="60" spans="1:16" s="194" customFormat="1" ht="14.25">
      <c r="A60" s="192" t="str">
        <f>'2.1 Population (under 18)'!A40</f>
        <v>2012/13</v>
      </c>
      <c r="B60" s="195">
        <v>406</v>
      </c>
      <c r="C60" s="195">
        <v>380</v>
      </c>
      <c r="D60" s="195">
        <v>376</v>
      </c>
      <c r="E60" s="195">
        <v>368</v>
      </c>
      <c r="F60" s="195">
        <v>362</v>
      </c>
      <c r="G60" s="195">
        <v>354</v>
      </c>
      <c r="H60" s="195">
        <v>346</v>
      </c>
      <c r="I60" s="195">
        <v>330</v>
      </c>
      <c r="J60" s="195">
        <v>269</v>
      </c>
      <c r="K60" s="195">
        <v>311</v>
      </c>
      <c r="L60" s="195">
        <v>279</v>
      </c>
      <c r="M60" s="195">
        <v>279</v>
      </c>
      <c r="N60" s="205"/>
      <c r="O60" s="190"/>
      <c r="P60" s="191"/>
    </row>
    <row r="61" spans="1:16" s="194" customFormat="1" ht="14.25">
      <c r="A61" s="192" t="str">
        <f>'2.1 Population (under 18)'!A41</f>
        <v>2013/14</v>
      </c>
      <c r="B61" s="195">
        <v>293</v>
      </c>
      <c r="C61" s="195">
        <v>287</v>
      </c>
      <c r="D61" s="195">
        <v>265</v>
      </c>
      <c r="E61" s="195">
        <v>287</v>
      </c>
      <c r="F61" s="195">
        <v>256</v>
      </c>
      <c r="G61" s="195">
        <v>262</v>
      </c>
      <c r="H61" s="195">
        <v>267</v>
      </c>
      <c r="I61" s="195">
        <v>250</v>
      </c>
      <c r="J61" s="195">
        <v>225</v>
      </c>
      <c r="K61" s="195">
        <v>230</v>
      </c>
      <c r="L61" s="195">
        <v>242</v>
      </c>
      <c r="M61" s="195">
        <v>254</v>
      </c>
      <c r="N61" s="205"/>
      <c r="O61" s="206"/>
      <c r="P61" s="191"/>
    </row>
    <row r="62" spans="1:16" s="194" customFormat="1" ht="14.25">
      <c r="A62" s="192" t="str">
        <f>'2.1 Population (under 18)'!A42</f>
        <v>2014/15</v>
      </c>
      <c r="B62" s="196">
        <v>226</v>
      </c>
      <c r="C62" s="196">
        <v>232</v>
      </c>
      <c r="D62" s="196">
        <v>275</v>
      </c>
      <c r="E62" s="196">
        <v>264</v>
      </c>
      <c r="F62" s="196">
        <v>239</v>
      </c>
      <c r="G62" s="196">
        <v>253</v>
      </c>
      <c r="H62" s="196">
        <v>246</v>
      </c>
      <c r="I62" s="196">
        <v>243</v>
      </c>
      <c r="J62" s="196">
        <v>224</v>
      </c>
      <c r="K62" s="196">
        <v>231</v>
      </c>
      <c r="L62" s="196">
        <v>225</v>
      </c>
      <c r="M62" s="196">
        <v>219</v>
      </c>
      <c r="O62" s="206"/>
      <c r="P62" s="207"/>
    </row>
    <row r="63" spans="1:16" s="194" customFormat="1" ht="14.25">
      <c r="A63" s="202" t="s">
        <v>171</v>
      </c>
      <c r="B63" s="196">
        <v>232</v>
      </c>
      <c r="C63" s="196">
        <v>218</v>
      </c>
      <c r="D63" s="196">
        <v>205</v>
      </c>
      <c r="E63" s="196">
        <v>217</v>
      </c>
      <c r="F63" s="196">
        <v>216</v>
      </c>
      <c r="G63" s="196">
        <v>207</v>
      </c>
      <c r="H63" s="196">
        <v>210</v>
      </c>
      <c r="I63" s="196">
        <v>218</v>
      </c>
      <c r="J63" s="196">
        <v>201</v>
      </c>
      <c r="K63" s="196">
        <v>189</v>
      </c>
      <c r="L63" s="196">
        <v>205</v>
      </c>
      <c r="M63" s="196">
        <v>216</v>
      </c>
      <c r="O63" s="190"/>
      <c r="P63" s="191"/>
    </row>
    <row r="64" spans="1:16" s="194" customFormat="1" ht="14.25">
      <c r="A64" s="197" t="s">
        <v>108</v>
      </c>
      <c r="B64" s="198">
        <v>201</v>
      </c>
      <c r="C64" s="198">
        <v>172</v>
      </c>
      <c r="D64" s="198">
        <v>194</v>
      </c>
      <c r="E64" s="198">
        <v>167</v>
      </c>
      <c r="F64" s="198">
        <v>183</v>
      </c>
      <c r="G64" s="198">
        <v>172</v>
      </c>
      <c r="H64" s="198">
        <v>201</v>
      </c>
      <c r="I64" s="198">
        <v>172</v>
      </c>
      <c r="J64" s="198">
        <v>169</v>
      </c>
      <c r="K64" s="198">
        <v>189</v>
      </c>
      <c r="L64" s="198" t="e">
        <v>#N/A</v>
      </c>
      <c r="M64" s="198" t="e">
        <v>#N/A</v>
      </c>
      <c r="O64" s="190"/>
      <c r="P64" s="191"/>
    </row>
    <row r="65" spans="1:16" s="194" customFormat="1" ht="14.25" hidden="1">
      <c r="A65" s="199" t="str">
        <f>'2.1 Population (under 18)'!A45</f>
        <v>2017/18*</v>
      </c>
      <c r="B65" s="200" t="e">
        <v>#N/A</v>
      </c>
      <c r="C65" s="196" t="e">
        <v>#N/A</v>
      </c>
      <c r="D65" s="196" t="e">
        <v>#N/A</v>
      </c>
      <c r="E65" s="196" t="e">
        <v>#N/A</v>
      </c>
      <c r="F65" s="196" t="e">
        <v>#N/A</v>
      </c>
      <c r="G65" s="196" t="e">
        <v>#N/A</v>
      </c>
      <c r="H65" s="196" t="e">
        <v>#N/A</v>
      </c>
      <c r="I65" s="196" t="e">
        <v>#N/A</v>
      </c>
      <c r="J65" s="196" t="e">
        <v>#N/A</v>
      </c>
      <c r="K65" s="196" t="e">
        <v>#N/A</v>
      </c>
      <c r="L65" s="196" t="e">
        <v>#N/A</v>
      </c>
      <c r="M65" s="201" t="e">
        <v>#N/A</v>
      </c>
      <c r="O65" s="206"/>
      <c r="P65" s="207"/>
    </row>
    <row r="66" spans="1:16" s="194" customFormat="1" ht="14.25" hidden="1">
      <c r="A66" s="199" t="str">
        <f>'2.1 Population (under 18)'!A46</f>
        <v>2018/19*</v>
      </c>
      <c r="B66" s="200" t="e">
        <v>#N/A</v>
      </c>
      <c r="C66" s="196" t="e">
        <v>#N/A</v>
      </c>
      <c r="D66" s="196" t="e">
        <v>#N/A</v>
      </c>
      <c r="E66" s="196" t="e">
        <v>#N/A</v>
      </c>
      <c r="F66" s="196" t="e">
        <v>#N/A</v>
      </c>
      <c r="G66" s="196" t="e">
        <v>#N/A</v>
      </c>
      <c r="H66" s="196" t="e">
        <v>#N/A</v>
      </c>
      <c r="I66" s="196" t="e">
        <v>#N/A</v>
      </c>
      <c r="J66" s="196" t="e">
        <v>#N/A</v>
      </c>
      <c r="K66" s="196" t="e">
        <v>#N/A</v>
      </c>
      <c r="L66" s="196" t="e">
        <v>#N/A</v>
      </c>
      <c r="M66" s="201" t="e">
        <v>#N/A</v>
      </c>
      <c r="O66" s="206"/>
      <c r="P66" s="207"/>
    </row>
    <row r="67" spans="1:16" s="194" customFormat="1" ht="14.25" hidden="1">
      <c r="A67" s="199" t="str">
        <f>'2.1 Population (under 18)'!A47</f>
        <v>2019/20*</v>
      </c>
      <c r="B67" s="200" t="e">
        <v>#N/A</v>
      </c>
      <c r="C67" s="196" t="e">
        <v>#N/A</v>
      </c>
      <c r="D67" s="196" t="e">
        <v>#N/A</v>
      </c>
      <c r="E67" s="196" t="e">
        <v>#N/A</v>
      </c>
      <c r="F67" s="196" t="e">
        <v>#N/A</v>
      </c>
      <c r="G67" s="196" t="e">
        <v>#N/A</v>
      </c>
      <c r="H67" s="196" t="e">
        <v>#N/A</v>
      </c>
      <c r="I67" s="196" t="e">
        <v>#N/A</v>
      </c>
      <c r="J67" s="196" t="e">
        <v>#N/A</v>
      </c>
      <c r="K67" s="196" t="e">
        <v>#N/A</v>
      </c>
      <c r="L67" s="196" t="e">
        <v>#N/A</v>
      </c>
      <c r="M67" s="201" t="e">
        <v>#N/A</v>
      </c>
      <c r="O67" s="206"/>
      <c r="P67" s="207"/>
    </row>
    <row r="68" spans="1:16" s="194" customFormat="1" ht="14.25" hidden="1">
      <c r="A68" s="199" t="str">
        <f>'2.1 Population (under 18)'!A48</f>
        <v>2020/21*</v>
      </c>
      <c r="B68" s="200" t="e">
        <v>#N/A</v>
      </c>
      <c r="C68" s="196" t="e">
        <v>#N/A</v>
      </c>
      <c r="D68" s="196" t="e">
        <v>#N/A</v>
      </c>
      <c r="E68" s="196" t="e">
        <v>#N/A</v>
      </c>
      <c r="F68" s="196" t="e">
        <v>#N/A</v>
      </c>
      <c r="G68" s="196" t="e">
        <v>#N/A</v>
      </c>
      <c r="H68" s="196" t="e">
        <v>#N/A</v>
      </c>
      <c r="I68" s="196" t="e">
        <v>#N/A</v>
      </c>
      <c r="J68" s="196" t="e">
        <v>#N/A</v>
      </c>
      <c r="K68" s="196" t="e">
        <v>#N/A</v>
      </c>
      <c r="L68" s="196" t="e">
        <v>#N/A</v>
      </c>
      <c r="M68" s="201" t="e">
        <v>#N/A</v>
      </c>
      <c r="O68" s="206"/>
      <c r="P68" s="207"/>
    </row>
    <row r="69" spans="1:16" s="194" customFormat="1" ht="14.25" hidden="1">
      <c r="A69" s="199" t="str">
        <f>'2.1 Population (under 18)'!A49</f>
        <v>2021/22*</v>
      </c>
      <c r="B69" s="200" t="e">
        <v>#N/A</v>
      </c>
      <c r="C69" s="196" t="e">
        <v>#N/A</v>
      </c>
      <c r="D69" s="196" t="e">
        <v>#N/A</v>
      </c>
      <c r="E69" s="196" t="e">
        <v>#N/A</v>
      </c>
      <c r="F69" s="196" t="e">
        <v>#N/A</v>
      </c>
      <c r="G69" s="196" t="e">
        <v>#N/A</v>
      </c>
      <c r="H69" s="196" t="e">
        <v>#N/A</v>
      </c>
      <c r="I69" s="196" t="e">
        <v>#N/A</v>
      </c>
      <c r="J69" s="196" t="e">
        <v>#N/A</v>
      </c>
      <c r="K69" s="196" t="e">
        <v>#N/A</v>
      </c>
      <c r="L69" s="196" t="e">
        <v>#N/A</v>
      </c>
      <c r="M69" s="201" t="e">
        <v>#N/A</v>
      </c>
      <c r="O69" s="206"/>
      <c r="P69" s="207"/>
    </row>
    <row r="70" spans="1:16" s="194" customFormat="1" ht="14.25" hidden="1">
      <c r="A70" s="199" t="str">
        <f>'2.1 Population (under 18)'!A50</f>
        <v>2022/23*</v>
      </c>
      <c r="B70" s="200" t="e">
        <v>#N/A</v>
      </c>
      <c r="C70" s="196" t="e">
        <v>#N/A</v>
      </c>
      <c r="D70" s="196" t="e">
        <v>#N/A</v>
      </c>
      <c r="E70" s="196" t="e">
        <v>#N/A</v>
      </c>
      <c r="F70" s="196" t="e">
        <v>#N/A</v>
      </c>
      <c r="G70" s="196" t="e">
        <v>#N/A</v>
      </c>
      <c r="H70" s="196" t="e">
        <v>#N/A</v>
      </c>
      <c r="I70" s="196" t="e">
        <v>#N/A</v>
      </c>
      <c r="J70" s="196" t="e">
        <v>#N/A</v>
      </c>
      <c r="K70" s="196" t="e">
        <v>#N/A</v>
      </c>
      <c r="L70" s="196" t="e">
        <v>#N/A</v>
      </c>
      <c r="M70" s="201" t="e">
        <v>#N/A</v>
      </c>
      <c r="O70" s="206"/>
      <c r="P70" s="207"/>
    </row>
    <row r="71" spans="1:16" s="194" customFormat="1" ht="14.25" hidden="1">
      <c r="A71" s="199" t="str">
        <f>'2.1 Population (under 18)'!A51</f>
        <v>2023/24*</v>
      </c>
      <c r="B71" s="200" t="e">
        <v>#N/A</v>
      </c>
      <c r="C71" s="196" t="e">
        <v>#N/A</v>
      </c>
      <c r="D71" s="196" t="e">
        <v>#N/A</v>
      </c>
      <c r="E71" s="196" t="e">
        <v>#N/A</v>
      </c>
      <c r="F71" s="196" t="e">
        <v>#N/A</v>
      </c>
      <c r="G71" s="196" t="e">
        <v>#N/A</v>
      </c>
      <c r="H71" s="196" t="e">
        <v>#N/A</v>
      </c>
      <c r="I71" s="196" t="e">
        <v>#N/A</v>
      </c>
      <c r="J71" s="196" t="e">
        <v>#N/A</v>
      </c>
      <c r="K71" s="196" t="e">
        <v>#N/A</v>
      </c>
      <c r="L71" s="196" t="e">
        <v>#N/A</v>
      </c>
      <c r="M71" s="201" t="e">
        <v>#N/A</v>
      </c>
      <c r="O71" s="206"/>
      <c r="P71" s="207"/>
    </row>
    <row r="72" spans="1:16" s="194" customFormat="1" ht="14.25" hidden="1">
      <c r="A72" s="199" t="str">
        <f>'2.1 Population (under 18)'!A52</f>
        <v>2024/25*</v>
      </c>
      <c r="B72" s="200" t="e">
        <v>#N/A</v>
      </c>
      <c r="C72" s="196" t="e">
        <v>#N/A</v>
      </c>
      <c r="D72" s="196" t="e">
        <v>#N/A</v>
      </c>
      <c r="E72" s="196" t="e">
        <v>#N/A</v>
      </c>
      <c r="F72" s="196" t="e">
        <v>#N/A</v>
      </c>
      <c r="G72" s="196" t="e">
        <v>#N/A</v>
      </c>
      <c r="H72" s="196" t="e">
        <v>#N/A</v>
      </c>
      <c r="I72" s="196" t="e">
        <v>#N/A</v>
      </c>
      <c r="J72" s="196" t="e">
        <v>#N/A</v>
      </c>
      <c r="K72" s="196" t="e">
        <v>#N/A</v>
      </c>
      <c r="L72" s="196" t="e">
        <v>#N/A</v>
      </c>
      <c r="M72" s="201" t="e">
        <v>#N/A</v>
      </c>
      <c r="O72" s="206"/>
      <c r="P72" s="207"/>
    </row>
    <row r="73" spans="1:16" s="194" customFormat="1" ht="14.25" hidden="1">
      <c r="A73" s="199" t="str">
        <f>'2.1 Population (under 18)'!A53</f>
        <v>2025/26*</v>
      </c>
      <c r="B73" s="200" t="e">
        <v>#N/A</v>
      </c>
      <c r="C73" s="196" t="e">
        <v>#N/A</v>
      </c>
      <c r="D73" s="196" t="e">
        <v>#N/A</v>
      </c>
      <c r="E73" s="196" t="e">
        <v>#N/A</v>
      </c>
      <c r="F73" s="196" t="e">
        <v>#N/A</v>
      </c>
      <c r="G73" s="196" t="e">
        <v>#N/A</v>
      </c>
      <c r="H73" s="196" t="e">
        <v>#N/A</v>
      </c>
      <c r="I73" s="196" t="e">
        <v>#N/A</v>
      </c>
      <c r="J73" s="196" t="e">
        <v>#N/A</v>
      </c>
      <c r="K73" s="196" t="e">
        <v>#N/A</v>
      </c>
      <c r="L73" s="196" t="e">
        <v>#N/A</v>
      </c>
      <c r="M73" s="201" t="e">
        <v>#N/A</v>
      </c>
      <c r="O73" s="206"/>
      <c r="P73" s="207"/>
    </row>
    <row r="74" spans="1:16" ht="12.75">
      <c r="A74" s="202"/>
      <c r="B74" s="208"/>
      <c r="C74" s="209"/>
      <c r="D74" s="209"/>
      <c r="E74" s="208"/>
      <c r="F74" s="208"/>
      <c r="G74" s="209"/>
      <c r="H74" s="208"/>
      <c r="I74" s="208"/>
      <c r="J74" s="208"/>
      <c r="K74" s="208"/>
      <c r="L74" s="208"/>
      <c r="M74" s="208"/>
      <c r="O74" s="187"/>
      <c r="P74" s="187"/>
    </row>
    <row r="75" spans="1:16" ht="12.75">
      <c r="A75" s="184"/>
      <c r="B75" s="248" t="s">
        <v>57</v>
      </c>
      <c r="C75" s="248"/>
      <c r="D75" s="248"/>
      <c r="E75" s="248"/>
      <c r="F75" s="248"/>
      <c r="G75" s="248"/>
      <c r="H75" s="248"/>
      <c r="I75" s="248"/>
      <c r="J75" s="248"/>
      <c r="K75" s="248"/>
      <c r="L75" s="248"/>
      <c r="M75" s="248"/>
      <c r="O75" s="187"/>
      <c r="P75" s="187"/>
    </row>
    <row r="76" spans="1:16" ht="12.75">
      <c r="A76" s="185" t="s">
        <v>99</v>
      </c>
      <c r="B76" s="203" t="s">
        <v>5</v>
      </c>
      <c r="C76" s="203" t="s">
        <v>6</v>
      </c>
      <c r="D76" s="203" t="s">
        <v>7</v>
      </c>
      <c r="E76" s="203" t="s">
        <v>8</v>
      </c>
      <c r="F76" s="203" t="s">
        <v>9</v>
      </c>
      <c r="G76" s="203" t="s">
        <v>10</v>
      </c>
      <c r="H76" s="203" t="s">
        <v>11</v>
      </c>
      <c r="I76" s="203" t="s">
        <v>12</v>
      </c>
      <c r="J76" s="203" t="s">
        <v>13</v>
      </c>
      <c r="K76" s="203" t="s">
        <v>14</v>
      </c>
      <c r="L76" s="203" t="s">
        <v>15</v>
      </c>
      <c r="M76" s="203" t="s">
        <v>16</v>
      </c>
      <c r="O76" s="187"/>
      <c r="P76" s="187"/>
    </row>
    <row r="77" spans="1:16" ht="12.75">
      <c r="A77" s="188" t="str">
        <f>'2.1 Population (under 18)'!A33</f>
        <v>2005/06</v>
      </c>
      <c r="B77" s="204">
        <v>426</v>
      </c>
      <c r="C77" s="204">
        <v>438</v>
      </c>
      <c r="D77" s="204">
        <v>427</v>
      </c>
      <c r="E77" s="204">
        <v>424</v>
      </c>
      <c r="F77" s="204">
        <v>420</v>
      </c>
      <c r="G77" s="204">
        <v>423</v>
      </c>
      <c r="H77" s="204">
        <v>408</v>
      </c>
      <c r="I77" s="204">
        <v>412</v>
      </c>
      <c r="J77" s="204">
        <v>393</v>
      </c>
      <c r="K77" s="204">
        <v>396</v>
      </c>
      <c r="L77" s="204">
        <v>412</v>
      </c>
      <c r="M77" s="204">
        <v>414</v>
      </c>
      <c r="O77" s="187"/>
      <c r="P77" s="187"/>
    </row>
    <row r="78" spans="1:16" ht="12.75">
      <c r="A78" s="192" t="str">
        <f>'2.1 Population (under 18)'!A34</f>
        <v>2006/07</v>
      </c>
      <c r="B78" s="195">
        <v>395</v>
      </c>
      <c r="C78" s="195">
        <v>395</v>
      </c>
      <c r="D78" s="195">
        <v>397</v>
      </c>
      <c r="E78" s="195">
        <v>382</v>
      </c>
      <c r="F78" s="195">
        <v>376</v>
      </c>
      <c r="G78" s="195">
        <v>383</v>
      </c>
      <c r="H78" s="195">
        <v>356</v>
      </c>
      <c r="I78" s="195">
        <v>368</v>
      </c>
      <c r="J78" s="195">
        <v>361</v>
      </c>
      <c r="K78" s="195">
        <v>348</v>
      </c>
      <c r="L78" s="195">
        <v>349</v>
      </c>
      <c r="M78" s="195">
        <v>341</v>
      </c>
      <c r="O78" s="187"/>
      <c r="P78" s="187"/>
    </row>
    <row r="79" spans="1:16" ht="12.75">
      <c r="A79" s="192" t="str">
        <f>'2.1 Population (under 18)'!A35</f>
        <v>2007/08</v>
      </c>
      <c r="B79" s="195">
        <v>342</v>
      </c>
      <c r="C79" s="195">
        <v>346</v>
      </c>
      <c r="D79" s="195">
        <v>327</v>
      </c>
      <c r="E79" s="195">
        <v>315</v>
      </c>
      <c r="F79" s="195">
        <v>327</v>
      </c>
      <c r="G79" s="195">
        <v>337</v>
      </c>
      <c r="H79" s="195">
        <v>351</v>
      </c>
      <c r="I79" s="195">
        <v>345</v>
      </c>
      <c r="J79" s="195">
        <v>329</v>
      </c>
      <c r="K79" s="195">
        <v>339</v>
      </c>
      <c r="L79" s="195">
        <v>336</v>
      </c>
      <c r="M79" s="195">
        <v>342</v>
      </c>
      <c r="O79" s="187"/>
      <c r="P79" s="187"/>
    </row>
    <row r="80" spans="1:16" ht="12.75">
      <c r="A80" s="192" t="str">
        <f>'2.1 Population (under 18)'!A36</f>
        <v>2008/09</v>
      </c>
      <c r="B80" s="195">
        <v>366</v>
      </c>
      <c r="C80" s="195">
        <v>366</v>
      </c>
      <c r="D80" s="195">
        <v>334</v>
      </c>
      <c r="E80" s="195">
        <v>347</v>
      </c>
      <c r="F80" s="195">
        <v>360</v>
      </c>
      <c r="G80" s="195">
        <v>376</v>
      </c>
      <c r="H80" s="195">
        <v>364</v>
      </c>
      <c r="I80" s="195">
        <v>371</v>
      </c>
      <c r="J80" s="195">
        <v>380</v>
      </c>
      <c r="K80" s="195">
        <v>383</v>
      </c>
      <c r="L80" s="195">
        <v>379</v>
      </c>
      <c r="M80" s="195">
        <v>384</v>
      </c>
      <c r="O80" s="187"/>
      <c r="P80" s="187"/>
    </row>
    <row r="81" spans="1:16" ht="12.75">
      <c r="A81" s="192" t="str">
        <f>'2.1 Population (under 18)'!A37</f>
        <v>2009/10</v>
      </c>
      <c r="B81" s="195">
        <v>377</v>
      </c>
      <c r="C81" s="195">
        <v>371</v>
      </c>
      <c r="D81" s="195">
        <v>378</v>
      </c>
      <c r="E81" s="195">
        <v>376</v>
      </c>
      <c r="F81" s="195">
        <v>361</v>
      </c>
      <c r="G81" s="195">
        <v>376</v>
      </c>
      <c r="H81" s="195">
        <v>375</v>
      </c>
      <c r="I81" s="195">
        <v>368</v>
      </c>
      <c r="J81" s="195">
        <v>354</v>
      </c>
      <c r="K81" s="195">
        <v>346</v>
      </c>
      <c r="L81" s="195">
        <v>334</v>
      </c>
      <c r="M81" s="195">
        <v>330</v>
      </c>
      <c r="O81" s="187"/>
      <c r="P81" s="187"/>
    </row>
    <row r="82" spans="1:16" ht="12.75">
      <c r="A82" s="192" t="str">
        <f>'2.1 Population (under 18)'!A38</f>
        <v>2010/11</v>
      </c>
      <c r="B82" s="195">
        <v>328</v>
      </c>
      <c r="C82" s="195">
        <v>327</v>
      </c>
      <c r="D82" s="195">
        <v>317</v>
      </c>
      <c r="E82" s="195">
        <v>305</v>
      </c>
      <c r="F82" s="195">
        <v>298</v>
      </c>
      <c r="G82" s="195">
        <v>294</v>
      </c>
      <c r="H82" s="195">
        <v>304</v>
      </c>
      <c r="I82" s="195">
        <v>303</v>
      </c>
      <c r="J82" s="195">
        <v>304</v>
      </c>
      <c r="K82" s="195">
        <v>291</v>
      </c>
      <c r="L82" s="195">
        <v>300</v>
      </c>
      <c r="M82" s="195">
        <v>298</v>
      </c>
      <c r="O82" s="187"/>
      <c r="P82" s="187"/>
    </row>
    <row r="83" spans="1:16" ht="12.75">
      <c r="A83" s="192" t="str">
        <f>'2.1 Population (under 18)'!A39</f>
        <v>2011/12</v>
      </c>
      <c r="B83" s="195">
        <v>290</v>
      </c>
      <c r="C83" s="195">
        <v>277</v>
      </c>
      <c r="D83" s="195">
        <v>285</v>
      </c>
      <c r="E83" s="195">
        <v>284</v>
      </c>
      <c r="F83" s="195">
        <v>278</v>
      </c>
      <c r="G83" s="195">
        <v>271</v>
      </c>
      <c r="H83" s="195">
        <v>258</v>
      </c>
      <c r="I83" s="195">
        <v>257</v>
      </c>
      <c r="J83" s="195">
        <v>261</v>
      </c>
      <c r="K83" s="195">
        <v>265</v>
      </c>
      <c r="L83" s="195">
        <v>263</v>
      </c>
      <c r="M83" s="195">
        <v>284</v>
      </c>
      <c r="O83" s="187"/>
      <c r="P83" s="187"/>
    </row>
    <row r="84" spans="1:16" ht="12.75">
      <c r="A84" s="192" t="str">
        <f>'2.1 Population (under 18)'!A40</f>
        <v>2012/13</v>
      </c>
      <c r="B84" s="195">
        <v>289</v>
      </c>
      <c r="C84" s="195">
        <v>286</v>
      </c>
      <c r="D84" s="195">
        <v>290</v>
      </c>
      <c r="E84" s="195">
        <v>287</v>
      </c>
      <c r="F84" s="195">
        <v>274</v>
      </c>
      <c r="G84" s="195">
        <v>269</v>
      </c>
      <c r="H84" s="195">
        <v>271</v>
      </c>
      <c r="I84" s="195">
        <v>260</v>
      </c>
      <c r="J84" s="195">
        <v>252</v>
      </c>
      <c r="K84" s="195">
        <v>247</v>
      </c>
      <c r="L84" s="195">
        <v>238</v>
      </c>
      <c r="M84" s="195">
        <v>238</v>
      </c>
      <c r="O84" s="187"/>
      <c r="P84" s="187"/>
    </row>
    <row r="85" spans="1:16" ht="12.75">
      <c r="A85" s="192" t="str">
        <f>'2.1 Population (under 18)'!A41</f>
        <v>2013/14</v>
      </c>
      <c r="B85" s="195">
        <v>230</v>
      </c>
      <c r="C85" s="195">
        <v>228</v>
      </c>
      <c r="D85" s="195">
        <v>231</v>
      </c>
      <c r="E85" s="195">
        <v>228</v>
      </c>
      <c r="F85" s="195">
        <v>225</v>
      </c>
      <c r="G85" s="195">
        <v>227</v>
      </c>
      <c r="H85" s="195">
        <v>221</v>
      </c>
      <c r="I85" s="195">
        <v>226</v>
      </c>
      <c r="J85" s="195">
        <v>215</v>
      </c>
      <c r="K85" s="195">
        <v>220</v>
      </c>
      <c r="L85" s="195">
        <v>220</v>
      </c>
      <c r="M85" s="195">
        <v>220</v>
      </c>
      <c r="O85" s="187"/>
      <c r="P85" s="187"/>
    </row>
    <row r="86" spans="1:16" ht="12.75">
      <c r="A86" s="192" t="str">
        <f>'2.1 Population (under 18)'!A42</f>
        <v>2014/15</v>
      </c>
      <c r="B86" s="196">
        <v>212</v>
      </c>
      <c r="C86" s="196">
        <v>211</v>
      </c>
      <c r="D86" s="196">
        <v>210</v>
      </c>
      <c r="E86" s="196">
        <v>209</v>
      </c>
      <c r="F86" s="196">
        <v>203</v>
      </c>
      <c r="G86" s="196">
        <v>201</v>
      </c>
      <c r="H86" s="196">
        <v>203</v>
      </c>
      <c r="I86" s="196">
        <v>198</v>
      </c>
      <c r="J86" s="196">
        <v>184</v>
      </c>
      <c r="K86" s="196">
        <v>188</v>
      </c>
      <c r="L86" s="196">
        <v>194</v>
      </c>
      <c r="M86" s="196">
        <v>200</v>
      </c>
      <c r="O86" s="187"/>
      <c r="P86" s="187"/>
    </row>
    <row r="87" spans="1:16" ht="12.75">
      <c r="A87" s="202" t="s">
        <v>171</v>
      </c>
      <c r="B87" s="196">
        <v>202</v>
      </c>
      <c r="C87" s="196">
        <v>202</v>
      </c>
      <c r="D87" s="196">
        <v>202</v>
      </c>
      <c r="E87" s="196">
        <v>198</v>
      </c>
      <c r="F87" s="196">
        <v>192</v>
      </c>
      <c r="G87" s="196">
        <v>206</v>
      </c>
      <c r="H87" s="196">
        <v>206</v>
      </c>
      <c r="I87" s="196">
        <v>206</v>
      </c>
      <c r="J87" s="196">
        <v>215</v>
      </c>
      <c r="K87" s="196">
        <v>217</v>
      </c>
      <c r="L87" s="196">
        <v>206</v>
      </c>
      <c r="M87" s="196">
        <v>212</v>
      </c>
      <c r="O87" s="187"/>
      <c r="P87" s="187"/>
    </row>
    <row r="88" spans="1:16" ht="14.25">
      <c r="A88" s="197" t="s">
        <v>108</v>
      </c>
      <c r="B88" s="198">
        <v>221</v>
      </c>
      <c r="C88" s="198">
        <v>215</v>
      </c>
      <c r="D88" s="198">
        <v>218</v>
      </c>
      <c r="E88" s="198">
        <v>216</v>
      </c>
      <c r="F88" s="198">
        <v>215</v>
      </c>
      <c r="G88" s="198">
        <v>213</v>
      </c>
      <c r="H88" s="198">
        <v>209</v>
      </c>
      <c r="I88" s="198">
        <v>205</v>
      </c>
      <c r="J88" s="198">
        <v>193</v>
      </c>
      <c r="K88" s="198">
        <v>195</v>
      </c>
      <c r="L88" s="198" t="e">
        <v>#N/A</v>
      </c>
      <c r="M88" s="198" t="e">
        <v>#N/A</v>
      </c>
      <c r="O88" s="187"/>
      <c r="P88" s="187"/>
    </row>
    <row r="89" spans="1:16" s="194" customFormat="1" ht="14.25">
      <c r="A89" s="210"/>
      <c r="B89" s="249" t="s">
        <v>116</v>
      </c>
      <c r="C89" s="249"/>
      <c r="D89" s="249"/>
      <c r="E89" s="249"/>
      <c r="F89" s="249"/>
      <c r="G89" s="249"/>
      <c r="H89" s="249"/>
      <c r="I89" s="249"/>
      <c r="J89" s="249"/>
      <c r="K89" s="249"/>
      <c r="L89" s="249"/>
      <c r="M89" s="249"/>
      <c r="O89" s="206"/>
      <c r="P89" s="191"/>
    </row>
    <row r="90" spans="1:16" ht="12.75">
      <c r="A90" s="185" t="s">
        <v>99</v>
      </c>
      <c r="B90" s="203" t="s">
        <v>5</v>
      </c>
      <c r="C90" s="203" t="s">
        <v>6</v>
      </c>
      <c r="D90" s="203" t="s">
        <v>7</v>
      </c>
      <c r="E90" s="203" t="s">
        <v>8</v>
      </c>
      <c r="F90" s="203" t="s">
        <v>9</v>
      </c>
      <c r="G90" s="203" t="s">
        <v>10</v>
      </c>
      <c r="H90" s="203" t="s">
        <v>11</v>
      </c>
      <c r="I90" s="203" t="s">
        <v>12</v>
      </c>
      <c r="J90" s="203" t="s">
        <v>13</v>
      </c>
      <c r="K90" s="203" t="s">
        <v>14</v>
      </c>
      <c r="L90" s="203" t="s">
        <v>15</v>
      </c>
      <c r="M90" s="203" t="s">
        <v>16</v>
      </c>
      <c r="O90" s="187"/>
      <c r="P90" s="187"/>
    </row>
    <row r="91" spans="1:16" ht="12.75">
      <c r="A91" s="188" t="str">
        <f>'2.1 Population (under 18)'!A33</f>
        <v>2005/06</v>
      </c>
      <c r="B91" s="204">
        <v>22</v>
      </c>
      <c r="C91" s="204">
        <v>19</v>
      </c>
      <c r="D91" s="204">
        <v>19</v>
      </c>
      <c r="E91" s="204">
        <v>23</v>
      </c>
      <c r="F91" s="204">
        <v>35</v>
      </c>
      <c r="G91" s="204">
        <v>48</v>
      </c>
      <c r="H91" s="204">
        <v>61</v>
      </c>
      <c r="I91" s="204">
        <v>73</v>
      </c>
      <c r="J91" s="204">
        <v>86</v>
      </c>
      <c r="K91" s="204">
        <v>93</v>
      </c>
      <c r="L91" s="204">
        <v>94</v>
      </c>
      <c r="M91" s="204">
        <v>108</v>
      </c>
      <c r="O91" s="190"/>
      <c r="P91" s="191"/>
    </row>
    <row r="92" spans="1:16" ht="12.75">
      <c r="A92" s="192" t="str">
        <f>'2.1 Population (under 18)'!A34</f>
        <v>2006/07</v>
      </c>
      <c r="B92" s="195">
        <v>116</v>
      </c>
      <c r="C92" s="195">
        <v>115</v>
      </c>
      <c r="D92" s="195">
        <v>127</v>
      </c>
      <c r="E92" s="195">
        <v>135</v>
      </c>
      <c r="F92" s="195">
        <v>129</v>
      </c>
      <c r="G92" s="195">
        <v>133</v>
      </c>
      <c r="H92" s="195">
        <v>141</v>
      </c>
      <c r="I92" s="195">
        <v>151</v>
      </c>
      <c r="J92" s="195">
        <v>150</v>
      </c>
      <c r="K92" s="195">
        <v>149</v>
      </c>
      <c r="L92" s="195">
        <v>162</v>
      </c>
      <c r="M92" s="195">
        <v>162</v>
      </c>
      <c r="O92" s="190"/>
      <c r="P92" s="191"/>
    </row>
    <row r="93" spans="1:16" ht="12.75">
      <c r="A93" s="192" t="str">
        <f>'2.1 Population (under 18)'!A35</f>
        <v>2007/08</v>
      </c>
      <c r="B93" s="195">
        <v>166</v>
      </c>
      <c r="C93" s="195">
        <v>164</v>
      </c>
      <c r="D93" s="195">
        <v>168</v>
      </c>
      <c r="E93" s="195">
        <v>168</v>
      </c>
      <c r="F93" s="195">
        <v>166</v>
      </c>
      <c r="G93" s="195">
        <v>171</v>
      </c>
      <c r="H93" s="195">
        <v>177</v>
      </c>
      <c r="I93" s="195">
        <v>176</v>
      </c>
      <c r="J93" s="195">
        <v>171</v>
      </c>
      <c r="K93" s="195">
        <v>156</v>
      </c>
      <c r="L93" s="195">
        <v>166</v>
      </c>
      <c r="M93" s="195">
        <v>163</v>
      </c>
      <c r="O93" s="190"/>
      <c r="P93" s="191"/>
    </row>
    <row r="94" spans="1:16" ht="12.75">
      <c r="A94" s="192" t="str">
        <f>'2.1 Population (under 18)'!A36</f>
        <v>2008/09</v>
      </c>
      <c r="B94" s="195">
        <v>170</v>
      </c>
      <c r="C94" s="195">
        <v>180</v>
      </c>
      <c r="D94" s="195">
        <v>201</v>
      </c>
      <c r="E94" s="195">
        <v>190</v>
      </c>
      <c r="F94" s="195">
        <v>172</v>
      </c>
      <c r="G94" s="195">
        <v>162</v>
      </c>
      <c r="H94" s="195">
        <v>156</v>
      </c>
      <c r="I94" s="195">
        <v>154</v>
      </c>
      <c r="J94" s="195">
        <v>157</v>
      </c>
      <c r="K94" s="195">
        <v>154</v>
      </c>
      <c r="L94" s="195">
        <v>148</v>
      </c>
      <c r="M94" s="195">
        <v>144</v>
      </c>
      <c r="O94" s="190"/>
      <c r="P94" s="191"/>
    </row>
    <row r="95" spans="1:16" ht="12.75">
      <c r="A95" s="192" t="str">
        <f>'2.1 Population (under 18)'!A37</f>
        <v>2009/10</v>
      </c>
      <c r="B95" s="195">
        <v>147</v>
      </c>
      <c r="C95" s="195">
        <v>136</v>
      </c>
      <c r="D95" s="195">
        <v>133</v>
      </c>
      <c r="E95" s="195">
        <v>135</v>
      </c>
      <c r="F95" s="195">
        <v>129</v>
      </c>
      <c r="G95" s="195">
        <v>124</v>
      </c>
      <c r="H95" s="195">
        <v>118</v>
      </c>
      <c r="I95" s="195">
        <v>119</v>
      </c>
      <c r="J95" s="195">
        <v>113</v>
      </c>
      <c r="K95" s="195">
        <v>114</v>
      </c>
      <c r="L95" s="195">
        <v>112</v>
      </c>
      <c r="M95" s="195">
        <v>107</v>
      </c>
      <c r="O95" s="190"/>
      <c r="P95" s="191"/>
    </row>
    <row r="96" spans="1:16" ht="12.75">
      <c r="A96" s="192" t="str">
        <f>'2.1 Population (under 18)'!A38</f>
        <v>2010/11</v>
      </c>
      <c r="B96" s="195">
        <v>104</v>
      </c>
      <c r="C96" s="195">
        <v>101</v>
      </c>
      <c r="D96" s="195">
        <v>98</v>
      </c>
      <c r="E96" s="195">
        <v>95</v>
      </c>
      <c r="F96" s="195">
        <v>86</v>
      </c>
      <c r="G96" s="195">
        <v>81</v>
      </c>
      <c r="H96" s="195">
        <v>79</v>
      </c>
      <c r="I96" s="195">
        <v>81</v>
      </c>
      <c r="J96" s="195">
        <v>77</v>
      </c>
      <c r="K96" s="195">
        <v>77</v>
      </c>
      <c r="L96" s="195">
        <v>77</v>
      </c>
      <c r="M96" s="195">
        <v>80</v>
      </c>
      <c r="O96" s="190"/>
      <c r="P96" s="191"/>
    </row>
    <row r="97" spans="1:16" s="194" customFormat="1" ht="14.25">
      <c r="A97" s="192" t="str">
        <f>'2.1 Population (under 18)'!A39</f>
        <v>2011/12</v>
      </c>
      <c r="B97" s="195">
        <v>77</v>
      </c>
      <c r="C97" s="195">
        <v>75</v>
      </c>
      <c r="D97" s="195">
        <v>78</v>
      </c>
      <c r="E97" s="195">
        <v>76</v>
      </c>
      <c r="F97" s="195">
        <v>78</v>
      </c>
      <c r="G97" s="195">
        <v>67</v>
      </c>
      <c r="H97" s="195">
        <v>65</v>
      </c>
      <c r="I97" s="195">
        <v>69</v>
      </c>
      <c r="J97" s="195">
        <v>68</v>
      </c>
      <c r="K97" s="195">
        <v>70</v>
      </c>
      <c r="L97" s="195">
        <v>67</v>
      </c>
      <c r="M97" s="195">
        <v>60</v>
      </c>
      <c r="O97" s="190"/>
      <c r="P97" s="191"/>
    </row>
    <row r="98" spans="1:16" s="194" customFormat="1" ht="14.25">
      <c r="A98" s="192" t="str">
        <f>'2.1 Population (under 18)'!A40</f>
        <v>2012/13</v>
      </c>
      <c r="B98" s="195">
        <v>72</v>
      </c>
      <c r="C98" s="195">
        <v>64</v>
      </c>
      <c r="D98" s="195">
        <v>60</v>
      </c>
      <c r="E98" s="195">
        <v>56</v>
      </c>
      <c r="F98" s="195">
        <v>53</v>
      </c>
      <c r="G98" s="195">
        <v>51</v>
      </c>
      <c r="H98" s="195">
        <v>49</v>
      </c>
      <c r="I98" s="195">
        <v>44</v>
      </c>
      <c r="J98" s="195">
        <v>45</v>
      </c>
      <c r="K98" s="195">
        <v>40</v>
      </c>
      <c r="L98" s="195">
        <v>35</v>
      </c>
      <c r="M98" s="195">
        <v>36</v>
      </c>
      <c r="O98" s="190"/>
      <c r="P98" s="191"/>
    </row>
    <row r="99" spans="1:16" s="194" customFormat="1" ht="14.25">
      <c r="A99" s="192" t="str">
        <f>'2.1 Population (under 18)'!A41</f>
        <v>2013/14</v>
      </c>
      <c r="B99" s="195">
        <v>35</v>
      </c>
      <c r="C99" s="195">
        <v>37</v>
      </c>
      <c r="D99" s="195">
        <v>37</v>
      </c>
      <c r="E99" s="195">
        <v>39</v>
      </c>
      <c r="F99" s="195">
        <v>41</v>
      </c>
      <c r="G99" s="195">
        <v>41</v>
      </c>
      <c r="H99" s="195">
        <v>44</v>
      </c>
      <c r="I99" s="195">
        <v>43</v>
      </c>
      <c r="J99" s="195">
        <v>45</v>
      </c>
      <c r="K99" s="195">
        <v>41</v>
      </c>
      <c r="L99" s="195">
        <v>40</v>
      </c>
      <c r="M99" s="195">
        <v>40</v>
      </c>
      <c r="O99" s="190"/>
      <c r="P99" s="191"/>
    </row>
    <row r="100" spans="1:16" s="194" customFormat="1" ht="14.25">
      <c r="A100" s="192" t="str">
        <f>'2.1 Population (under 18)'!A42</f>
        <v>2014/15</v>
      </c>
      <c r="B100" s="195">
        <v>42</v>
      </c>
      <c r="C100" s="196">
        <v>40</v>
      </c>
      <c r="D100" s="196">
        <v>40</v>
      </c>
      <c r="E100" s="196">
        <v>37</v>
      </c>
      <c r="F100" s="196">
        <v>38</v>
      </c>
      <c r="G100" s="196">
        <v>41</v>
      </c>
      <c r="H100" s="196">
        <v>40</v>
      </c>
      <c r="I100" s="196">
        <v>42</v>
      </c>
      <c r="J100" s="196">
        <v>44</v>
      </c>
      <c r="K100" s="196">
        <v>46</v>
      </c>
      <c r="L100" s="196">
        <v>43</v>
      </c>
      <c r="M100" s="196">
        <v>44</v>
      </c>
      <c r="O100" s="206"/>
      <c r="P100" s="191"/>
    </row>
    <row r="101" spans="1:16" s="194" customFormat="1" ht="14.25">
      <c r="A101" s="202" t="s">
        <v>171</v>
      </c>
      <c r="B101" s="195">
        <v>43</v>
      </c>
      <c r="C101" s="196">
        <v>43</v>
      </c>
      <c r="D101" s="196">
        <v>47</v>
      </c>
      <c r="E101" s="196">
        <v>45</v>
      </c>
      <c r="F101" s="196">
        <v>42</v>
      </c>
      <c r="G101" s="196">
        <v>43</v>
      </c>
      <c r="H101" s="196">
        <v>42</v>
      </c>
      <c r="I101" s="196">
        <v>43</v>
      </c>
      <c r="J101" s="196">
        <v>40</v>
      </c>
      <c r="K101" s="196">
        <v>44</v>
      </c>
      <c r="L101" s="196">
        <v>39</v>
      </c>
      <c r="M101" s="196">
        <v>42</v>
      </c>
      <c r="O101" s="206"/>
      <c r="P101" s="191"/>
    </row>
    <row r="102" spans="1:16" s="194" customFormat="1" ht="15" thickBot="1">
      <c r="A102" s="211" t="s">
        <v>108</v>
      </c>
      <c r="B102" s="212">
        <v>45</v>
      </c>
      <c r="C102" s="213">
        <v>45</v>
      </c>
      <c r="D102" s="213">
        <v>45</v>
      </c>
      <c r="E102" s="213">
        <v>43</v>
      </c>
      <c r="F102" s="213">
        <v>42</v>
      </c>
      <c r="G102" s="213">
        <v>46</v>
      </c>
      <c r="H102" s="213">
        <v>43</v>
      </c>
      <c r="I102" s="213">
        <v>42</v>
      </c>
      <c r="J102" s="213">
        <v>46</v>
      </c>
      <c r="K102" s="213">
        <v>47</v>
      </c>
      <c r="L102" s="213" t="e">
        <v>#N/A</v>
      </c>
      <c r="M102" s="213" t="e">
        <v>#N/A</v>
      </c>
      <c r="O102" s="190"/>
      <c r="P102" s="191"/>
    </row>
    <row r="103" spans="1:16" s="194" customFormat="1" ht="14.25" hidden="1">
      <c r="A103" s="199" t="str">
        <f>'2.1 Population (under 18)'!A45</f>
        <v>2017/18*</v>
      </c>
      <c r="B103" s="200" t="e">
        <v>#N/A</v>
      </c>
      <c r="C103" s="196" t="e">
        <v>#N/A</v>
      </c>
      <c r="D103" s="196" t="e">
        <v>#N/A</v>
      </c>
      <c r="E103" s="196" t="e">
        <v>#N/A</v>
      </c>
      <c r="F103" s="196" t="e">
        <v>#N/A</v>
      </c>
      <c r="G103" s="196" t="e">
        <v>#N/A</v>
      </c>
      <c r="H103" s="196" t="e">
        <v>#N/A</v>
      </c>
      <c r="I103" s="196" t="e">
        <v>#N/A</v>
      </c>
      <c r="J103" s="196" t="e">
        <v>#N/A</v>
      </c>
      <c r="K103" s="196" t="e">
        <v>#N/A</v>
      </c>
      <c r="L103" s="196" t="e">
        <v>#N/A</v>
      </c>
      <c r="M103" s="201" t="e">
        <v>#N/A</v>
      </c>
      <c r="O103" s="206"/>
      <c r="P103" s="191"/>
    </row>
    <row r="104" spans="1:16" s="194" customFormat="1" ht="14.25" hidden="1">
      <c r="A104" s="199" t="str">
        <f>'2.1 Population (under 18)'!A46</f>
        <v>2018/19*</v>
      </c>
      <c r="B104" s="200" t="e">
        <v>#N/A</v>
      </c>
      <c r="C104" s="196" t="e">
        <v>#N/A</v>
      </c>
      <c r="D104" s="196" t="e">
        <v>#N/A</v>
      </c>
      <c r="E104" s="196" t="e">
        <v>#N/A</v>
      </c>
      <c r="F104" s="196" t="e">
        <v>#N/A</v>
      </c>
      <c r="G104" s="196" t="e">
        <v>#N/A</v>
      </c>
      <c r="H104" s="196" t="e">
        <v>#N/A</v>
      </c>
      <c r="I104" s="196" t="e">
        <v>#N/A</v>
      </c>
      <c r="J104" s="196" t="e">
        <v>#N/A</v>
      </c>
      <c r="K104" s="196" t="e">
        <v>#N/A</v>
      </c>
      <c r="L104" s="196" t="e">
        <v>#N/A</v>
      </c>
      <c r="M104" s="201" t="e">
        <v>#N/A</v>
      </c>
      <c r="O104" s="206"/>
      <c r="P104" s="191"/>
    </row>
    <row r="105" spans="1:16" s="194" customFormat="1" ht="14.25" hidden="1">
      <c r="A105" s="199" t="str">
        <f>'2.1 Population (under 18)'!A47</f>
        <v>2019/20*</v>
      </c>
      <c r="B105" s="200" t="e">
        <v>#N/A</v>
      </c>
      <c r="C105" s="196" t="e">
        <v>#N/A</v>
      </c>
      <c r="D105" s="196" t="e">
        <v>#N/A</v>
      </c>
      <c r="E105" s="196" t="e">
        <v>#N/A</v>
      </c>
      <c r="F105" s="196" t="e">
        <v>#N/A</v>
      </c>
      <c r="G105" s="196" t="e">
        <v>#N/A</v>
      </c>
      <c r="H105" s="196" t="e">
        <v>#N/A</v>
      </c>
      <c r="I105" s="196" t="e">
        <v>#N/A</v>
      </c>
      <c r="J105" s="196" t="e">
        <v>#N/A</v>
      </c>
      <c r="K105" s="196" t="e">
        <v>#N/A</v>
      </c>
      <c r="L105" s="196" t="e">
        <v>#N/A</v>
      </c>
      <c r="M105" s="201" t="e">
        <v>#N/A</v>
      </c>
      <c r="O105" s="206"/>
      <c r="P105" s="191"/>
    </row>
    <row r="106" spans="1:16" s="194" customFormat="1" ht="14.25" hidden="1">
      <c r="A106" s="199" t="str">
        <f>'2.1 Population (under 18)'!A48</f>
        <v>2020/21*</v>
      </c>
      <c r="B106" s="200" t="e">
        <v>#N/A</v>
      </c>
      <c r="C106" s="196" t="e">
        <v>#N/A</v>
      </c>
      <c r="D106" s="196" t="e">
        <v>#N/A</v>
      </c>
      <c r="E106" s="196" t="e">
        <v>#N/A</v>
      </c>
      <c r="F106" s="196" t="e">
        <v>#N/A</v>
      </c>
      <c r="G106" s="196" t="e">
        <v>#N/A</v>
      </c>
      <c r="H106" s="196" t="e">
        <v>#N/A</v>
      </c>
      <c r="I106" s="196" t="e">
        <v>#N/A</v>
      </c>
      <c r="J106" s="196" t="e">
        <v>#N/A</v>
      </c>
      <c r="K106" s="196" t="e">
        <v>#N/A</v>
      </c>
      <c r="L106" s="196" t="e">
        <v>#N/A</v>
      </c>
      <c r="M106" s="201" t="e">
        <v>#N/A</v>
      </c>
      <c r="O106" s="206"/>
      <c r="P106" s="191"/>
    </row>
    <row r="107" spans="1:16" s="194" customFormat="1" ht="14.25" hidden="1">
      <c r="A107" s="199" t="str">
        <f>'2.1 Population (under 18)'!A49</f>
        <v>2021/22*</v>
      </c>
      <c r="B107" s="200" t="e">
        <v>#N/A</v>
      </c>
      <c r="C107" s="196" t="e">
        <v>#N/A</v>
      </c>
      <c r="D107" s="196" t="e">
        <v>#N/A</v>
      </c>
      <c r="E107" s="196" t="e">
        <v>#N/A</v>
      </c>
      <c r="F107" s="196" t="e">
        <v>#N/A</v>
      </c>
      <c r="G107" s="196" t="e">
        <v>#N/A</v>
      </c>
      <c r="H107" s="196" t="e">
        <v>#N/A</v>
      </c>
      <c r="I107" s="196" t="e">
        <v>#N/A</v>
      </c>
      <c r="J107" s="196" t="e">
        <v>#N/A</v>
      </c>
      <c r="K107" s="196" t="e">
        <v>#N/A</v>
      </c>
      <c r="L107" s="196" t="e">
        <v>#N/A</v>
      </c>
      <c r="M107" s="201" t="e">
        <v>#N/A</v>
      </c>
      <c r="O107" s="206"/>
      <c r="P107" s="191"/>
    </row>
    <row r="108" spans="1:16" s="194" customFormat="1" ht="14.25" hidden="1">
      <c r="A108" s="199" t="str">
        <f>'2.1 Population (under 18)'!A50</f>
        <v>2022/23*</v>
      </c>
      <c r="B108" s="200" t="e">
        <v>#N/A</v>
      </c>
      <c r="C108" s="196" t="e">
        <v>#N/A</v>
      </c>
      <c r="D108" s="196" t="e">
        <v>#N/A</v>
      </c>
      <c r="E108" s="196" t="e">
        <v>#N/A</v>
      </c>
      <c r="F108" s="196" t="e">
        <v>#N/A</v>
      </c>
      <c r="G108" s="196" t="e">
        <v>#N/A</v>
      </c>
      <c r="H108" s="196" t="e">
        <v>#N/A</v>
      </c>
      <c r="I108" s="196" t="e">
        <v>#N/A</v>
      </c>
      <c r="J108" s="196" t="e">
        <v>#N/A</v>
      </c>
      <c r="K108" s="196" t="e">
        <v>#N/A</v>
      </c>
      <c r="L108" s="196" t="e">
        <v>#N/A</v>
      </c>
      <c r="M108" s="201" t="e">
        <v>#N/A</v>
      </c>
      <c r="O108" s="206"/>
      <c r="P108" s="191"/>
    </row>
    <row r="109" spans="1:16" s="194" customFormat="1" ht="14.25" hidden="1">
      <c r="A109" s="199" t="str">
        <f>'2.1 Population (under 18)'!A51</f>
        <v>2023/24*</v>
      </c>
      <c r="B109" s="200" t="e">
        <v>#N/A</v>
      </c>
      <c r="C109" s="196" t="e">
        <v>#N/A</v>
      </c>
      <c r="D109" s="196" t="e">
        <v>#N/A</v>
      </c>
      <c r="E109" s="196" t="e">
        <v>#N/A</v>
      </c>
      <c r="F109" s="196" t="e">
        <v>#N/A</v>
      </c>
      <c r="G109" s="196" t="e">
        <v>#N/A</v>
      </c>
      <c r="H109" s="196" t="e">
        <v>#N/A</v>
      </c>
      <c r="I109" s="196" t="e">
        <v>#N/A</v>
      </c>
      <c r="J109" s="196" t="e">
        <v>#N/A</v>
      </c>
      <c r="K109" s="196" t="e">
        <v>#N/A</v>
      </c>
      <c r="L109" s="196" t="e">
        <v>#N/A</v>
      </c>
      <c r="M109" s="201" t="e">
        <v>#N/A</v>
      </c>
      <c r="O109" s="206"/>
      <c r="P109" s="191"/>
    </row>
    <row r="110" spans="1:16" s="194" customFormat="1" ht="14.25" hidden="1">
      <c r="A110" s="199" t="str">
        <f>'2.1 Population (under 18)'!A52</f>
        <v>2024/25*</v>
      </c>
      <c r="B110" s="200" t="e">
        <v>#N/A</v>
      </c>
      <c r="C110" s="196" t="e">
        <v>#N/A</v>
      </c>
      <c r="D110" s="196" t="e">
        <v>#N/A</v>
      </c>
      <c r="E110" s="196" t="e">
        <v>#N/A</v>
      </c>
      <c r="F110" s="196" t="e">
        <v>#N/A</v>
      </c>
      <c r="G110" s="196" t="e">
        <v>#N/A</v>
      </c>
      <c r="H110" s="196" t="e">
        <v>#N/A</v>
      </c>
      <c r="I110" s="196" t="e">
        <v>#N/A</v>
      </c>
      <c r="J110" s="196" t="e">
        <v>#N/A</v>
      </c>
      <c r="K110" s="196" t="e">
        <v>#N/A</v>
      </c>
      <c r="L110" s="196" t="e">
        <v>#N/A</v>
      </c>
      <c r="M110" s="201" t="e">
        <v>#N/A</v>
      </c>
      <c r="O110" s="206"/>
      <c r="P110" s="191"/>
    </row>
    <row r="111" spans="1:16" s="194" customFormat="1" ht="14.25" hidden="1">
      <c r="A111" s="199" t="str">
        <f>'2.1 Population (under 18)'!A53</f>
        <v>2025/26*</v>
      </c>
      <c r="B111" s="200" t="e">
        <v>#N/A</v>
      </c>
      <c r="C111" s="196" t="e">
        <v>#N/A</v>
      </c>
      <c r="D111" s="196" t="e">
        <v>#N/A</v>
      </c>
      <c r="E111" s="196" t="e">
        <v>#N/A</v>
      </c>
      <c r="F111" s="196" t="e">
        <v>#N/A</v>
      </c>
      <c r="G111" s="196" t="e">
        <v>#N/A</v>
      </c>
      <c r="H111" s="196" t="e">
        <v>#N/A</v>
      </c>
      <c r="I111" s="196" t="e">
        <v>#N/A</v>
      </c>
      <c r="J111" s="196" t="e">
        <v>#N/A</v>
      </c>
      <c r="K111" s="196" t="e">
        <v>#N/A</v>
      </c>
      <c r="L111" s="196" t="e">
        <v>#N/A</v>
      </c>
      <c r="M111" s="201" t="e">
        <v>#N/A</v>
      </c>
      <c r="O111" s="206"/>
      <c r="P111" s="191"/>
    </row>
    <row r="112" spans="1:16" s="194" customFormat="1" ht="15" thickTop="1">
      <c r="A112" s="202"/>
      <c r="B112" s="196"/>
      <c r="C112" s="196"/>
      <c r="D112" s="196"/>
      <c r="E112" s="196"/>
      <c r="F112" s="196"/>
      <c r="G112" s="196"/>
      <c r="H112" s="196"/>
      <c r="I112" s="196"/>
      <c r="J112" s="196"/>
      <c r="K112" s="196"/>
      <c r="L112" s="196"/>
      <c r="M112" s="196"/>
      <c r="O112" s="206"/>
      <c r="P112" s="191"/>
    </row>
    <row r="113" spans="1:16" s="194" customFormat="1" ht="14.25" hidden="1">
      <c r="A113" s="199" t="str">
        <f>'2.1 Population (under 18)'!A45</f>
        <v>2017/18*</v>
      </c>
      <c r="B113" s="200" t="e">
        <v>#N/A</v>
      </c>
      <c r="C113" s="196" t="e">
        <v>#N/A</v>
      </c>
      <c r="D113" s="196" t="e">
        <v>#N/A</v>
      </c>
      <c r="E113" s="196" t="e">
        <v>#N/A</v>
      </c>
      <c r="F113" s="196" t="e">
        <v>#N/A</v>
      </c>
      <c r="G113" s="196" t="e">
        <v>#N/A</v>
      </c>
      <c r="H113" s="196" t="e">
        <v>#N/A</v>
      </c>
      <c r="I113" s="196" t="e">
        <v>#N/A</v>
      </c>
      <c r="J113" s="196" t="e">
        <v>#N/A</v>
      </c>
      <c r="K113" s="196" t="e">
        <v>#N/A</v>
      </c>
      <c r="L113" s="196" t="e">
        <v>#N/A</v>
      </c>
      <c r="M113" s="201" t="e">
        <v>#N/A</v>
      </c>
      <c r="O113" s="206"/>
      <c r="P113" s="191"/>
    </row>
    <row r="114" spans="1:16" s="194" customFormat="1" ht="14.25" hidden="1">
      <c r="A114" s="199" t="str">
        <f>'2.1 Population (under 18)'!A46</f>
        <v>2018/19*</v>
      </c>
      <c r="B114" s="200" t="e">
        <v>#N/A</v>
      </c>
      <c r="C114" s="196" t="e">
        <v>#N/A</v>
      </c>
      <c r="D114" s="196" t="e">
        <v>#N/A</v>
      </c>
      <c r="E114" s="196" t="e">
        <v>#N/A</v>
      </c>
      <c r="F114" s="196" t="e">
        <v>#N/A</v>
      </c>
      <c r="G114" s="196" t="e">
        <v>#N/A</v>
      </c>
      <c r="H114" s="196" t="e">
        <v>#N/A</v>
      </c>
      <c r="I114" s="196" t="e">
        <v>#N/A</v>
      </c>
      <c r="J114" s="196" t="e">
        <v>#N/A</v>
      </c>
      <c r="K114" s="196" t="e">
        <v>#N/A</v>
      </c>
      <c r="L114" s="196" t="e">
        <v>#N/A</v>
      </c>
      <c r="M114" s="201" t="e">
        <v>#N/A</v>
      </c>
      <c r="O114" s="206"/>
      <c r="P114" s="191"/>
    </row>
    <row r="115" spans="1:16" s="194" customFormat="1" ht="14.25" hidden="1">
      <c r="A115" s="199" t="str">
        <f>'2.1 Population (under 18)'!A47</f>
        <v>2019/20*</v>
      </c>
      <c r="B115" s="200" t="e">
        <v>#N/A</v>
      </c>
      <c r="C115" s="196" t="e">
        <v>#N/A</v>
      </c>
      <c r="D115" s="196" t="e">
        <v>#N/A</v>
      </c>
      <c r="E115" s="196" t="e">
        <v>#N/A</v>
      </c>
      <c r="F115" s="196" t="e">
        <v>#N/A</v>
      </c>
      <c r="G115" s="196" t="e">
        <v>#N/A</v>
      </c>
      <c r="H115" s="196" t="e">
        <v>#N/A</v>
      </c>
      <c r="I115" s="196" t="e">
        <v>#N/A</v>
      </c>
      <c r="J115" s="196" t="e">
        <v>#N/A</v>
      </c>
      <c r="K115" s="196" t="e">
        <v>#N/A</v>
      </c>
      <c r="L115" s="196" t="e">
        <v>#N/A</v>
      </c>
      <c r="M115" s="201" t="e">
        <v>#N/A</v>
      </c>
      <c r="O115" s="206"/>
      <c r="P115" s="191"/>
    </row>
    <row r="116" spans="1:16" s="194" customFormat="1" ht="14.25" hidden="1">
      <c r="A116" s="199" t="str">
        <f>'2.1 Population (under 18)'!A48</f>
        <v>2020/21*</v>
      </c>
      <c r="B116" s="200" t="e">
        <v>#N/A</v>
      </c>
      <c r="C116" s="196" t="e">
        <v>#N/A</v>
      </c>
      <c r="D116" s="196" t="e">
        <v>#N/A</v>
      </c>
      <c r="E116" s="196" t="e">
        <v>#N/A</v>
      </c>
      <c r="F116" s="196" t="e">
        <v>#N/A</v>
      </c>
      <c r="G116" s="196" t="e">
        <v>#N/A</v>
      </c>
      <c r="H116" s="196" t="e">
        <v>#N/A</v>
      </c>
      <c r="I116" s="196" t="e">
        <v>#N/A</v>
      </c>
      <c r="J116" s="196" t="e">
        <v>#N/A</v>
      </c>
      <c r="K116" s="196" t="e">
        <v>#N/A</v>
      </c>
      <c r="L116" s="196" t="e">
        <v>#N/A</v>
      </c>
      <c r="M116" s="201" t="e">
        <v>#N/A</v>
      </c>
      <c r="O116" s="206"/>
      <c r="P116" s="191"/>
    </row>
    <row r="117" spans="1:16" s="194" customFormat="1" ht="14.25" hidden="1">
      <c r="A117" s="199" t="str">
        <f>'2.1 Population (under 18)'!A49</f>
        <v>2021/22*</v>
      </c>
      <c r="B117" s="200" t="e">
        <v>#N/A</v>
      </c>
      <c r="C117" s="196" t="e">
        <v>#N/A</v>
      </c>
      <c r="D117" s="196" t="e">
        <v>#N/A</v>
      </c>
      <c r="E117" s="196" t="e">
        <v>#N/A</v>
      </c>
      <c r="F117" s="196" t="e">
        <v>#N/A</v>
      </c>
      <c r="G117" s="196" t="e">
        <v>#N/A</v>
      </c>
      <c r="H117" s="196" t="e">
        <v>#N/A</v>
      </c>
      <c r="I117" s="196" t="e">
        <v>#N/A</v>
      </c>
      <c r="J117" s="196" t="e">
        <v>#N/A</v>
      </c>
      <c r="K117" s="196" t="e">
        <v>#N/A</v>
      </c>
      <c r="L117" s="196" t="e">
        <v>#N/A</v>
      </c>
      <c r="M117" s="201" t="e">
        <v>#N/A</v>
      </c>
      <c r="O117" s="206"/>
      <c r="P117" s="191"/>
    </row>
    <row r="118" spans="1:16" s="194" customFormat="1" ht="14.25" hidden="1">
      <c r="A118" s="199" t="str">
        <f>'2.1 Population (under 18)'!A50</f>
        <v>2022/23*</v>
      </c>
      <c r="B118" s="200" t="e">
        <v>#N/A</v>
      </c>
      <c r="C118" s="196" t="e">
        <v>#N/A</v>
      </c>
      <c r="D118" s="196" t="e">
        <v>#N/A</v>
      </c>
      <c r="E118" s="196" t="e">
        <v>#N/A</v>
      </c>
      <c r="F118" s="196" t="e">
        <v>#N/A</v>
      </c>
      <c r="G118" s="196" t="e">
        <v>#N/A</v>
      </c>
      <c r="H118" s="196" t="e">
        <v>#N/A</v>
      </c>
      <c r="I118" s="196" t="e">
        <v>#N/A</v>
      </c>
      <c r="J118" s="196" t="e">
        <v>#N/A</v>
      </c>
      <c r="K118" s="196" t="e">
        <v>#N/A</v>
      </c>
      <c r="L118" s="196" t="e">
        <v>#N/A</v>
      </c>
      <c r="M118" s="201" t="e">
        <v>#N/A</v>
      </c>
      <c r="O118" s="206"/>
      <c r="P118" s="191"/>
    </row>
    <row r="119" spans="1:16" s="194" customFormat="1" ht="14.25" hidden="1">
      <c r="A119" s="199" t="str">
        <f>'2.1 Population (under 18)'!A51</f>
        <v>2023/24*</v>
      </c>
      <c r="B119" s="200" t="e">
        <v>#N/A</v>
      </c>
      <c r="C119" s="196" t="e">
        <v>#N/A</v>
      </c>
      <c r="D119" s="196" t="e">
        <v>#N/A</v>
      </c>
      <c r="E119" s="196" t="e">
        <v>#N/A</v>
      </c>
      <c r="F119" s="196" t="e">
        <v>#N/A</v>
      </c>
      <c r="G119" s="196" t="e">
        <v>#N/A</v>
      </c>
      <c r="H119" s="196" t="e">
        <v>#N/A</v>
      </c>
      <c r="I119" s="196" t="e">
        <v>#N/A</v>
      </c>
      <c r="J119" s="196" t="e">
        <v>#N/A</v>
      </c>
      <c r="K119" s="196" t="e">
        <v>#N/A</v>
      </c>
      <c r="L119" s="196" t="e">
        <v>#N/A</v>
      </c>
      <c r="M119" s="201" t="e">
        <v>#N/A</v>
      </c>
      <c r="O119" s="206"/>
      <c r="P119" s="191"/>
    </row>
    <row r="120" spans="1:16" s="194" customFormat="1" ht="14.25" hidden="1">
      <c r="A120" s="199" t="str">
        <f>'2.1 Population (under 18)'!A52</f>
        <v>2024/25*</v>
      </c>
      <c r="B120" s="200" t="e">
        <v>#N/A</v>
      </c>
      <c r="C120" s="196" t="e">
        <v>#N/A</v>
      </c>
      <c r="D120" s="196" t="e">
        <v>#N/A</v>
      </c>
      <c r="E120" s="196" t="e">
        <v>#N/A</v>
      </c>
      <c r="F120" s="196" t="e">
        <v>#N/A</v>
      </c>
      <c r="G120" s="196" t="e">
        <v>#N/A</v>
      </c>
      <c r="H120" s="196" t="e">
        <v>#N/A</v>
      </c>
      <c r="I120" s="196" t="e">
        <v>#N/A</v>
      </c>
      <c r="J120" s="196" t="e">
        <v>#N/A</v>
      </c>
      <c r="K120" s="196" t="e">
        <v>#N/A</v>
      </c>
      <c r="L120" s="196" t="e">
        <v>#N/A</v>
      </c>
      <c r="M120" s="201" t="e">
        <v>#N/A</v>
      </c>
      <c r="O120" s="206"/>
      <c r="P120" s="191"/>
    </row>
    <row r="121" spans="1:16" s="194" customFormat="1" ht="14.25" hidden="1">
      <c r="A121" s="199" t="str">
        <f>'2.1 Population (under 18)'!A53</f>
        <v>2025/26*</v>
      </c>
      <c r="B121" s="200" t="e">
        <v>#N/A</v>
      </c>
      <c r="C121" s="196" t="e">
        <v>#N/A</v>
      </c>
      <c r="D121" s="196" t="e">
        <v>#N/A</v>
      </c>
      <c r="E121" s="196" t="e">
        <v>#N/A</v>
      </c>
      <c r="F121" s="196" t="e">
        <v>#N/A</v>
      </c>
      <c r="G121" s="196" t="e">
        <v>#N/A</v>
      </c>
      <c r="H121" s="196" t="e">
        <v>#N/A</v>
      </c>
      <c r="I121" s="196" t="e">
        <v>#N/A</v>
      </c>
      <c r="J121" s="196" t="e">
        <v>#N/A</v>
      </c>
      <c r="K121" s="196" t="e">
        <v>#N/A</v>
      </c>
      <c r="L121" s="196" t="e">
        <v>#N/A</v>
      </c>
      <c r="M121" s="201" t="e">
        <v>#N/A</v>
      </c>
      <c r="O121" s="206"/>
      <c r="P121" s="191"/>
    </row>
    <row r="122" spans="1:16" s="194" customFormat="1" ht="14.25">
      <c r="A122" s="202"/>
      <c r="B122" s="196"/>
      <c r="C122" s="196"/>
      <c r="D122" s="196"/>
      <c r="E122" s="196"/>
      <c r="F122" s="196"/>
      <c r="G122" s="196"/>
      <c r="H122" s="196"/>
      <c r="I122" s="196"/>
      <c r="J122" s="196"/>
      <c r="K122" s="196"/>
      <c r="L122" s="196"/>
      <c r="M122" s="196"/>
      <c r="O122" s="206"/>
      <c r="P122" s="191"/>
    </row>
    <row r="123" spans="1:16" s="194" customFormat="1" ht="14.25" hidden="1">
      <c r="A123" s="214" t="s">
        <v>85</v>
      </c>
      <c r="B123" s="200" t="e">
        <v>#N/A</v>
      </c>
      <c r="C123" s="196" t="e">
        <v>#N/A</v>
      </c>
      <c r="D123" s="196" t="e">
        <v>#N/A</v>
      </c>
      <c r="E123" s="196" t="e">
        <v>#N/A</v>
      </c>
      <c r="F123" s="196" t="e">
        <v>#N/A</v>
      </c>
      <c r="G123" s="196" t="e">
        <v>#N/A</v>
      </c>
      <c r="H123" s="196" t="e">
        <v>#N/A</v>
      </c>
      <c r="I123" s="196" t="e">
        <v>#N/A</v>
      </c>
      <c r="J123" s="196" t="e">
        <v>#N/A</v>
      </c>
      <c r="K123" s="196" t="e">
        <v>#N/A</v>
      </c>
      <c r="L123" s="196" t="e">
        <v>#N/A</v>
      </c>
      <c r="M123" s="201" t="e">
        <v>#N/A</v>
      </c>
      <c r="O123" s="206"/>
      <c r="P123" s="191"/>
    </row>
    <row r="124" spans="1:16" s="194" customFormat="1" ht="14.25" hidden="1">
      <c r="A124" s="214" t="s">
        <v>86</v>
      </c>
      <c r="B124" s="200" t="e">
        <v>#N/A</v>
      </c>
      <c r="C124" s="196" t="e">
        <v>#N/A</v>
      </c>
      <c r="D124" s="196" t="e">
        <v>#N/A</v>
      </c>
      <c r="E124" s="196" t="e">
        <v>#N/A</v>
      </c>
      <c r="F124" s="196" t="e">
        <v>#N/A</v>
      </c>
      <c r="G124" s="196" t="e">
        <v>#N/A</v>
      </c>
      <c r="H124" s="196" t="e">
        <v>#N/A</v>
      </c>
      <c r="I124" s="196" t="e">
        <v>#N/A</v>
      </c>
      <c r="J124" s="196" t="e">
        <v>#N/A</v>
      </c>
      <c r="K124" s="196" t="e">
        <v>#N/A</v>
      </c>
      <c r="L124" s="196" t="e">
        <v>#N/A</v>
      </c>
      <c r="M124" s="201" t="e">
        <v>#N/A</v>
      </c>
      <c r="O124" s="206"/>
      <c r="P124" s="191"/>
    </row>
    <row r="125" spans="1:16" s="194" customFormat="1" ht="14.25" hidden="1">
      <c r="A125" s="214" t="s">
        <v>87</v>
      </c>
      <c r="B125" s="200" t="e">
        <v>#N/A</v>
      </c>
      <c r="C125" s="196" t="e">
        <v>#N/A</v>
      </c>
      <c r="D125" s="196" t="e">
        <v>#N/A</v>
      </c>
      <c r="E125" s="196" t="e">
        <v>#N/A</v>
      </c>
      <c r="F125" s="196" t="e">
        <v>#N/A</v>
      </c>
      <c r="G125" s="196" t="e">
        <v>#N/A</v>
      </c>
      <c r="H125" s="196" t="e">
        <v>#N/A</v>
      </c>
      <c r="I125" s="196" t="e">
        <v>#N/A</v>
      </c>
      <c r="J125" s="196" t="e">
        <v>#N/A</v>
      </c>
      <c r="K125" s="196" t="e">
        <v>#N/A</v>
      </c>
      <c r="L125" s="196" t="e">
        <v>#N/A</v>
      </c>
      <c r="M125" s="201" t="e">
        <v>#N/A</v>
      </c>
      <c r="O125" s="206"/>
      <c r="P125" s="191"/>
    </row>
    <row r="126" spans="1:16" s="194" customFormat="1" ht="14.25" hidden="1">
      <c r="A126" s="214" t="s">
        <v>88</v>
      </c>
      <c r="B126" s="200" t="e">
        <v>#N/A</v>
      </c>
      <c r="C126" s="196" t="e">
        <v>#N/A</v>
      </c>
      <c r="D126" s="196" t="e">
        <v>#N/A</v>
      </c>
      <c r="E126" s="196" t="e">
        <v>#N/A</v>
      </c>
      <c r="F126" s="196" t="e">
        <v>#N/A</v>
      </c>
      <c r="G126" s="196" t="e">
        <v>#N/A</v>
      </c>
      <c r="H126" s="196" t="e">
        <v>#N/A</v>
      </c>
      <c r="I126" s="196" t="e">
        <v>#N/A</v>
      </c>
      <c r="J126" s="196" t="e">
        <v>#N/A</v>
      </c>
      <c r="K126" s="196" t="e">
        <v>#N/A</v>
      </c>
      <c r="L126" s="196" t="e">
        <v>#N/A</v>
      </c>
      <c r="M126" s="201" t="e">
        <v>#N/A</v>
      </c>
      <c r="O126" s="206"/>
      <c r="P126" s="191"/>
    </row>
    <row r="127" spans="1:16" s="194" customFormat="1" ht="14.25" hidden="1">
      <c r="A127" s="214" t="s">
        <v>89</v>
      </c>
      <c r="B127" s="200" t="e">
        <v>#N/A</v>
      </c>
      <c r="C127" s="196" t="e">
        <v>#N/A</v>
      </c>
      <c r="D127" s="196" t="e">
        <v>#N/A</v>
      </c>
      <c r="E127" s="196" t="e">
        <v>#N/A</v>
      </c>
      <c r="F127" s="196" t="e">
        <v>#N/A</v>
      </c>
      <c r="G127" s="196" t="e">
        <v>#N/A</v>
      </c>
      <c r="H127" s="196" t="e">
        <v>#N/A</v>
      </c>
      <c r="I127" s="196" t="e">
        <v>#N/A</v>
      </c>
      <c r="J127" s="196" t="e">
        <v>#N/A</v>
      </c>
      <c r="K127" s="196" t="e">
        <v>#N/A</v>
      </c>
      <c r="L127" s="196" t="e">
        <v>#N/A</v>
      </c>
      <c r="M127" s="201" t="e">
        <v>#N/A</v>
      </c>
      <c r="O127" s="206"/>
      <c r="P127" s="191"/>
    </row>
    <row r="128" spans="1:16" s="194" customFormat="1" ht="14.25" hidden="1">
      <c r="A128" s="214" t="s">
        <v>90</v>
      </c>
      <c r="B128" s="200" t="e">
        <v>#N/A</v>
      </c>
      <c r="C128" s="196" t="e">
        <v>#N/A</v>
      </c>
      <c r="D128" s="196" t="e">
        <v>#N/A</v>
      </c>
      <c r="E128" s="196" t="e">
        <v>#N/A</v>
      </c>
      <c r="F128" s="196" t="e">
        <v>#N/A</v>
      </c>
      <c r="G128" s="196" t="e">
        <v>#N/A</v>
      </c>
      <c r="H128" s="196" t="e">
        <v>#N/A</v>
      </c>
      <c r="I128" s="196" t="e">
        <v>#N/A</v>
      </c>
      <c r="J128" s="196" t="e">
        <v>#N/A</v>
      </c>
      <c r="K128" s="196" t="e">
        <v>#N/A</v>
      </c>
      <c r="L128" s="196" t="e">
        <v>#N/A</v>
      </c>
      <c r="M128" s="201" t="e">
        <v>#N/A</v>
      </c>
      <c r="O128" s="206"/>
      <c r="P128" s="191"/>
    </row>
    <row r="129" spans="1:16" s="194" customFormat="1" ht="14.25" hidden="1">
      <c r="A129" s="214" t="s">
        <v>91</v>
      </c>
      <c r="B129" s="200" t="e">
        <v>#N/A</v>
      </c>
      <c r="C129" s="196" t="e">
        <v>#N/A</v>
      </c>
      <c r="D129" s="196" t="e">
        <v>#N/A</v>
      </c>
      <c r="E129" s="196" t="e">
        <v>#N/A</v>
      </c>
      <c r="F129" s="196" t="e">
        <v>#N/A</v>
      </c>
      <c r="G129" s="196" t="e">
        <v>#N/A</v>
      </c>
      <c r="H129" s="196" t="e">
        <v>#N/A</v>
      </c>
      <c r="I129" s="196" t="e">
        <v>#N/A</v>
      </c>
      <c r="J129" s="196" t="e">
        <v>#N/A</v>
      </c>
      <c r="K129" s="196" t="e">
        <v>#N/A</v>
      </c>
      <c r="L129" s="196" t="e">
        <v>#N/A</v>
      </c>
      <c r="M129" s="201" t="e">
        <v>#N/A</v>
      </c>
      <c r="O129" s="206"/>
      <c r="P129" s="191"/>
    </row>
    <row r="130" spans="1:16" s="194" customFormat="1" ht="14.25" hidden="1">
      <c r="A130" s="214" t="s">
        <v>92</v>
      </c>
      <c r="B130" s="200" t="e">
        <v>#N/A</v>
      </c>
      <c r="C130" s="196" t="e">
        <v>#N/A</v>
      </c>
      <c r="D130" s="196" t="e">
        <v>#N/A</v>
      </c>
      <c r="E130" s="196" t="e">
        <v>#N/A</v>
      </c>
      <c r="F130" s="196" t="e">
        <v>#N/A</v>
      </c>
      <c r="G130" s="196" t="e">
        <v>#N/A</v>
      </c>
      <c r="H130" s="196" t="e">
        <v>#N/A</v>
      </c>
      <c r="I130" s="196" t="e">
        <v>#N/A</v>
      </c>
      <c r="J130" s="196" t="e">
        <v>#N/A</v>
      </c>
      <c r="K130" s="196" t="e">
        <v>#N/A</v>
      </c>
      <c r="L130" s="196" t="e">
        <v>#N/A</v>
      </c>
      <c r="M130" s="201" t="e">
        <v>#N/A</v>
      </c>
      <c r="O130" s="206"/>
      <c r="P130" s="191"/>
    </row>
    <row r="131" spans="1:16" s="194" customFormat="1" ht="14.25" hidden="1">
      <c r="A131" s="214" t="s">
        <v>93</v>
      </c>
      <c r="B131" s="200" t="e">
        <v>#N/A</v>
      </c>
      <c r="C131" s="196" t="e">
        <v>#N/A</v>
      </c>
      <c r="D131" s="196" t="e">
        <v>#N/A</v>
      </c>
      <c r="E131" s="196" t="e">
        <v>#N/A</v>
      </c>
      <c r="F131" s="196" t="e">
        <v>#N/A</v>
      </c>
      <c r="G131" s="196" t="e">
        <v>#N/A</v>
      </c>
      <c r="H131" s="196" t="e">
        <v>#N/A</v>
      </c>
      <c r="I131" s="196" t="e">
        <v>#N/A</v>
      </c>
      <c r="J131" s="196" t="e">
        <v>#N/A</v>
      </c>
      <c r="K131" s="196" t="e">
        <v>#N/A</v>
      </c>
      <c r="L131" s="196" t="e">
        <v>#N/A</v>
      </c>
      <c r="M131" s="201" t="e">
        <v>#N/A</v>
      </c>
      <c r="O131" s="206"/>
      <c r="P131" s="191"/>
    </row>
    <row r="132" spans="1:16" s="194" customFormat="1" ht="14.25">
      <c r="A132" s="202"/>
      <c r="B132" s="196"/>
      <c r="C132" s="196"/>
      <c r="D132" s="196"/>
      <c r="E132" s="196"/>
      <c r="F132" s="196"/>
      <c r="G132" s="196"/>
      <c r="H132" s="196"/>
      <c r="I132" s="196"/>
      <c r="J132" s="196"/>
      <c r="K132" s="196"/>
      <c r="L132" s="196"/>
      <c r="M132" s="196"/>
      <c r="O132" s="206"/>
      <c r="P132" s="191"/>
    </row>
    <row r="133" spans="1:14" ht="14.25">
      <c r="A133" s="202" t="s">
        <v>95</v>
      </c>
      <c r="B133" s="215"/>
      <c r="C133" s="215"/>
      <c r="D133" s="215"/>
      <c r="E133" s="215"/>
      <c r="F133" s="215"/>
      <c r="G133" s="215"/>
      <c r="H133" s="215"/>
      <c r="I133" s="215"/>
      <c r="J133" s="215"/>
      <c r="K133" s="215"/>
      <c r="L133" s="215"/>
      <c r="M133" s="215"/>
      <c r="N133" s="210"/>
    </row>
    <row r="134" spans="1:14" ht="14.25" customHeight="1">
      <c r="A134" s="216" t="s">
        <v>154</v>
      </c>
      <c r="B134" s="217"/>
      <c r="C134" s="217"/>
      <c r="D134" s="217"/>
      <c r="E134" s="217"/>
      <c r="F134" s="217"/>
      <c r="G134" s="217"/>
      <c r="H134" s="217"/>
      <c r="I134" s="217"/>
      <c r="J134" s="217"/>
      <c r="K134" s="217"/>
      <c r="L134" s="217"/>
      <c r="M134" s="217"/>
      <c r="N134" s="210"/>
    </row>
    <row r="135" spans="1:14" ht="12.75">
      <c r="A135" s="217"/>
      <c r="B135" s="217"/>
      <c r="C135" s="217"/>
      <c r="D135" s="217"/>
      <c r="E135" s="217"/>
      <c r="F135" s="217"/>
      <c r="G135" s="217"/>
      <c r="H135" s="217"/>
      <c r="I135" s="217"/>
      <c r="J135" s="217"/>
      <c r="K135" s="217"/>
      <c r="L135" s="217"/>
      <c r="M135" s="217"/>
      <c r="N135" s="210"/>
    </row>
    <row r="136" spans="1:14" ht="12.75">
      <c r="A136" s="182" t="s">
        <v>79</v>
      </c>
      <c r="B136" s="210"/>
      <c r="C136" s="210"/>
      <c r="D136" s="210"/>
      <c r="E136" s="210"/>
      <c r="F136" s="210"/>
      <c r="G136" s="210"/>
      <c r="H136" s="210"/>
      <c r="I136" s="210"/>
      <c r="J136" s="210"/>
      <c r="K136" s="210"/>
      <c r="L136" s="210"/>
      <c r="M136" s="210"/>
      <c r="N136" s="210"/>
    </row>
    <row r="137" spans="1:14" ht="12.75">
      <c r="A137" s="210"/>
      <c r="B137" s="210"/>
      <c r="C137" s="210"/>
      <c r="D137" s="210"/>
      <c r="E137" s="210"/>
      <c r="F137" s="210"/>
      <c r="G137" s="210"/>
      <c r="H137" s="210"/>
      <c r="I137" s="210"/>
      <c r="J137" s="210"/>
      <c r="K137" s="210"/>
      <c r="L137" s="210"/>
      <c r="M137" s="210"/>
      <c r="N137" s="210"/>
    </row>
    <row r="138" spans="1:14" ht="14.25">
      <c r="A138" s="218"/>
      <c r="B138" s="210"/>
      <c r="C138" s="210"/>
      <c r="D138" s="210"/>
      <c r="E138" s="210"/>
      <c r="F138" s="210"/>
      <c r="G138" s="210"/>
      <c r="H138" s="210"/>
      <c r="I138" s="210"/>
      <c r="J138" s="210"/>
      <c r="K138" s="210"/>
      <c r="L138" s="210"/>
      <c r="M138" s="210"/>
      <c r="N138" s="210"/>
    </row>
    <row r="139" spans="1:14" ht="14.25">
      <c r="A139" s="218"/>
      <c r="B139" s="210"/>
      <c r="C139" s="210"/>
      <c r="D139" s="210"/>
      <c r="E139" s="210"/>
      <c r="F139" s="210"/>
      <c r="G139" s="210"/>
      <c r="H139" s="210"/>
      <c r="I139" s="210"/>
      <c r="J139" s="210"/>
      <c r="K139" s="210"/>
      <c r="L139" s="210"/>
      <c r="M139" s="210"/>
      <c r="N139" s="210"/>
    </row>
    <row r="140" spans="1:14" ht="14.25">
      <c r="A140" s="218"/>
      <c r="B140" s="210"/>
      <c r="C140" s="210"/>
      <c r="D140" s="210"/>
      <c r="E140" s="210"/>
      <c r="F140" s="210"/>
      <c r="G140" s="210"/>
      <c r="H140" s="210"/>
      <c r="I140" s="210"/>
      <c r="J140" s="210"/>
      <c r="K140" s="210"/>
      <c r="L140" s="210"/>
      <c r="M140" s="210"/>
      <c r="N140" s="210"/>
    </row>
    <row r="141" spans="1:14" ht="14.25">
      <c r="A141" s="218"/>
      <c r="B141" s="210"/>
      <c r="C141" s="210"/>
      <c r="D141" s="210"/>
      <c r="E141" s="210"/>
      <c r="F141" s="210"/>
      <c r="G141" s="210"/>
      <c r="H141" s="210"/>
      <c r="I141" s="210"/>
      <c r="J141" s="210"/>
      <c r="K141" s="210"/>
      <c r="L141" s="210"/>
      <c r="M141" s="210"/>
      <c r="N141" s="210"/>
    </row>
    <row r="142" ht="14.25">
      <c r="A142" s="218"/>
    </row>
    <row r="143" ht="14.25">
      <c r="A143" s="218"/>
    </row>
    <row r="144" ht="14.25">
      <c r="A144" s="218"/>
    </row>
    <row r="145" ht="12.75">
      <c r="A145" s="210"/>
    </row>
    <row r="146" ht="12.75">
      <c r="A146" s="210"/>
    </row>
    <row r="147" ht="12.75">
      <c r="A147" s="210"/>
    </row>
    <row r="148" ht="12.75">
      <c r="A148" s="210"/>
    </row>
    <row r="149" ht="12.75">
      <c r="A149" s="210"/>
    </row>
    <row r="150" ht="12.75">
      <c r="A150" s="210"/>
    </row>
    <row r="151" ht="12.75">
      <c r="A151" s="210"/>
    </row>
  </sheetData>
  <sheetProtection/>
  <mergeCells count="4">
    <mergeCell ref="B27:M27"/>
    <mergeCell ref="B51:M51"/>
    <mergeCell ref="B89:M89"/>
    <mergeCell ref="B75:M75"/>
  </mergeCells>
  <conditionalFormatting sqref="B38:M49">
    <cfRule type="containsErrors" priority="42" dxfId="95" stopIfTrue="1">
      <formula>ISERROR(B38)</formula>
    </cfRule>
  </conditionalFormatting>
  <conditionalFormatting sqref="B62:M62 B65:M73">
    <cfRule type="containsErrors" priority="41" dxfId="95" stopIfTrue="1">
      <formula>ISERROR(B62)</formula>
    </cfRule>
  </conditionalFormatting>
  <conditionalFormatting sqref="C100:M100 B103:M112">
    <cfRule type="containsErrors" priority="40" dxfId="95" stopIfTrue="1">
      <formula>ISERROR(B100)</formula>
    </cfRule>
  </conditionalFormatting>
  <conditionalFormatting sqref="B86:M86 B113:M121">
    <cfRule type="containsErrors" priority="39" dxfId="95" stopIfTrue="1">
      <formula>ISERROR(B86)</formula>
    </cfRule>
  </conditionalFormatting>
  <conditionalFormatting sqref="B123:M131">
    <cfRule type="containsErrors" priority="36" dxfId="95" stopIfTrue="1">
      <formula>ISERROR(B123)</formula>
    </cfRule>
  </conditionalFormatting>
  <conditionalFormatting sqref="C101:M101">
    <cfRule type="containsErrors" priority="26" dxfId="95" stopIfTrue="1">
      <formula>ISERROR(C101)</formula>
    </cfRule>
  </conditionalFormatting>
  <conditionalFormatting sqref="B87:M87">
    <cfRule type="containsErrors" priority="25" dxfId="95" stopIfTrue="1">
      <formula>ISERROR(B87)</formula>
    </cfRule>
  </conditionalFormatting>
  <conditionalFormatting sqref="B63:M63">
    <cfRule type="containsErrors" priority="22" dxfId="95" stopIfTrue="1">
      <formula>ISERROR(B63)</formula>
    </cfRule>
  </conditionalFormatting>
  <conditionalFormatting sqref="C101:M101">
    <cfRule type="containsErrors" priority="20" dxfId="95" stopIfTrue="1">
      <formula>ISERROR(C101)</formula>
    </cfRule>
  </conditionalFormatting>
  <conditionalFormatting sqref="B87:M87">
    <cfRule type="containsErrors" priority="18" dxfId="95" stopIfTrue="1">
      <formula>ISERROR(B87)</formula>
    </cfRule>
  </conditionalFormatting>
  <conditionalFormatting sqref="B64:M64">
    <cfRule type="containsErrors" priority="6" dxfId="95" stopIfTrue="1">
      <formula>ISERROR(B64)</formula>
    </cfRule>
  </conditionalFormatting>
  <conditionalFormatting sqref="C102:M102">
    <cfRule type="containsErrors" priority="4" dxfId="95" stopIfTrue="1">
      <formula>ISERROR(C102)</formula>
    </cfRule>
  </conditionalFormatting>
  <conditionalFormatting sqref="B88:M88">
    <cfRule type="containsErrors" priority="3" dxfId="95" stopIfTrue="1">
      <formula>ISERROR(B88)</formula>
    </cfRule>
  </conditionalFormatting>
  <printOptions/>
  <pageMargins left="0.75" right="0.75" top="1" bottom="1" header="0.5" footer="0.5"/>
  <pageSetup fitToHeight="1" fitToWidth="1" horizontalDpi="600" verticalDpi="600" orientation="portrait" paperSize="9" scale="39" r:id="rId2"/>
  <headerFooter alignWithMargins="0">
    <oddHeader>&amp;Rhttp://www.justice.gov.uk/statistics/youth-justice/custody-data</oddHeader>
    <oddFooter>&amp;L&amp;D&amp;C&amp;F&amp;R&amp;A</oddFoot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Youth Justice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penricc</dc:creator>
  <cp:keywords/>
  <dc:description/>
  <cp:lastModifiedBy>Louis, Amelia</cp:lastModifiedBy>
  <cp:lastPrinted>2016-04-25T13:31:00Z</cp:lastPrinted>
  <dcterms:created xsi:type="dcterms:W3CDTF">2010-06-29T09:30:56Z</dcterms:created>
  <dcterms:modified xsi:type="dcterms:W3CDTF">2017-03-07T13:58:06Z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