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Annex 2 App2 FAL WI" sheetId="1" r:id="rId1"/>
    <sheet name="Sheet1" sheetId="2" r:id="rId2"/>
  </sheets>
  <definedNames>
    <definedName name="_GoBack" localSheetId="0">'Annex 2 App2 FAL WI'!$A$12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C25" authorId="0">
      <text>
        <r>
          <rPr>
            <b/>
            <sz val="8"/>
            <rFont val="Tahoma"/>
            <family val="0"/>
          </rPr>
          <t>Author:</t>
        </r>
        <r>
          <rPr>
            <sz val="8"/>
            <rFont val="Tahoma"/>
            <family val="0"/>
          </rPr>
          <t xml:space="preserve">
Input value here</t>
        </r>
      </text>
    </comment>
  </commentList>
</comments>
</file>

<file path=xl/sharedStrings.xml><?xml version="1.0" encoding="utf-8"?>
<sst xmlns="http://schemas.openxmlformats.org/spreadsheetml/2006/main" count="88" uniqueCount="59">
  <si>
    <t>Applying Methodology for Under Performance</t>
  </si>
  <si>
    <t>Methodology</t>
  </si>
  <si>
    <t>Basic Facts</t>
  </si>
  <si>
    <t>Calculated Variance</t>
  </si>
  <si>
    <t>Shortfall/Access (%)</t>
  </si>
  <si>
    <t>Shortfall/Access (No.)</t>
  </si>
  <si>
    <t xml:space="preserve">Value of each indicator as a proportion of the value of the project.  Assume that results are more important than outputs. </t>
  </si>
  <si>
    <t>Indicator Value (£)</t>
  </si>
  <si>
    <t>Establish the value of the variance for each indicator</t>
  </si>
  <si>
    <t>Shortfall/Access Value (£)</t>
  </si>
  <si>
    <t>Potential Reduction Value (£)</t>
  </si>
  <si>
    <t xml:space="preserve">Key Value </t>
  </si>
  <si>
    <t>Enter output below</t>
  </si>
  <si>
    <t>Enter weighting to be applied</t>
  </si>
  <si>
    <t>Enter contracted Target</t>
  </si>
  <si>
    <t>Enter evidenced Achievement</t>
  </si>
  <si>
    <t>Enter Project Value (ERDF or  ESF value)</t>
  </si>
  <si>
    <t>Methodology for calculating penalty for operation underperformance</t>
  </si>
  <si>
    <t>OUTPUT 1</t>
  </si>
  <si>
    <t>OUTPUT 2</t>
  </si>
  <si>
    <t>OUTPUT 3</t>
  </si>
  <si>
    <t>OUTPUT 4</t>
  </si>
  <si>
    <t>OUTPUTS TO BE INCLUDED IN THE CALCULATION
(Up to 4 outputs to be selected according to Priority Axis and those contracted for this operation)</t>
  </si>
  <si>
    <t>Number actually achieved at time of calculation</t>
  </si>
  <si>
    <t xml:space="preserve">Total Project Value ( a) </t>
  </si>
  <si>
    <t>Contracted Target ( b)</t>
  </si>
  <si>
    <t>Evidenced / actual achievement ( c)</t>
  </si>
  <si>
    <t>(b) - ( c)</t>
  </si>
  <si>
    <t>Variance (number) (d)</t>
  </si>
  <si>
    <t>(d) / (b) x 100</t>
  </si>
  <si>
    <t>Variance  (%) ( e)</t>
  </si>
  <si>
    <t>Weighting</t>
  </si>
  <si>
    <t xml:space="preserve">identify weighting as appropriate ( see e)
</t>
  </si>
  <si>
    <t>Indicator Value (£) (g)</t>
  </si>
  <si>
    <t>(g) x (f)</t>
  </si>
  <si>
    <t>Establish the value of the variance for each indicator as a proportion of the value of the operation.</t>
  </si>
  <si>
    <r>
      <t xml:space="preserve">Up to 15%  below target = normally deal with via project change process
16% and 25% below a weighting of 5% would normally be applied
26% and 50% below a weighting of 10% would normally be applied
Over 50% below would normally result in a weighting of at least 15%  </t>
    </r>
    <r>
      <rPr>
        <b/>
        <sz val="10"/>
        <color indexed="8"/>
        <rFont val="Calibri"/>
        <family val="2"/>
      </rPr>
      <t>(f)</t>
    </r>
  </si>
  <si>
    <t xml:space="preserve"> (d) / (b) x 100</t>
  </si>
  <si>
    <t>sum all (h)s</t>
  </si>
  <si>
    <t>Underperformance value (£) (h)</t>
  </si>
  <si>
    <t>Potential Reduction Value (£) (i)</t>
  </si>
  <si>
    <t>Penalty</t>
  </si>
  <si>
    <t>EXAMPLE</t>
  </si>
  <si>
    <t>Output reference / ID</t>
  </si>
  <si>
    <t>Output description / Indicator</t>
  </si>
  <si>
    <t>Number contracted as per schedule 3 of FAL</t>
  </si>
  <si>
    <t>£ value as per schedule 1 of FAL / details as per latest variation</t>
  </si>
  <si>
    <t xml:space="preserve">The methodology below will be used to run scenarios and assess appropriate financial penalty for an operation’s underperformance in delivery of outputs. </t>
  </si>
  <si>
    <t>The methodology is flexible and allows :</t>
  </si>
  <si>
    <t xml:space="preserve">1)    Outputs to be varied according to what has been contracted / is most appropriate for specific Priority Axes and individual operations. </t>
  </si>
  <si>
    <t>2)    Weightings to be varied depending upon the level of underperformance :</t>
  </si>
  <si>
    <t>a)    Where underperformance is between 16% and 25% a weighting of 5% would normally be applied</t>
  </si>
  <si>
    <t>b)    Where underperformance is between 26% and 50% a weighting of 10% would normally be applied</t>
  </si>
  <si>
    <t>c)    Underperformance of over 50% would normally result in a weighting of at least 15%.</t>
  </si>
  <si>
    <t xml:space="preserve">NB: Variance of up to15% would normally be dealt with via change request.  </t>
  </si>
  <si>
    <t xml:space="preserve">Underperformance weightings are suggested only and, with justification approved by the GDT senior management, can be reduced or increased as appropriate.  </t>
  </si>
  <si>
    <t>Identification of the outputs to be included and weightings to be applied is entirely at the discretion of the GDT team .</t>
  </si>
  <si>
    <t>Weighting * total project value</t>
  </si>
  <si>
    <t>Appendix 2: Methodology for assessing penalty for project underperformance ( FAL Schedule 3a)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</si>
</sst>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6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1" fillId="31" borderId="7" applyNumberFormat="0" applyFont="0" applyAlignment="0" applyProtection="0"/>
    <xf numFmtId="0" fontId="46" fillId="26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top"/>
    </xf>
    <xf numFmtId="0" fontId="0" fillId="0" borderId="11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1" xfId="0" applyFont="1" applyBorder="1" applyAlignment="1">
      <alignment vertical="top"/>
    </xf>
    <xf numFmtId="0" fontId="2" fillId="0" borderId="13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3" fontId="6" fillId="0" borderId="13" xfId="0" applyNumberFormat="1" applyFont="1" applyBorder="1" applyAlignment="1">
      <alignment vertical="top"/>
    </xf>
    <xf numFmtId="0" fontId="2" fillId="4" borderId="13" xfId="0" applyFont="1" applyFill="1" applyBorder="1" applyAlignment="1">
      <alignment vertical="top"/>
    </xf>
    <xf numFmtId="0" fontId="0" fillId="4" borderId="13" xfId="0" applyFont="1" applyFill="1" applyBorder="1" applyAlignment="1">
      <alignment vertical="top"/>
    </xf>
    <xf numFmtId="0" fontId="2" fillId="4" borderId="13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0" fillId="32" borderId="11" xfId="0" applyFill="1" applyBorder="1" applyAlignment="1">
      <alignment/>
    </xf>
    <xf numFmtId="0" fontId="0" fillId="32" borderId="12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 horizontal="center" vertical="top"/>
    </xf>
    <xf numFmtId="3" fontId="0" fillId="0" borderId="13" xfId="0" applyNumberFormat="1" applyBorder="1" applyAlignment="1">
      <alignment horizontal="center"/>
    </xf>
    <xf numFmtId="3" fontId="0" fillId="0" borderId="13" xfId="0" applyNumberFormat="1" applyBorder="1" applyAlignment="1">
      <alignment horizontal="center" vertical="top"/>
    </xf>
    <xf numFmtId="4" fontId="0" fillId="4" borderId="13" xfId="0" applyNumberFormat="1" applyFill="1" applyBorder="1" applyAlignment="1">
      <alignment horizontal="center"/>
    </xf>
    <xf numFmtId="0" fontId="0" fillId="4" borderId="13" xfId="0" applyFill="1" applyBorder="1" applyAlignment="1">
      <alignment horizontal="center" vertical="top"/>
    </xf>
    <xf numFmtId="3" fontId="0" fillId="4" borderId="13" xfId="0" applyNumberFormat="1" applyFill="1" applyBorder="1" applyAlignment="1">
      <alignment horizontal="center" vertical="top"/>
    </xf>
    <xf numFmtId="164" fontId="0" fillId="4" borderId="13" xfId="0" applyNumberFormat="1" applyFill="1" applyBorder="1" applyAlignment="1">
      <alignment horizontal="center" vertical="top"/>
    </xf>
    <xf numFmtId="0" fontId="2" fillId="32" borderId="13" xfId="0" applyFont="1" applyFill="1" applyBorder="1" applyAlignment="1">
      <alignment horizontal="center" vertical="top"/>
    </xf>
    <xf numFmtId="0" fontId="2" fillId="32" borderId="13" xfId="0" applyFont="1" applyFill="1" applyBorder="1" applyAlignment="1">
      <alignment horizontal="center" vertical="top" wrapText="1"/>
    </xf>
    <xf numFmtId="4" fontId="6" fillId="4" borderId="13" xfId="0" applyNumberFormat="1" applyFont="1" applyFill="1" applyBorder="1" applyAlignment="1">
      <alignment/>
    </xf>
    <xf numFmtId="0" fontId="0" fillId="33" borderId="13" xfId="0" applyFont="1" applyFill="1" applyBorder="1" applyAlignment="1">
      <alignment vertical="top"/>
    </xf>
    <xf numFmtId="0" fontId="0" fillId="33" borderId="13" xfId="0" applyFill="1" applyBorder="1" applyAlignment="1">
      <alignment/>
    </xf>
    <xf numFmtId="9" fontId="49" fillId="0" borderId="13" xfId="0" applyNumberFormat="1" applyFont="1" applyBorder="1" applyAlignment="1">
      <alignment horizontal="center"/>
    </xf>
    <xf numFmtId="0" fontId="2" fillId="33" borderId="13" xfId="0" applyFont="1" applyFill="1" applyBorder="1" applyAlignment="1">
      <alignment horizontal="center" vertical="top"/>
    </xf>
    <xf numFmtId="0" fontId="0" fillId="0" borderId="16" xfId="0" applyBorder="1" applyAlignment="1">
      <alignment/>
    </xf>
    <xf numFmtId="0" fontId="2" fillId="0" borderId="13" xfId="0" applyFont="1" applyFill="1" applyBorder="1" applyAlignment="1">
      <alignment vertical="top" wrapText="1"/>
    </xf>
    <xf numFmtId="0" fontId="0" fillId="33" borderId="13" xfId="0" applyFill="1" applyBorder="1" applyAlignment="1">
      <alignment wrapText="1"/>
    </xf>
    <xf numFmtId="0" fontId="0" fillId="8" borderId="13" xfId="0" applyFill="1" applyBorder="1" applyAlignment="1">
      <alignment horizontal="center" vertical="center" textRotation="90"/>
    </xf>
    <xf numFmtId="0" fontId="50" fillId="33" borderId="13" xfId="0" applyFont="1" applyFill="1" applyBorder="1" applyAlignment="1">
      <alignment wrapText="1"/>
    </xf>
    <xf numFmtId="0" fontId="8" fillId="33" borderId="13" xfId="0" applyFont="1" applyFill="1" applyBorder="1" applyAlignment="1">
      <alignment horizontal="center" vertical="top"/>
    </xf>
    <xf numFmtId="0" fontId="9" fillId="32" borderId="13" xfId="0" applyFont="1" applyFill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9" fontId="9" fillId="0" borderId="13" xfId="0" applyNumberFormat="1" applyFont="1" applyBorder="1" applyAlignment="1">
      <alignment horizontal="center" wrapText="1"/>
    </xf>
    <xf numFmtId="3" fontId="9" fillId="0" borderId="13" xfId="0" applyNumberFormat="1" applyFont="1" applyBorder="1" applyAlignment="1">
      <alignment vertical="top" wrapText="1"/>
    </xf>
    <xf numFmtId="4" fontId="8" fillId="4" borderId="13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49" fillId="0" borderId="0" xfId="0" applyNumberFormat="1" applyFont="1" applyAlignment="1">
      <alignment/>
    </xf>
    <xf numFmtId="4" fontId="9" fillId="0" borderId="0" xfId="0" applyNumberFormat="1" applyFont="1" applyFill="1" applyBorder="1" applyAlignment="1">
      <alignment horizontal="right" wrapText="1"/>
    </xf>
    <xf numFmtId="0" fontId="8" fillId="33" borderId="0" xfId="0" applyFont="1" applyFill="1" applyBorder="1" applyAlignment="1">
      <alignment horizontal="center" vertical="top"/>
    </xf>
    <xf numFmtId="4" fontId="51" fillId="0" borderId="0" xfId="0" applyNumberFormat="1" applyFont="1" applyAlignment="1">
      <alignment/>
    </xf>
    <xf numFmtId="0" fontId="52" fillId="0" borderId="0" xfId="0" applyFont="1" applyAlignment="1">
      <alignment/>
    </xf>
    <xf numFmtId="0" fontId="0" fillId="4" borderId="13" xfId="0" applyNumberFormat="1" applyFill="1" applyBorder="1" applyAlignment="1">
      <alignment horizontal="center" wrapText="1"/>
    </xf>
    <xf numFmtId="0" fontId="2" fillId="8" borderId="10" xfId="0" applyFont="1" applyFill="1" applyBorder="1" applyAlignment="1">
      <alignment horizontal="center" vertical="top"/>
    </xf>
    <xf numFmtId="0" fontId="2" fillId="8" borderId="11" xfId="0" applyFont="1" applyFill="1" applyBorder="1" applyAlignment="1">
      <alignment horizontal="center" vertical="top"/>
    </xf>
    <xf numFmtId="0" fontId="2" fillId="8" borderId="12" xfId="0" applyFont="1" applyFill="1" applyBorder="1" applyAlignment="1">
      <alignment horizontal="center" vertical="top"/>
    </xf>
    <xf numFmtId="0" fontId="0" fillId="8" borderId="13" xfId="0" applyFill="1" applyBorder="1" applyAlignment="1">
      <alignment horizontal="center" vertical="center" textRotation="90"/>
    </xf>
    <xf numFmtId="0" fontId="4" fillId="0" borderId="0" xfId="0" applyFont="1" applyAlignment="1">
      <alignment horizontal="center"/>
    </xf>
    <xf numFmtId="0" fontId="3" fillId="8" borderId="13" xfId="0" applyFont="1" applyFill="1" applyBorder="1" applyAlignment="1">
      <alignment horizontal="center" vertical="top"/>
    </xf>
    <xf numFmtId="0" fontId="2" fillId="8" borderId="14" xfId="0" applyFont="1" applyFill="1" applyBorder="1" applyAlignment="1">
      <alignment horizontal="center" vertical="center" wrapText="1"/>
    </xf>
    <xf numFmtId="0" fontId="2" fillId="8" borderId="17" xfId="0" applyFont="1" applyFill="1" applyBorder="1" applyAlignment="1">
      <alignment horizontal="center" vertical="center"/>
    </xf>
    <xf numFmtId="0" fontId="2" fillId="8" borderId="18" xfId="0" applyFont="1" applyFill="1" applyBorder="1" applyAlignment="1">
      <alignment horizontal="center" vertical="center"/>
    </xf>
    <xf numFmtId="0" fontId="2" fillId="8" borderId="19" xfId="0" applyFont="1" applyFill="1" applyBorder="1" applyAlignment="1">
      <alignment horizontal="center" vertical="center"/>
    </xf>
    <xf numFmtId="0" fontId="2" fillId="8" borderId="20" xfId="0" applyFont="1" applyFill="1" applyBorder="1" applyAlignment="1">
      <alignment horizontal="center" vertical="center"/>
    </xf>
    <xf numFmtId="0" fontId="2" fillId="8" borderId="21" xfId="0" applyFont="1" applyFill="1" applyBorder="1" applyAlignment="1">
      <alignment horizontal="center" vertical="center"/>
    </xf>
    <xf numFmtId="0" fontId="5" fillId="8" borderId="13" xfId="0" applyFont="1" applyFill="1" applyBorder="1" applyAlignment="1">
      <alignment horizontal="center" vertical="center" textRotation="90" wrapText="1"/>
    </xf>
    <xf numFmtId="0" fontId="5" fillId="8" borderId="22" xfId="0" applyFont="1" applyFill="1" applyBorder="1" applyAlignment="1">
      <alignment horizontal="center" vertical="center" textRotation="90" wrapText="1"/>
    </xf>
    <xf numFmtId="0" fontId="5" fillId="8" borderId="16" xfId="0" applyFont="1" applyFill="1" applyBorder="1" applyAlignment="1">
      <alignment horizontal="center" vertical="center" textRotation="90" wrapText="1"/>
    </xf>
    <xf numFmtId="0" fontId="2" fillId="34" borderId="13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7"/>
  <sheetViews>
    <sheetView tabSelected="1" view="pageBreakPreview" zoomScale="80" zoomScaleNormal="80" zoomScaleSheetLayoutView="80" zoomScalePageLayoutView="0" workbookViewId="0" topLeftCell="A1">
      <selection activeCell="J13" sqref="J13"/>
    </sheetView>
  </sheetViews>
  <sheetFormatPr defaultColWidth="9.140625" defaultRowHeight="15"/>
  <cols>
    <col min="1" max="1" width="7.421875" style="0" customWidth="1"/>
    <col min="2" max="2" width="34.140625" style="0" customWidth="1"/>
    <col min="3" max="3" width="17.421875" style="0" customWidth="1"/>
    <col min="4" max="4" width="23.28125" style="0" customWidth="1"/>
    <col min="5" max="5" width="22.57421875" style="0" bestFit="1" customWidth="1"/>
    <col min="6" max="6" width="22.421875" style="0" bestFit="1" customWidth="1"/>
    <col min="7" max="7" width="23.7109375" style="0" customWidth="1"/>
    <col min="9" max="9" width="17.140625" style="0" customWidth="1"/>
    <col min="10" max="10" width="13.421875" style="0" customWidth="1"/>
    <col min="11" max="11" width="14.421875" style="0" customWidth="1"/>
    <col min="12" max="12" width="18.140625" style="0" customWidth="1"/>
    <col min="13" max="13" width="15.28125" style="0" customWidth="1"/>
    <col min="14" max="14" width="25.28125" style="0" customWidth="1"/>
  </cols>
  <sheetData>
    <row r="2" ht="21">
      <c r="A2" s="47" t="s">
        <v>58</v>
      </c>
    </row>
    <row r="4" ht="15">
      <c r="A4" t="s">
        <v>47</v>
      </c>
    </row>
    <row r="6" ht="15">
      <c r="A6" t="s">
        <v>48</v>
      </c>
    </row>
    <row r="8" ht="15">
      <c r="A8" t="s">
        <v>49</v>
      </c>
    </row>
    <row r="9" ht="15">
      <c r="A9" t="s">
        <v>50</v>
      </c>
    </row>
    <row r="10" ht="15">
      <c r="A10" t="s">
        <v>51</v>
      </c>
    </row>
    <row r="11" ht="15">
      <c r="A11" t="s">
        <v>52</v>
      </c>
    </row>
    <row r="12" ht="15">
      <c r="A12" t="s">
        <v>53</v>
      </c>
    </row>
    <row r="14" ht="15">
      <c r="A14" t="s">
        <v>54</v>
      </c>
    </row>
    <row r="15" ht="15">
      <c r="A15" t="s">
        <v>55</v>
      </c>
    </row>
    <row r="16" ht="15">
      <c r="A16" t="s">
        <v>56</v>
      </c>
    </row>
    <row r="18" spans="2:7" ht="18.75">
      <c r="B18" s="53" t="s">
        <v>17</v>
      </c>
      <c r="C18" s="53"/>
      <c r="D18" s="53"/>
      <c r="E18" s="53"/>
      <c r="F18" s="53"/>
      <c r="G18" s="53"/>
    </row>
    <row r="19" spans="2:7" ht="15">
      <c r="B19" s="1"/>
      <c r="C19" s="1"/>
      <c r="D19" s="1"/>
      <c r="E19" s="1"/>
      <c r="F19" s="1"/>
      <c r="G19" s="1"/>
    </row>
    <row r="20" spans="2:7" ht="29.25" customHeight="1">
      <c r="B20" s="54" t="s">
        <v>1</v>
      </c>
      <c r="C20" s="54"/>
      <c r="D20" s="54"/>
      <c r="E20" s="54"/>
      <c r="F20" s="54"/>
      <c r="G20" s="54"/>
    </row>
    <row r="21" spans="2:10" ht="15">
      <c r="B21" s="55" t="s">
        <v>22</v>
      </c>
      <c r="C21" s="56"/>
      <c r="D21" s="36" t="s">
        <v>18</v>
      </c>
      <c r="E21" s="36" t="s">
        <v>19</v>
      </c>
      <c r="F21" s="36" t="s">
        <v>20</v>
      </c>
      <c r="G21" s="36" t="s">
        <v>21</v>
      </c>
      <c r="J21" s="45" t="s">
        <v>42</v>
      </c>
    </row>
    <row r="22" spans="2:7" ht="30">
      <c r="B22" s="57"/>
      <c r="C22" s="58"/>
      <c r="D22" s="37" t="s">
        <v>43</v>
      </c>
      <c r="E22" s="37" t="s">
        <v>43</v>
      </c>
      <c r="F22" s="37" t="s">
        <v>43</v>
      </c>
      <c r="G22" s="37" t="s">
        <v>43</v>
      </c>
    </row>
    <row r="23" spans="2:7" ht="30">
      <c r="B23" s="59"/>
      <c r="C23" s="60"/>
      <c r="D23" s="37" t="s">
        <v>44</v>
      </c>
      <c r="E23" s="37" t="s">
        <v>44</v>
      </c>
      <c r="F23" s="37" t="s">
        <v>44</v>
      </c>
      <c r="G23" s="37" t="s">
        <v>44</v>
      </c>
    </row>
    <row r="24" spans="1:7" ht="15">
      <c r="A24" s="31"/>
      <c r="B24" s="2"/>
      <c r="C24" s="5"/>
      <c r="D24" s="3"/>
      <c r="E24" s="3"/>
      <c r="F24" s="3"/>
      <c r="G24" s="4"/>
    </row>
    <row r="25" spans="1:9" ht="78.75" customHeight="1">
      <c r="A25" s="61" t="s">
        <v>2</v>
      </c>
      <c r="B25" s="32" t="s">
        <v>24</v>
      </c>
      <c r="C25" s="40" t="s">
        <v>46</v>
      </c>
      <c r="D25" s="28"/>
      <c r="E25" s="28"/>
      <c r="F25" s="28"/>
      <c r="G25" s="28"/>
      <c r="I25">
        <v>2000000</v>
      </c>
    </row>
    <row r="26" spans="1:13" ht="30">
      <c r="A26" s="61"/>
      <c r="B26" s="6" t="s">
        <v>25</v>
      </c>
      <c r="C26" s="27"/>
      <c r="D26" s="38" t="s">
        <v>45</v>
      </c>
      <c r="E26" s="38" t="s">
        <v>45</v>
      </c>
      <c r="F26" s="38" t="s">
        <v>45</v>
      </c>
      <c r="G26" s="38" t="s">
        <v>45</v>
      </c>
      <c r="I26">
        <v>150</v>
      </c>
      <c r="J26">
        <v>200</v>
      </c>
      <c r="K26">
        <v>600</v>
      </c>
      <c r="L26">
        <v>600</v>
      </c>
      <c r="M26">
        <f>SUM(I26:L26)</f>
        <v>1550</v>
      </c>
    </row>
    <row r="27" spans="1:13" ht="45">
      <c r="A27" s="61"/>
      <c r="B27" s="6" t="s">
        <v>26</v>
      </c>
      <c r="C27" s="27"/>
      <c r="D27" s="38" t="s">
        <v>23</v>
      </c>
      <c r="E27" s="38" t="s">
        <v>23</v>
      </c>
      <c r="F27" s="38" t="s">
        <v>23</v>
      </c>
      <c r="G27" s="38" t="s">
        <v>23</v>
      </c>
      <c r="I27">
        <v>100</v>
      </c>
      <c r="J27">
        <v>50</v>
      </c>
      <c r="K27">
        <v>200</v>
      </c>
      <c r="L27">
        <v>400</v>
      </c>
      <c r="M27">
        <f>SUM(I27:L27)</f>
        <v>750</v>
      </c>
    </row>
    <row r="29" spans="1:13" ht="30" customHeight="1">
      <c r="A29" s="62" t="s">
        <v>3</v>
      </c>
      <c r="B29" s="9" t="s">
        <v>28</v>
      </c>
      <c r="C29" s="10"/>
      <c r="D29" s="21" t="s">
        <v>27</v>
      </c>
      <c r="E29" s="21" t="s">
        <v>27</v>
      </c>
      <c r="F29" s="21" t="s">
        <v>27</v>
      </c>
      <c r="G29" s="21" t="s">
        <v>27</v>
      </c>
      <c r="I29">
        <f>I26-I27</f>
        <v>50</v>
      </c>
      <c r="J29">
        <f>J26-J27</f>
        <v>150</v>
      </c>
      <c r="K29">
        <f>K26-K27</f>
        <v>400</v>
      </c>
      <c r="L29">
        <f>L26-L27</f>
        <v>200</v>
      </c>
      <c r="M29">
        <f>SUM(I29:L29)</f>
        <v>800</v>
      </c>
    </row>
    <row r="30" spans="1:12" ht="30" customHeight="1">
      <c r="A30" s="63"/>
      <c r="B30" s="9" t="s">
        <v>30</v>
      </c>
      <c r="C30" s="10"/>
      <c r="D30" s="21" t="s">
        <v>37</v>
      </c>
      <c r="E30" s="21" t="s">
        <v>29</v>
      </c>
      <c r="F30" s="21" t="s">
        <v>37</v>
      </c>
      <c r="G30" s="21" t="s">
        <v>37</v>
      </c>
      <c r="I30" s="42">
        <f>I29/I26*100</f>
        <v>33.33333333333333</v>
      </c>
      <c r="J30" s="42">
        <f>J29/J26*100</f>
        <v>75</v>
      </c>
      <c r="K30" s="43">
        <f>K29/K26*100</f>
        <v>66.66666666666666</v>
      </c>
      <c r="L30" s="42">
        <f>L29/L26*100</f>
        <v>33.33333333333333</v>
      </c>
    </row>
    <row r="31" spans="9:12" ht="15">
      <c r="I31" s="42"/>
      <c r="J31" s="42"/>
      <c r="K31" s="46"/>
      <c r="L31" s="42"/>
    </row>
    <row r="32" spans="1:12" ht="111" customHeight="1">
      <c r="A32" s="34" t="s">
        <v>31</v>
      </c>
      <c r="B32" s="35" t="s">
        <v>36</v>
      </c>
      <c r="C32" s="33"/>
      <c r="D32" s="39" t="s">
        <v>32</v>
      </c>
      <c r="E32" s="39" t="s">
        <v>32</v>
      </c>
      <c r="F32" s="39" t="s">
        <v>32</v>
      </c>
      <c r="G32" s="39" t="s">
        <v>32</v>
      </c>
      <c r="I32" s="44">
        <v>0.05</v>
      </c>
      <c r="J32" s="42">
        <v>0.15</v>
      </c>
      <c r="K32" s="42">
        <v>0.15</v>
      </c>
      <c r="L32" s="42">
        <v>0.05</v>
      </c>
    </row>
    <row r="33" spans="2:13" ht="32.25" customHeight="1">
      <c r="B33" s="11" t="s">
        <v>33</v>
      </c>
      <c r="C33" s="28"/>
      <c r="D33" s="48" t="s">
        <v>57</v>
      </c>
      <c r="E33" s="20"/>
      <c r="F33" s="20"/>
      <c r="G33" s="20"/>
      <c r="I33" s="42">
        <f>I26/M26*I25</f>
        <v>193548.38709677418</v>
      </c>
      <c r="J33" s="42">
        <f>J26/M26*I25</f>
        <v>258064.51612903224</v>
      </c>
      <c r="K33" s="42">
        <f>K26/M26*I25</f>
        <v>774193.5483870967</v>
      </c>
      <c r="L33" s="42">
        <f>L26/M26*I25</f>
        <v>774193.5483870967</v>
      </c>
      <c r="M33">
        <f>I33+J33+K33+L33</f>
        <v>2000000</v>
      </c>
    </row>
    <row r="34" spans="2:12" ht="15">
      <c r="B34" s="12"/>
      <c r="C34" s="13"/>
      <c r="D34" s="13"/>
      <c r="E34" s="13"/>
      <c r="F34" s="13"/>
      <c r="G34" s="14"/>
      <c r="I34" s="42"/>
      <c r="J34" s="42"/>
      <c r="K34" s="42"/>
      <c r="L34" s="42"/>
    </row>
    <row r="35" spans="1:12" ht="30.75" customHeight="1">
      <c r="A35" s="52" t="s">
        <v>41</v>
      </c>
      <c r="B35" s="49" t="s">
        <v>35</v>
      </c>
      <c r="C35" s="50"/>
      <c r="D35" s="50"/>
      <c r="E35" s="50"/>
      <c r="F35" s="50"/>
      <c r="G35" s="51"/>
      <c r="I35" s="42"/>
      <c r="J35" s="42"/>
      <c r="K35" s="42"/>
      <c r="L35" s="42"/>
    </row>
    <row r="36" spans="1:12" ht="28.5" customHeight="1">
      <c r="A36" s="52"/>
      <c r="B36" s="11" t="s">
        <v>39</v>
      </c>
      <c r="C36" s="28"/>
      <c r="D36" s="20" t="s">
        <v>34</v>
      </c>
      <c r="E36" s="20" t="s">
        <v>34</v>
      </c>
      <c r="F36" s="20" t="s">
        <v>34</v>
      </c>
      <c r="G36" s="20" t="s">
        <v>34</v>
      </c>
      <c r="I36" s="42">
        <f>I33*(5/100)</f>
        <v>9677.41935483871</v>
      </c>
      <c r="J36" s="42">
        <f>J33*(15/100)</f>
        <v>38709.67741935483</v>
      </c>
      <c r="K36" s="43">
        <f>K33*(10/100)</f>
        <v>77419.35483870968</v>
      </c>
      <c r="L36" s="42">
        <f>L33*(5/100)</f>
        <v>38709.67741935484</v>
      </c>
    </row>
    <row r="37" spans="1:12" ht="30" customHeight="1">
      <c r="A37" s="52"/>
      <c r="B37" s="11" t="s">
        <v>40</v>
      </c>
      <c r="C37" s="41" t="s">
        <v>38</v>
      </c>
      <c r="D37" s="15"/>
      <c r="E37" s="16"/>
      <c r="F37" s="16"/>
      <c r="G37" s="16"/>
      <c r="I37" s="42">
        <f>I36+J36-K36+L36</f>
        <v>9677.419354838705</v>
      </c>
      <c r="J37" s="42"/>
      <c r="K37" s="42"/>
      <c r="L37" s="42"/>
    </row>
  </sheetData>
  <sheetProtection/>
  <mergeCells count="7">
    <mergeCell ref="B35:G35"/>
    <mergeCell ref="A35:A37"/>
    <mergeCell ref="B18:G18"/>
    <mergeCell ref="B20:G20"/>
    <mergeCell ref="B21:C23"/>
    <mergeCell ref="A25:A27"/>
    <mergeCell ref="A29:A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3"/>
  <colBreaks count="1" manualBreakCount="1">
    <brk id="8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="80" zoomScaleNormal="80" zoomScalePageLayoutView="0" workbookViewId="0" topLeftCell="A1">
      <selection activeCell="D17" sqref="D17"/>
    </sheetView>
  </sheetViews>
  <sheetFormatPr defaultColWidth="9.140625" defaultRowHeight="15"/>
  <cols>
    <col min="1" max="1" width="7.421875" style="0" customWidth="1"/>
    <col min="2" max="2" width="34.140625" style="0" customWidth="1"/>
    <col min="3" max="3" width="17.421875" style="0" customWidth="1"/>
    <col min="4" max="4" width="21.7109375" style="0" bestFit="1" customWidth="1"/>
    <col min="5" max="5" width="22.57421875" style="0" bestFit="1" customWidth="1"/>
    <col min="6" max="6" width="22.421875" style="0" bestFit="1" customWidth="1"/>
    <col min="7" max="7" width="21.8515625" style="0" customWidth="1"/>
  </cols>
  <sheetData>
    <row r="1" spans="2:7" ht="18.75">
      <c r="B1" s="53" t="s">
        <v>0</v>
      </c>
      <c r="C1" s="53"/>
      <c r="D1" s="53"/>
      <c r="E1" s="53"/>
      <c r="F1" s="53"/>
      <c r="G1" s="53"/>
    </row>
    <row r="2" spans="2:7" ht="15">
      <c r="B2" s="1"/>
      <c r="C2" s="1"/>
      <c r="D2" s="1"/>
      <c r="E2" s="1"/>
      <c r="F2" s="1"/>
      <c r="G2" s="1"/>
    </row>
    <row r="3" spans="2:7" ht="29.25" customHeight="1">
      <c r="B3" s="54" t="s">
        <v>1</v>
      </c>
      <c r="C3" s="54"/>
      <c r="D3" s="54"/>
      <c r="E3" s="54"/>
      <c r="F3" s="54"/>
      <c r="G3" s="54"/>
    </row>
    <row r="4" spans="2:7" ht="15">
      <c r="B4" s="55" t="s">
        <v>11</v>
      </c>
      <c r="C4" s="56"/>
      <c r="D4" s="30"/>
      <c r="E4" s="30"/>
      <c r="F4" s="30"/>
      <c r="G4" s="30"/>
    </row>
    <row r="5" spans="2:7" ht="15">
      <c r="B5" s="57"/>
      <c r="C5" s="58"/>
      <c r="D5" s="24" t="s">
        <v>12</v>
      </c>
      <c r="E5" s="24" t="s">
        <v>12</v>
      </c>
      <c r="F5" s="24" t="s">
        <v>12</v>
      </c>
      <c r="G5" s="24" t="s">
        <v>12</v>
      </c>
    </row>
    <row r="6" spans="2:7" ht="15">
      <c r="B6" s="59"/>
      <c r="C6" s="60"/>
      <c r="D6" s="25"/>
      <c r="E6" s="25"/>
      <c r="F6" s="25"/>
      <c r="G6" s="25"/>
    </row>
    <row r="7" spans="1:7" ht="15">
      <c r="A7" s="31"/>
      <c r="B7" s="2"/>
      <c r="C7" s="5"/>
      <c r="D7" s="3"/>
      <c r="E7" s="3"/>
      <c r="F7" s="3"/>
      <c r="G7" s="4"/>
    </row>
    <row r="8" spans="1:7" ht="15">
      <c r="A8" s="61" t="s">
        <v>2</v>
      </c>
      <c r="B8" s="6" t="s">
        <v>16</v>
      </c>
      <c r="C8" s="8">
        <v>2000000</v>
      </c>
      <c r="D8" s="28"/>
      <c r="E8" s="28"/>
      <c r="F8" s="28"/>
      <c r="G8" s="28"/>
    </row>
    <row r="9" spans="1:7" ht="15">
      <c r="A9" s="61"/>
      <c r="B9" s="6" t="s">
        <v>14</v>
      </c>
      <c r="C9" s="27"/>
      <c r="D9" s="17">
        <v>500</v>
      </c>
      <c r="E9" s="17">
        <v>500</v>
      </c>
      <c r="F9" s="17">
        <v>40</v>
      </c>
      <c r="G9" s="18">
        <v>60</v>
      </c>
    </row>
    <row r="10" spans="1:7" ht="15">
      <c r="A10" s="61"/>
      <c r="B10" s="6" t="s">
        <v>15</v>
      </c>
      <c r="C10" s="27"/>
      <c r="D10" s="17">
        <v>459</v>
      </c>
      <c r="E10" s="17">
        <v>450</v>
      </c>
      <c r="F10" s="17">
        <v>35</v>
      </c>
      <c r="G10" s="19">
        <v>38</v>
      </c>
    </row>
    <row r="12" spans="1:7" ht="30" customHeight="1">
      <c r="A12" s="62" t="s">
        <v>3</v>
      </c>
      <c r="B12" s="9" t="s">
        <v>5</v>
      </c>
      <c r="C12" s="10"/>
      <c r="D12" s="21">
        <f>SUM(D9-D10)</f>
        <v>41</v>
      </c>
      <c r="E12" s="21">
        <f>SUM(E9-E10)</f>
        <v>50</v>
      </c>
      <c r="F12" s="21">
        <f>SUM(F9-F10)</f>
        <v>5</v>
      </c>
      <c r="G12" s="22">
        <f>SUM(G9-G10)</f>
        <v>22</v>
      </c>
    </row>
    <row r="13" spans="1:7" ht="30" customHeight="1">
      <c r="A13" s="63"/>
      <c r="B13" s="9" t="s">
        <v>4</v>
      </c>
      <c r="C13" s="10"/>
      <c r="D13" s="23">
        <f>D12/D9*100</f>
        <v>8.200000000000001</v>
      </c>
      <c r="E13" s="23">
        <f>E12/E9*100</f>
        <v>10</v>
      </c>
      <c r="F13" s="23">
        <f>F12/F9*100</f>
        <v>12.5</v>
      </c>
      <c r="G13" s="23">
        <f>G12/G9*100</f>
        <v>36.666666666666664</v>
      </c>
    </row>
    <row r="15" spans="2:7" ht="29.25" customHeight="1">
      <c r="B15" s="64" t="s">
        <v>6</v>
      </c>
      <c r="C15" s="64"/>
      <c r="D15" s="64"/>
      <c r="E15" s="64"/>
      <c r="F15" s="64"/>
      <c r="G15" s="64"/>
    </row>
    <row r="16" spans="2:7" ht="15">
      <c r="B16" s="7" t="s">
        <v>13</v>
      </c>
      <c r="C16" s="28"/>
      <c r="D16" s="29">
        <v>0.05</v>
      </c>
      <c r="E16" s="29">
        <v>0.1</v>
      </c>
      <c r="F16" s="29">
        <v>0.05</v>
      </c>
      <c r="G16" s="29">
        <v>0.1</v>
      </c>
    </row>
    <row r="17" spans="2:7" ht="15">
      <c r="B17" s="11" t="s">
        <v>7</v>
      </c>
      <c r="C17" s="28"/>
      <c r="D17" s="20">
        <f>SUM(D16*C8)</f>
        <v>100000</v>
      </c>
      <c r="E17" s="20">
        <f>SUM(E16*C8)</f>
        <v>200000</v>
      </c>
      <c r="F17" s="20">
        <f>SUM(F16*C8)</f>
        <v>100000</v>
      </c>
      <c r="G17" s="20">
        <f>SUM(G16*C8)</f>
        <v>200000</v>
      </c>
    </row>
    <row r="18" spans="2:7" ht="15">
      <c r="B18" s="12"/>
      <c r="C18" s="13"/>
      <c r="D18" s="13"/>
      <c r="E18" s="13"/>
      <c r="F18" s="13"/>
      <c r="G18" s="14"/>
    </row>
    <row r="19" spans="2:7" ht="30.75" customHeight="1">
      <c r="B19" s="49" t="s">
        <v>8</v>
      </c>
      <c r="C19" s="50"/>
      <c r="D19" s="50"/>
      <c r="E19" s="50"/>
      <c r="F19" s="50"/>
      <c r="G19" s="51"/>
    </row>
    <row r="20" spans="2:7" ht="15">
      <c r="B20" s="11" t="s">
        <v>9</v>
      </c>
      <c r="C20" s="28"/>
      <c r="D20" s="20">
        <f>SUM(D17/100*D13)</f>
        <v>8200.000000000002</v>
      </c>
      <c r="E20" s="20">
        <f>SUM(E17/100*E13)</f>
        <v>20000</v>
      </c>
      <c r="F20" s="20">
        <f>SUM(F17/100*F13)</f>
        <v>12500</v>
      </c>
      <c r="G20" s="20">
        <f>SUM(G17/100*G13)</f>
        <v>73333.33333333333</v>
      </c>
    </row>
    <row r="21" spans="2:7" ht="15">
      <c r="B21" s="11" t="s">
        <v>10</v>
      </c>
      <c r="C21" s="26">
        <f>SUM(D20:G20)</f>
        <v>114033.33333333333</v>
      </c>
      <c r="D21" s="15"/>
      <c r="E21" s="16"/>
      <c r="F21" s="16"/>
      <c r="G21" s="16"/>
    </row>
  </sheetData>
  <sheetProtection/>
  <mergeCells count="7">
    <mergeCell ref="B1:G1"/>
    <mergeCell ref="B15:G15"/>
    <mergeCell ref="B19:G19"/>
    <mergeCell ref="A12:A13"/>
    <mergeCell ref="A8:A10"/>
    <mergeCell ref="B3:G3"/>
    <mergeCell ref="B4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European Social Fund underperformance methodology </dc:title>
  <dc:subject/>
  <dc:creator/>
  <cp:keywords/>
  <dc:description/>
  <cp:lastModifiedBy/>
  <dcterms:created xsi:type="dcterms:W3CDTF">2017-01-16T16:20:38Z</dcterms:created>
  <dcterms:modified xsi:type="dcterms:W3CDTF">2017-01-16T16:21:18Z</dcterms:modified>
  <cp:category/>
  <cp:version/>
  <cp:contentType/>
  <cp:contentStatus/>
</cp:coreProperties>
</file>