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N8" i="14" s="1"/>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30" i="14"/>
  <c r="AN34" i="14"/>
  <c r="AN52" i="14"/>
  <c r="AN50" i="14"/>
  <c r="AN47" i="14"/>
  <c r="AN46" i="14"/>
  <c r="AN49" i="14"/>
  <c r="AC12" i="14" l="1"/>
  <c r="AB12" i="14"/>
  <c r="AN11" i="14"/>
  <c r="AC11" i="14"/>
  <c r="AC9" i="14"/>
  <c r="AB8" i="14"/>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<sst xmlns="http://schemas.openxmlformats.org/spreadsheetml/2006/main" count="357" uniqueCount="253">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</sst>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 numFmtId="186" formatCode="#,##0.00_ ;[Red]\-#,##0.00\ "/>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rgb="FFABABAB"/>
      </right>
      <top style="thin">
        <color rgb="FFABABAB"/>
      </top>
      <bottom/>
      <diagonal/>
    </border>
    <border>
      <left style="thin">
        <color rgb="FFABABAB"/>
      </left>
      <right style="thin">
        <color indexed="64"/>
      </right>
      <top style="thin">
        <color indexed="64"/>
      </top>
      <bottom style="thin">
        <color indexed="64"/>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186" fontId="0" fillId="0" borderId="13" xfId="0" quotePrefix="1" applyNumberFormat="1" applyFont="1" applyFill="1" applyBorder="1" applyProtection="1">
      <protection locked="0"/>
    </xf>
    <xf numFmtId="43" fontId="0" fillId="0" borderId="1" xfId="62" applyFont="1" applyBorder="1" applyProtection="1">
      <protection locked="0"/>
    </xf>
    <xf numFmtId="0" fontId="0" fillId="0" borderId="14" xfId="0" applyNumberFormat="1" applyBorder="1" applyProtection="1">
      <protection locked="0"/>
    </xf>
    <xf numFmtId="0" fontId="0" fillId="0" borderId="15" xfId="0" applyNumberFormat="1" applyBorder="1" applyProtection="1">
      <protection locked="0"/>
    </xf>
    <xf numFmtId="0" fontId="0" fillId="0" borderId="1" xfId="0" applyNumberFormat="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15" sqref="A15"/>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6" t="s">
        <v>167</v>
      </c>
      <c r="B2" s="77"/>
      <c r="C2" s="77"/>
      <c r="D2" s="77"/>
      <c r="E2" s="77"/>
      <c r="F2" s="77"/>
      <c r="G2" s="77"/>
      <c r="H2" s="78"/>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70" t="s">
        <v>66</v>
      </c>
      <c r="B4" s="83" t="s">
        <v>1</v>
      </c>
      <c r="C4" s="83" t="s">
        <v>0</v>
      </c>
      <c r="D4" s="84" t="s">
        <v>12</v>
      </c>
      <c r="E4" s="85"/>
      <c r="F4" s="85"/>
      <c r="G4" s="85"/>
      <c r="H4" s="85"/>
      <c r="I4" s="85"/>
      <c r="J4" s="85"/>
      <c r="K4" s="85"/>
      <c r="L4" s="85"/>
      <c r="M4" s="85"/>
      <c r="N4" s="85"/>
      <c r="O4" s="85"/>
      <c r="P4" s="85"/>
      <c r="Q4" s="86"/>
      <c r="R4" s="79" t="s">
        <v>70</v>
      </c>
      <c r="S4" s="94"/>
      <c r="T4" s="94"/>
      <c r="U4" s="94"/>
      <c r="V4" s="94"/>
      <c r="W4" s="94"/>
      <c r="X4" s="94"/>
      <c r="Y4" s="94"/>
      <c r="Z4" s="94"/>
      <c r="AA4" s="80"/>
      <c r="AB4" s="90" t="s">
        <v>86</v>
      </c>
      <c r="AC4" s="91"/>
      <c r="AD4" s="87" t="s">
        <v>64</v>
      </c>
      <c r="AE4" s="88"/>
      <c r="AF4" s="88"/>
      <c r="AG4" s="88"/>
      <c r="AH4" s="88"/>
      <c r="AI4" s="88"/>
      <c r="AJ4" s="89"/>
      <c r="AK4" s="96" t="s">
        <v>69</v>
      </c>
      <c r="AL4" s="97"/>
      <c r="AM4" s="97"/>
      <c r="AN4" s="73" t="s">
        <v>84</v>
      </c>
      <c r="AO4" s="70" t="s">
        <v>85</v>
      </c>
      <c r="AP4" s="70" t="s">
        <v>73</v>
      </c>
    </row>
    <row r="5" spans="1:42" s="1" customFormat="1" ht="53.25" customHeight="1" x14ac:dyDescent="0.2">
      <c r="A5" s="81"/>
      <c r="B5" s="81"/>
      <c r="C5" s="81"/>
      <c r="D5" s="68" t="s">
        <v>8</v>
      </c>
      <c r="E5" s="69"/>
      <c r="F5" s="68" t="s">
        <v>7</v>
      </c>
      <c r="G5" s="69"/>
      <c r="H5" s="68" t="s">
        <v>6</v>
      </c>
      <c r="I5" s="69"/>
      <c r="J5" s="68" t="s">
        <v>10</v>
      </c>
      <c r="K5" s="69"/>
      <c r="L5" s="68" t="s">
        <v>5</v>
      </c>
      <c r="M5" s="69"/>
      <c r="N5" s="68" t="s">
        <v>9</v>
      </c>
      <c r="O5" s="69"/>
      <c r="P5" s="84" t="s">
        <v>13</v>
      </c>
      <c r="Q5" s="86"/>
      <c r="R5" s="84" t="s">
        <v>67</v>
      </c>
      <c r="S5" s="80"/>
      <c r="T5" s="79" t="s">
        <v>3</v>
      </c>
      <c r="U5" s="80"/>
      <c r="V5" s="79" t="s">
        <v>4</v>
      </c>
      <c r="W5" s="80"/>
      <c r="X5" s="79" t="s">
        <v>68</v>
      </c>
      <c r="Y5" s="80"/>
      <c r="Z5" s="84" t="s">
        <v>14</v>
      </c>
      <c r="AA5" s="86"/>
      <c r="AB5" s="92"/>
      <c r="AC5" s="93"/>
      <c r="AD5" s="70" t="s">
        <v>75</v>
      </c>
      <c r="AE5" s="70" t="s">
        <v>74</v>
      </c>
      <c r="AF5" s="70" t="s">
        <v>76</v>
      </c>
      <c r="AG5" s="70" t="s">
        <v>77</v>
      </c>
      <c r="AH5" s="70" t="s">
        <v>78</v>
      </c>
      <c r="AI5" s="70" t="s">
        <v>79</v>
      </c>
      <c r="AJ5" s="95" t="s">
        <v>83</v>
      </c>
      <c r="AK5" s="70" t="s">
        <v>80</v>
      </c>
      <c r="AL5" s="70" t="s">
        <v>81</v>
      </c>
      <c r="AM5" s="70" t="s">
        <v>82</v>
      </c>
      <c r="AN5" s="74"/>
      <c r="AO5" s="71"/>
      <c r="AP5" s="71"/>
    </row>
    <row r="6" spans="1:42" ht="57.75" customHeight="1" x14ac:dyDescent="0.2">
      <c r="A6" s="82"/>
      <c r="B6" s="82"/>
      <c r="C6" s="82"/>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72"/>
      <c r="AE6" s="72"/>
      <c r="AF6" s="72"/>
      <c r="AG6" s="72"/>
      <c r="AH6" s="72"/>
      <c r="AI6" s="72"/>
      <c r="AJ6" s="95"/>
      <c r="AK6" s="72"/>
      <c r="AL6" s="72"/>
      <c r="AM6" s="72"/>
      <c r="AN6" s="75"/>
      <c r="AO6" s="72"/>
      <c r="AP6" s="72"/>
    </row>
    <row r="7" spans="1:42" ht="30" x14ac:dyDescent="0.2">
      <c r="A7" s="27" t="s">
        <v>45</v>
      </c>
      <c r="B7" s="5" t="s">
        <v>92</v>
      </c>
      <c r="C7" s="27" t="s">
        <v>45</v>
      </c>
      <c r="D7" s="37">
        <v>84</v>
      </c>
      <c r="E7" s="16">
        <v>81.5</v>
      </c>
      <c r="F7" s="16">
        <v>141</v>
      </c>
      <c r="G7" s="16">
        <v>135.97999999999999</v>
      </c>
      <c r="H7" s="16">
        <v>490</v>
      </c>
      <c r="I7" s="16">
        <v>484.54</v>
      </c>
      <c r="J7" s="16">
        <v>421</v>
      </c>
      <c r="K7" s="16">
        <v>407.27</v>
      </c>
      <c r="L7" s="16">
        <v>99</v>
      </c>
      <c r="M7" s="16">
        <v>96</v>
      </c>
      <c r="N7" s="16"/>
      <c r="O7" s="16"/>
      <c r="P7" s="17">
        <f>SUM(D7,F7,H7,J7,L7,N7)</f>
        <v>1235</v>
      </c>
      <c r="Q7" s="17">
        <f>SUM(E7,G7,I7,K7,M7,O7)</f>
        <v>1205.29</v>
      </c>
      <c r="R7" s="16"/>
      <c r="S7" s="16"/>
      <c r="T7" s="16"/>
      <c r="U7" s="16"/>
      <c r="V7" s="16">
        <v>15</v>
      </c>
      <c r="W7" s="16">
        <v>14.09</v>
      </c>
      <c r="X7" s="16"/>
      <c r="Y7" s="16"/>
      <c r="Z7" s="18">
        <f>SUM(R7,T7,V7,X7,)</f>
        <v>15</v>
      </c>
      <c r="AA7" s="18">
        <f>SUM(S7,U7,W7,Y7)</f>
        <v>14.09</v>
      </c>
      <c r="AB7" s="19">
        <f>P7+Z7</f>
        <v>1250</v>
      </c>
      <c r="AC7" s="19">
        <f>Q7+AA7</f>
        <v>1219.3799999999999</v>
      </c>
      <c r="AD7" s="20">
        <v>4061867.7599999993</v>
      </c>
      <c r="AE7" s="21">
        <v>116166.15000000001</v>
      </c>
      <c r="AF7" s="21">
        <v>3800</v>
      </c>
      <c r="AG7" s="21">
        <v>6743.4600000000009</v>
      </c>
      <c r="AH7" s="21">
        <v>887800.46000000008</v>
      </c>
      <c r="AI7" s="21">
        <v>462756.4</v>
      </c>
      <c r="AJ7" s="22">
        <f>SUM(AD7:AI7)</f>
        <v>5539134.2299999995</v>
      </c>
      <c r="AK7" s="65">
        <v>6642.8700000000008</v>
      </c>
      <c r="AL7" s="66">
        <v>367160</v>
      </c>
      <c r="AM7" s="24">
        <f>SUM(AK7:AL7)</f>
        <v>373802.87</v>
      </c>
      <c r="AN7" s="25">
        <f>SUM(AM7,AJ7)</f>
        <v>5912937.0999999996</v>
      </c>
      <c r="AO7" s="15"/>
      <c r="AP7" s="15" t="s">
        <v>247</v>
      </c>
    </row>
    <row r="8" spans="1:42" ht="45" x14ac:dyDescent="0.2">
      <c r="A8" s="5" t="s">
        <v>207</v>
      </c>
      <c r="B8" s="5" t="s">
        <v>124</v>
      </c>
      <c r="C8" s="5" t="s">
        <v>45</v>
      </c>
      <c r="D8" s="16">
        <v>2</v>
      </c>
      <c r="E8" s="16">
        <v>2</v>
      </c>
      <c r="F8" s="16">
        <v>1</v>
      </c>
      <c r="G8" s="16">
        <v>0.83</v>
      </c>
      <c r="H8" s="16">
        <v>6</v>
      </c>
      <c r="I8" s="16">
        <v>6</v>
      </c>
      <c r="J8" s="16">
        <v>10</v>
      </c>
      <c r="K8" s="16">
        <v>10</v>
      </c>
      <c r="L8" s="16">
        <v>1</v>
      </c>
      <c r="M8" s="16">
        <v>1</v>
      </c>
      <c r="N8" s="16"/>
      <c r="O8" s="16"/>
      <c r="P8" s="17">
        <f t="shared" ref="P8:P52" si="0">SUM(D8,F8,H8,J8,L8,N8)</f>
        <v>20</v>
      </c>
      <c r="Q8" s="17">
        <f t="shared" ref="Q8:Q52" si="1">SUM(E8,G8,I8,K8,M8,O8)</f>
        <v>19.829999999999998</v>
      </c>
      <c r="R8" s="16"/>
      <c r="S8" s="16"/>
      <c r="T8" s="16"/>
      <c r="U8" s="16"/>
      <c r="V8" s="16"/>
      <c r="W8" s="16"/>
      <c r="X8" s="16"/>
      <c r="Y8" s="16"/>
      <c r="Z8" s="18">
        <f t="shared" ref="Z8:Z52" si="2">SUM(R8,T8,V8,X8,)</f>
        <v>0</v>
      </c>
      <c r="AA8" s="18">
        <f t="shared" ref="AA8:AA52" si="3">SUM(S8,U8,W8,Y8)</f>
        <v>0</v>
      </c>
      <c r="AB8" s="19">
        <f t="shared" ref="AB8:AB52" si="4">P8+Z8</f>
        <v>20</v>
      </c>
      <c r="AC8" s="19">
        <f t="shared" ref="AC8:AC52" si="5">Q8+AA8</f>
        <v>19.829999999999998</v>
      </c>
      <c r="AD8" s="20">
        <v>96787.09</v>
      </c>
      <c r="AE8" s="21">
        <v>1135.3700000000001</v>
      </c>
      <c r="AF8" s="21">
        <v>0</v>
      </c>
      <c r="AG8" s="21">
        <v>0</v>
      </c>
      <c r="AH8" s="21">
        <v>17487.359999999997</v>
      </c>
      <c r="AI8" s="21">
        <v>11119.210000000001</v>
      </c>
      <c r="AJ8" s="22">
        <f t="shared" ref="AJ8:AJ52" si="6">SUM(AD8:AI8)</f>
        <v>126529.03</v>
      </c>
      <c r="AK8" s="64"/>
      <c r="AL8" s="64"/>
      <c r="AM8" s="24">
        <f t="shared" ref="AM8:AM52" si="7">SUM(AK8:AL8)</f>
        <v>0</v>
      </c>
      <c r="AN8" s="25">
        <f t="shared" ref="AN8:AN45" si="8">SUM(AM8,AJ8)</f>
        <v>126529.03</v>
      </c>
      <c r="AO8" s="4"/>
      <c r="AP8" s="4" t="s">
        <v>248</v>
      </c>
    </row>
    <row r="9" spans="1:42" x14ac:dyDescent="0.2">
      <c r="A9" s="5" t="s">
        <v>46</v>
      </c>
      <c r="B9" s="5" t="s">
        <v>63</v>
      </c>
      <c r="C9" s="5" t="s">
        <v>45</v>
      </c>
      <c r="D9" s="16"/>
      <c r="E9" s="16"/>
      <c r="F9" s="16"/>
      <c r="G9" s="16"/>
      <c r="H9" s="16"/>
      <c r="I9" s="16"/>
      <c r="J9" s="16"/>
      <c r="K9" s="16"/>
      <c r="L9" s="16">
        <v>1</v>
      </c>
      <c r="M9" s="16">
        <v>1</v>
      </c>
      <c r="N9" s="16">
        <v>109</v>
      </c>
      <c r="O9" s="16">
        <v>104.11</v>
      </c>
      <c r="P9" s="17">
        <f t="shared" si="0"/>
        <v>110</v>
      </c>
      <c r="Q9" s="17">
        <f t="shared" si="1"/>
        <v>105.11</v>
      </c>
      <c r="R9" s="16"/>
      <c r="S9" s="16"/>
      <c r="T9" s="16"/>
      <c r="U9" s="16"/>
      <c r="V9" s="16">
        <v>17</v>
      </c>
      <c r="W9" s="16">
        <v>17</v>
      </c>
      <c r="X9" s="16"/>
      <c r="Y9" s="16"/>
      <c r="Z9" s="18">
        <f t="shared" si="2"/>
        <v>17</v>
      </c>
      <c r="AA9" s="18">
        <f t="shared" si="3"/>
        <v>17</v>
      </c>
      <c r="AB9" s="19">
        <f t="shared" si="4"/>
        <v>127</v>
      </c>
      <c r="AC9" s="19">
        <f t="shared" si="5"/>
        <v>122.11</v>
      </c>
      <c r="AD9" s="63">
        <v>648778.82999999996</v>
      </c>
      <c r="AE9" s="21">
        <v>25000</v>
      </c>
      <c r="AF9" s="21">
        <v>0</v>
      </c>
      <c r="AG9" s="21">
        <v>13023.220000000001</v>
      </c>
      <c r="AH9" s="21">
        <v>100114.26</v>
      </c>
      <c r="AI9" s="63">
        <v>59731.28</v>
      </c>
      <c r="AJ9" s="22">
        <f t="shared" si="6"/>
        <v>846647.59</v>
      </c>
      <c r="AK9" s="64">
        <v>75837.899999999994</v>
      </c>
      <c r="AL9" s="67">
        <v>8400</v>
      </c>
      <c r="AM9" s="24">
        <f t="shared" si="7"/>
        <v>84237.9</v>
      </c>
      <c r="AN9" s="25">
        <f t="shared" si="8"/>
        <v>930885.49</v>
      </c>
      <c r="AO9" s="4"/>
      <c r="AP9" s="4" t="s">
        <v>249</v>
      </c>
    </row>
    <row r="10" spans="1:42" x14ac:dyDescent="0.2">
      <c r="A10" s="5" t="s">
        <v>65</v>
      </c>
      <c r="B10" s="5" t="s">
        <v>65</v>
      </c>
      <c r="C10" s="5" t="s">
        <v>45</v>
      </c>
      <c r="D10" s="16"/>
      <c r="E10" s="16"/>
      <c r="F10" s="16"/>
      <c r="G10" s="16"/>
      <c r="H10" s="16">
        <v>2</v>
      </c>
      <c r="I10" s="16">
        <v>2</v>
      </c>
      <c r="J10" s="16">
        <v>6</v>
      </c>
      <c r="K10" s="16">
        <v>6</v>
      </c>
      <c r="L10" s="16"/>
      <c r="M10" s="16"/>
      <c r="N10" s="16">
        <v>21</v>
      </c>
      <c r="O10" s="16">
        <v>16</v>
      </c>
      <c r="P10" s="17">
        <f t="shared" si="0"/>
        <v>29</v>
      </c>
      <c r="Q10" s="17">
        <f t="shared" si="1"/>
        <v>24</v>
      </c>
      <c r="R10" s="16"/>
      <c r="S10" s="16"/>
      <c r="T10" s="16"/>
      <c r="U10" s="16"/>
      <c r="V10" s="16"/>
      <c r="W10" s="16"/>
      <c r="X10" s="16"/>
      <c r="Y10" s="16"/>
      <c r="Z10" s="18">
        <f t="shared" si="2"/>
        <v>0</v>
      </c>
      <c r="AA10" s="18">
        <f t="shared" si="3"/>
        <v>0</v>
      </c>
      <c r="AB10" s="19">
        <f t="shared" si="4"/>
        <v>29</v>
      </c>
      <c r="AC10" s="19">
        <f t="shared" si="5"/>
        <v>24</v>
      </c>
      <c r="AD10" s="20">
        <v>125471.78</v>
      </c>
      <c r="AE10" s="21">
        <v>0</v>
      </c>
      <c r="AF10" s="21">
        <v>15640.280000000028</v>
      </c>
      <c r="AG10" s="21">
        <v>0</v>
      </c>
      <c r="AH10" s="21">
        <v>14025.100000000002</v>
      </c>
      <c r="AI10" s="21">
        <v>16163.859999999997</v>
      </c>
      <c r="AJ10" s="22">
        <f t="shared" si="6"/>
        <v>171301.02000000002</v>
      </c>
      <c r="AK10" s="64"/>
      <c r="AL10" s="67">
        <v>19035</v>
      </c>
      <c r="AM10" s="24">
        <f t="shared" si="7"/>
        <v>19035</v>
      </c>
      <c r="AN10" s="25">
        <f t="shared" si="8"/>
        <v>190336.02000000002</v>
      </c>
      <c r="AO10" s="4"/>
      <c r="AP10" s="4" t="s">
        <v>250</v>
      </c>
    </row>
    <row r="11" spans="1:42" ht="30" x14ac:dyDescent="0.2">
      <c r="A11" s="5" t="s">
        <v>233</v>
      </c>
      <c r="B11" s="5" t="s">
        <v>63</v>
      </c>
      <c r="C11" s="5" t="s">
        <v>45</v>
      </c>
      <c r="D11" s="16">
        <v>2</v>
      </c>
      <c r="E11" s="16">
        <v>1.47</v>
      </c>
      <c r="F11" s="16">
        <v>16</v>
      </c>
      <c r="G11" s="16">
        <v>14.69</v>
      </c>
      <c r="H11" s="16">
        <v>240</v>
      </c>
      <c r="I11" s="16">
        <v>229.75</v>
      </c>
      <c r="J11" s="16">
        <v>70</v>
      </c>
      <c r="K11" s="16">
        <v>68.41</v>
      </c>
      <c r="L11" s="16">
        <v>10</v>
      </c>
      <c r="M11" s="16">
        <v>10</v>
      </c>
      <c r="N11" s="16"/>
      <c r="O11" s="16"/>
      <c r="P11" s="17">
        <f t="shared" si="0"/>
        <v>338</v>
      </c>
      <c r="Q11" s="17">
        <f t="shared" si="1"/>
        <v>324.32</v>
      </c>
      <c r="R11" s="16"/>
      <c r="S11" s="16"/>
      <c r="T11" s="16"/>
      <c r="U11" s="16"/>
      <c r="V11" s="16">
        <v>24</v>
      </c>
      <c r="W11" s="16">
        <v>24</v>
      </c>
      <c r="X11" s="16"/>
      <c r="Y11" s="16"/>
      <c r="Z11" s="18">
        <f t="shared" si="2"/>
        <v>24</v>
      </c>
      <c r="AA11" s="18">
        <f t="shared" si="3"/>
        <v>24</v>
      </c>
      <c r="AB11" s="19">
        <f t="shared" si="4"/>
        <v>362</v>
      </c>
      <c r="AC11" s="19">
        <f t="shared" si="5"/>
        <v>348.32</v>
      </c>
      <c r="AD11" s="20">
        <v>1169338.58</v>
      </c>
      <c r="AE11" s="21">
        <v>8101.51</v>
      </c>
      <c r="AF11" s="21">
        <v>4200</v>
      </c>
      <c r="AG11" s="21">
        <v>0</v>
      </c>
      <c r="AH11" s="21">
        <v>243990.47000000003</v>
      </c>
      <c r="AI11" s="21">
        <v>129097.88</v>
      </c>
      <c r="AJ11" s="22">
        <f t="shared" si="6"/>
        <v>1554728.44</v>
      </c>
      <c r="AK11" s="64">
        <v>65533.83</v>
      </c>
      <c r="AL11" s="64"/>
      <c r="AM11" s="24">
        <f t="shared" si="7"/>
        <v>65533.83</v>
      </c>
      <c r="AN11" s="25">
        <f t="shared" si="8"/>
        <v>1620262.27</v>
      </c>
      <c r="AO11" s="15"/>
      <c r="AP11" s="4" t="s">
        <v>251</v>
      </c>
    </row>
    <row r="12" spans="1:42" x14ac:dyDescent="0.2">
      <c r="A12" s="5" t="s">
        <v>65</v>
      </c>
      <c r="B12" s="5" t="s">
        <v>65</v>
      </c>
      <c r="C12" s="5" t="s">
        <v>45</v>
      </c>
      <c r="D12" s="16"/>
      <c r="E12" s="16"/>
      <c r="F12" s="16"/>
      <c r="G12" s="16"/>
      <c r="H12" s="16"/>
      <c r="I12" s="16"/>
      <c r="J12" s="16"/>
      <c r="K12" s="16"/>
      <c r="L12" s="16"/>
      <c r="M12" s="16"/>
      <c r="N12" s="16">
        <v>90</v>
      </c>
      <c r="O12" s="16">
        <v>88.12</v>
      </c>
      <c r="P12" s="17">
        <f t="shared" si="0"/>
        <v>90</v>
      </c>
      <c r="Q12" s="17">
        <f t="shared" si="1"/>
        <v>88.12</v>
      </c>
      <c r="R12" s="16"/>
      <c r="S12" s="16"/>
      <c r="T12" s="16"/>
      <c r="U12" s="16"/>
      <c r="V12" s="16">
        <v>5</v>
      </c>
      <c r="W12" s="16">
        <v>5</v>
      </c>
      <c r="X12" s="16"/>
      <c r="Y12" s="16"/>
      <c r="Z12" s="18">
        <f t="shared" si="2"/>
        <v>5</v>
      </c>
      <c r="AA12" s="18">
        <f t="shared" si="3"/>
        <v>5</v>
      </c>
      <c r="AB12" s="19">
        <f t="shared" si="4"/>
        <v>95</v>
      </c>
      <c r="AC12" s="19">
        <f t="shared" si="5"/>
        <v>93.12</v>
      </c>
      <c r="AD12" s="20">
        <v>500932.84</v>
      </c>
      <c r="AE12" s="21">
        <v>48188.15</v>
      </c>
      <c r="AF12" s="21">
        <v>46754.000000000007</v>
      </c>
      <c r="AG12" s="21">
        <v>0</v>
      </c>
      <c r="AH12" s="21">
        <v>102367.44</v>
      </c>
      <c r="AI12" s="21">
        <v>72124.990000000005</v>
      </c>
      <c r="AJ12" s="22">
        <f t="shared" si="6"/>
        <v>770367.41999999993</v>
      </c>
      <c r="AK12" s="23"/>
      <c r="AL12" s="23"/>
      <c r="AM12" s="24">
        <f t="shared" si="7"/>
        <v>0</v>
      </c>
      <c r="AN12" s="25">
        <f t="shared" si="8"/>
        <v>770367.41999999993</v>
      </c>
      <c r="AO12" s="4"/>
      <c r="AP12" s="4" t="s">
        <v>252</v>
      </c>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9 N11:N52">
    <cfRule type="expression" dxfId="11" priority="12">
      <formula>AND(NOT(ISBLANK(O7)),ISBLANK(N7))</formula>
    </cfRule>
  </conditionalFormatting>
  <conditionalFormatting sqref="O7:O9 O11: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2017-01-11T14:52:36Z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